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35" firstSheet="4" activeTab="11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52511"/>
</workbook>
</file>

<file path=xl/calcChain.xml><?xml version="1.0" encoding="utf-8"?>
<calcChain xmlns="http://schemas.openxmlformats.org/spreadsheetml/2006/main">
  <c r="AO124" i="12" l="1"/>
  <c r="AO88" i="12" l="1"/>
  <c r="AO68" i="12" l="1"/>
  <c r="I55" i="12" l="1"/>
  <c r="AO32" i="12" l="1"/>
  <c r="AO12" i="12" l="1"/>
  <c r="AO120" i="11" l="1"/>
  <c r="M118" i="11" l="1"/>
  <c r="AO104" i="11" l="1"/>
  <c r="AO100" i="11" l="1"/>
  <c r="AN103" i="11"/>
  <c r="X83" i="11" l="1"/>
  <c r="AO76" i="11" l="1"/>
  <c r="AG73" i="11" l="1"/>
  <c r="X31" i="11" l="1"/>
  <c r="AO16" i="11" l="1"/>
  <c r="AO3" i="11" l="1"/>
  <c r="M120" i="12" l="1"/>
  <c r="M121" i="12"/>
  <c r="M116" i="12"/>
  <c r="M125" i="11"/>
  <c r="M120" i="11"/>
  <c r="M121" i="11"/>
  <c r="M120" i="10"/>
  <c r="M121" i="10"/>
  <c r="M120" i="15"/>
  <c r="M121" i="15" l="1"/>
  <c r="M122" i="15" l="1"/>
  <c r="AO112" i="15" l="1"/>
  <c r="AO116" i="15"/>
  <c r="D87" i="15" l="1"/>
  <c r="F87" i="15"/>
  <c r="D91" i="15"/>
  <c r="F91" i="15"/>
  <c r="D95" i="15"/>
  <c r="F95" i="15"/>
  <c r="D99" i="15"/>
  <c r="F99" i="15"/>
  <c r="D103" i="15"/>
  <c r="F103" i="15"/>
  <c r="AO88" i="15" l="1"/>
  <c r="AO60" i="15" l="1"/>
  <c r="AO28" i="15" l="1"/>
  <c r="M14" i="15" l="1"/>
  <c r="M8" i="15" l="1"/>
  <c r="AQ127" i="15" l="1"/>
  <c r="AN127" i="15"/>
  <c r="AI127" i="15"/>
  <c r="K127" i="15"/>
  <c r="I127" i="15"/>
  <c r="F127" i="15"/>
  <c r="D127" i="15"/>
  <c r="AL126" i="15"/>
  <c r="AG126" i="15"/>
  <c r="AF126" i="15"/>
  <c r="M126" i="15"/>
  <c r="AL125" i="15"/>
  <c r="AG125" i="15"/>
  <c r="AF125" i="15"/>
  <c r="M125" i="15"/>
  <c r="AL124" i="15"/>
  <c r="AG124" i="15"/>
  <c r="AF124" i="15"/>
  <c r="M124" i="15"/>
  <c r="Y124" i="15" s="1"/>
  <c r="AQ123" i="15"/>
  <c r="AN123" i="15"/>
  <c r="AI123" i="15"/>
  <c r="AJ123" i="15" s="1"/>
  <c r="K123" i="15"/>
  <c r="AE123" i="15" s="1"/>
  <c r="I123" i="15"/>
  <c r="F123" i="15"/>
  <c r="D123" i="15"/>
  <c r="AL122" i="15"/>
  <c r="AG122" i="15"/>
  <c r="AF122" i="15"/>
  <c r="AD122" i="15"/>
  <c r="AA122" i="15"/>
  <c r="U122" i="15"/>
  <c r="S122" i="15"/>
  <c r="O122" i="15"/>
  <c r="AL121" i="15"/>
  <c r="AG121" i="15"/>
  <c r="AF121" i="15"/>
  <c r="U121" i="15"/>
  <c r="AL120" i="15"/>
  <c r="AG120" i="15"/>
  <c r="AF120" i="15"/>
  <c r="AQ119" i="15"/>
  <c r="AN119" i="15"/>
  <c r="AI119" i="15"/>
  <c r="AJ119" i="15" s="1"/>
  <c r="K119" i="15"/>
  <c r="AK119" i="15" s="1"/>
  <c r="I119" i="15"/>
  <c r="F119" i="15"/>
  <c r="D119" i="15"/>
  <c r="AL118" i="15"/>
  <c r="AG118" i="15"/>
  <c r="AF118" i="15"/>
  <c r="M118" i="15"/>
  <c r="Q118" i="15" s="1"/>
  <c r="AL117" i="15"/>
  <c r="AG117" i="15"/>
  <c r="AF117" i="15"/>
  <c r="AD117" i="15"/>
  <c r="Q117" i="15"/>
  <c r="M117" i="15"/>
  <c r="S117" i="15" s="1"/>
  <c r="AL116" i="15"/>
  <c r="AG116" i="15"/>
  <c r="AF116" i="15"/>
  <c r="M116" i="15"/>
  <c r="U116" i="15" s="1"/>
  <c r="AQ115" i="15"/>
  <c r="AN115" i="15"/>
  <c r="AI115" i="15"/>
  <c r="AJ115" i="15" s="1"/>
  <c r="K115" i="15"/>
  <c r="AE115" i="15" s="1"/>
  <c r="I115" i="15"/>
  <c r="F115" i="15"/>
  <c r="D115" i="15"/>
  <c r="AL114" i="15"/>
  <c r="AG114" i="15"/>
  <c r="AF114" i="15"/>
  <c r="AD114" i="15"/>
  <c r="AA114" i="15"/>
  <c r="S114" i="15"/>
  <c r="Q114" i="15"/>
  <c r="O114" i="15"/>
  <c r="M114" i="15"/>
  <c r="AL113" i="15"/>
  <c r="AG113" i="15"/>
  <c r="AF113" i="15"/>
  <c r="M113" i="15"/>
  <c r="U113" i="15" s="1"/>
  <c r="AL112" i="15"/>
  <c r="AG112" i="15"/>
  <c r="AF112" i="15"/>
  <c r="M112" i="15"/>
  <c r="U112" i="15" s="1"/>
  <c r="AQ111" i="15"/>
  <c r="AN111" i="15"/>
  <c r="AI111" i="15"/>
  <c r="AJ111" i="15" s="1"/>
  <c r="K111" i="15"/>
  <c r="AC111" i="15" s="1"/>
  <c r="I111" i="15"/>
  <c r="F111" i="15"/>
  <c r="D111" i="15"/>
  <c r="AL110" i="15"/>
  <c r="AG110" i="15"/>
  <c r="AF110" i="15"/>
  <c r="M110" i="15"/>
  <c r="W110" i="15" s="1"/>
  <c r="AL109" i="15"/>
  <c r="AG109" i="15"/>
  <c r="AF109" i="15"/>
  <c r="M109" i="15"/>
  <c r="W109" i="15" s="1"/>
  <c r="AL108" i="15"/>
  <c r="AG108" i="15"/>
  <c r="AF108" i="15"/>
  <c r="M108" i="15"/>
  <c r="S108" i="15" s="1"/>
  <c r="AQ107" i="15"/>
  <c r="AN107" i="15"/>
  <c r="AI107" i="15"/>
  <c r="AJ107" i="15" s="1"/>
  <c r="K107" i="15"/>
  <c r="AC107" i="15" s="1"/>
  <c r="I107" i="15"/>
  <c r="F107" i="15"/>
  <c r="D107" i="15"/>
  <c r="AL106" i="15"/>
  <c r="AG106" i="15"/>
  <c r="AF106" i="15"/>
  <c r="M106" i="15"/>
  <c r="AD106" i="15" s="1"/>
  <c r="AL105" i="15"/>
  <c r="AG105" i="15"/>
  <c r="AF105" i="15"/>
  <c r="M105" i="15"/>
  <c r="AD105" i="15" s="1"/>
  <c r="AL104" i="15"/>
  <c r="AG104" i="15"/>
  <c r="AF104" i="15"/>
  <c r="M104" i="15"/>
  <c r="U104" i="15" s="1"/>
  <c r="AQ103" i="15"/>
  <c r="AN103" i="15"/>
  <c r="AJ103" i="15"/>
  <c r="AI103" i="15"/>
  <c r="K103" i="15"/>
  <c r="AE103" i="15" s="1"/>
  <c r="I103" i="15"/>
  <c r="AL102" i="15"/>
  <c r="AG102" i="15"/>
  <c r="AF102" i="15"/>
  <c r="U102" i="15"/>
  <c r="M102" i="15"/>
  <c r="AA102" i="15" s="1"/>
  <c r="AL101" i="15"/>
  <c r="AG101" i="15"/>
  <c r="AF101" i="15"/>
  <c r="M101" i="15"/>
  <c r="U101" i="15" s="1"/>
  <c r="AL100" i="15"/>
  <c r="AG100" i="15"/>
  <c r="AF100" i="15"/>
  <c r="AD100" i="15"/>
  <c r="S100" i="15"/>
  <c r="M100" i="15"/>
  <c r="AQ99" i="15"/>
  <c r="AN99" i="15"/>
  <c r="AJ99" i="15"/>
  <c r="AI99" i="15"/>
  <c r="K99" i="15"/>
  <c r="AK99" i="15" s="1"/>
  <c r="I99" i="15"/>
  <c r="AL98" i="15"/>
  <c r="AG98" i="15"/>
  <c r="AF98" i="15"/>
  <c r="S98" i="15"/>
  <c r="M98" i="15"/>
  <c r="U98" i="15" s="1"/>
  <c r="AL97" i="15"/>
  <c r="AG97" i="15"/>
  <c r="AF97" i="15"/>
  <c r="AA97" i="15"/>
  <c r="M97" i="15"/>
  <c r="AL96" i="15"/>
  <c r="AG96" i="15"/>
  <c r="AF96" i="15"/>
  <c r="M96" i="15"/>
  <c r="Y96" i="15" s="1"/>
  <c r="AQ95" i="15"/>
  <c r="AN95" i="15"/>
  <c r="AI95" i="15"/>
  <c r="AJ95" i="15" s="1"/>
  <c r="K95" i="15"/>
  <c r="AE95" i="15" s="1"/>
  <c r="I95" i="15"/>
  <c r="AL94" i="15"/>
  <c r="AG94" i="15"/>
  <c r="AF94" i="15"/>
  <c r="M94" i="15"/>
  <c r="AL93" i="15"/>
  <c r="AG93" i="15"/>
  <c r="AF93" i="15"/>
  <c r="M93" i="15"/>
  <c r="AD93" i="15" s="1"/>
  <c r="AL92" i="15"/>
  <c r="AG92" i="15"/>
  <c r="AF92" i="15"/>
  <c r="M92" i="15"/>
  <c r="AQ91" i="15"/>
  <c r="AN91" i="15"/>
  <c r="AI91" i="15"/>
  <c r="AJ91" i="15" s="1"/>
  <c r="K91" i="15"/>
  <c r="L91" i="15" s="1"/>
  <c r="I91" i="15"/>
  <c r="AL90" i="15"/>
  <c r="AB90" i="15" s="1"/>
  <c r="AH90" i="15" s="1"/>
  <c r="AG90" i="15"/>
  <c r="AF90" i="15"/>
  <c r="M90" i="15"/>
  <c r="AD90" i="15" s="1"/>
  <c r="AL89" i="15"/>
  <c r="AG89" i="15"/>
  <c r="AF89" i="15"/>
  <c r="M89" i="15"/>
  <c r="AD89" i="15" s="1"/>
  <c r="AL88" i="15"/>
  <c r="AG88" i="15"/>
  <c r="AF88" i="15"/>
  <c r="M88" i="15"/>
  <c r="U88" i="15" s="1"/>
  <c r="AQ87" i="15"/>
  <c r="AN87" i="15"/>
  <c r="AI87" i="15"/>
  <c r="AJ87" i="15" s="1"/>
  <c r="K87" i="15"/>
  <c r="AE87" i="15" s="1"/>
  <c r="I87" i="15"/>
  <c r="AL86" i="15"/>
  <c r="AG86" i="15"/>
  <c r="AF86" i="15"/>
  <c r="M86" i="15"/>
  <c r="AD86" i="15" s="1"/>
  <c r="AL85" i="15"/>
  <c r="AG85" i="15"/>
  <c r="AF85" i="15"/>
  <c r="M85" i="15"/>
  <c r="AL84" i="15"/>
  <c r="AG84" i="15"/>
  <c r="AF84" i="15"/>
  <c r="M84" i="15"/>
  <c r="AQ83" i="15"/>
  <c r="AN83" i="15"/>
  <c r="AI83" i="15"/>
  <c r="AJ83" i="15" s="1"/>
  <c r="K83" i="15"/>
  <c r="AK83" i="15" s="1"/>
  <c r="I83" i="15"/>
  <c r="F83" i="15"/>
  <c r="D83" i="15"/>
  <c r="AL82" i="15"/>
  <c r="AG82" i="15"/>
  <c r="AF82" i="15"/>
  <c r="M82" i="15"/>
  <c r="U82" i="15" s="1"/>
  <c r="AL81" i="15"/>
  <c r="AG81" i="15"/>
  <c r="AF81" i="15"/>
  <c r="M81" i="15"/>
  <c r="AD81" i="15" s="1"/>
  <c r="AL80" i="15"/>
  <c r="AL83" i="15" s="1"/>
  <c r="AG80" i="15"/>
  <c r="AF80" i="15"/>
  <c r="U80" i="15"/>
  <c r="M80" i="15"/>
  <c r="Y80" i="15" s="1"/>
  <c r="AQ79" i="15"/>
  <c r="AN79" i="15"/>
  <c r="AI79" i="15"/>
  <c r="AJ79" i="15" s="1"/>
  <c r="K79" i="15"/>
  <c r="L79" i="15" s="1"/>
  <c r="I79" i="15"/>
  <c r="F79" i="15"/>
  <c r="D79" i="15"/>
  <c r="AL78" i="15"/>
  <c r="AG78" i="15"/>
  <c r="AF78" i="15"/>
  <c r="M78" i="15"/>
  <c r="AL77" i="15"/>
  <c r="AG77" i="15"/>
  <c r="AF77" i="15"/>
  <c r="M77" i="15"/>
  <c r="AL76" i="15"/>
  <c r="AL79" i="15" s="1"/>
  <c r="AG76" i="15"/>
  <c r="AF76" i="15"/>
  <c r="M76" i="15"/>
  <c r="AQ75" i="15"/>
  <c r="AN75" i="15"/>
  <c r="AI75" i="15"/>
  <c r="AJ75" i="15" s="1"/>
  <c r="K75" i="15"/>
  <c r="L75" i="15" s="1"/>
  <c r="I75" i="15"/>
  <c r="F75" i="15"/>
  <c r="D75" i="15"/>
  <c r="AL74" i="15"/>
  <c r="AG74" i="15"/>
  <c r="AF74" i="15"/>
  <c r="Y74" i="15"/>
  <c r="U74" i="15"/>
  <c r="M74" i="15"/>
  <c r="AL73" i="15"/>
  <c r="AG73" i="15"/>
  <c r="AF73" i="15"/>
  <c r="U73" i="15"/>
  <c r="M73" i="15"/>
  <c r="AL72" i="15"/>
  <c r="AG72" i="15"/>
  <c r="AF72" i="15"/>
  <c r="M72" i="15"/>
  <c r="AQ71" i="15"/>
  <c r="AN71" i="15"/>
  <c r="AI71" i="15"/>
  <c r="AJ71" i="15" s="1"/>
  <c r="K71" i="15"/>
  <c r="AE71" i="15" s="1"/>
  <c r="I71" i="15"/>
  <c r="F71" i="15"/>
  <c r="D71" i="15"/>
  <c r="AL70" i="15"/>
  <c r="AB70" i="15" s="1"/>
  <c r="AH70" i="15" s="1"/>
  <c r="AG70" i="15"/>
  <c r="AF70" i="15"/>
  <c r="S70" i="15"/>
  <c r="M70" i="15"/>
  <c r="AD70" i="15" s="1"/>
  <c r="AL69" i="15"/>
  <c r="AG69" i="15"/>
  <c r="AF69" i="15"/>
  <c r="M69" i="15"/>
  <c r="U69" i="15" s="1"/>
  <c r="AL68" i="15"/>
  <c r="AG68" i="15"/>
  <c r="AF68" i="15"/>
  <c r="S68" i="15"/>
  <c r="O68" i="15"/>
  <c r="M68" i="15"/>
  <c r="Y68" i="15" s="1"/>
  <c r="AQ67" i="15"/>
  <c r="AN67" i="15"/>
  <c r="AI67" i="15"/>
  <c r="AJ67" i="15" s="1"/>
  <c r="K67" i="15"/>
  <c r="L67" i="15" s="1"/>
  <c r="I67" i="15"/>
  <c r="F67" i="15"/>
  <c r="D67" i="15"/>
  <c r="AL66" i="15"/>
  <c r="AG66" i="15"/>
  <c r="AF66" i="15"/>
  <c r="U66" i="15"/>
  <c r="M66" i="15"/>
  <c r="AL65" i="15"/>
  <c r="AG65" i="15"/>
  <c r="AF65" i="15"/>
  <c r="M65" i="15"/>
  <c r="AL64" i="15"/>
  <c r="AG64" i="15"/>
  <c r="AF64" i="15"/>
  <c r="M64" i="15"/>
  <c r="AD64" i="15" s="1"/>
  <c r="AQ63" i="15"/>
  <c r="AN63" i="15"/>
  <c r="AI63" i="15"/>
  <c r="AJ63" i="15" s="1"/>
  <c r="K63" i="15"/>
  <c r="AE63" i="15" s="1"/>
  <c r="I63" i="15"/>
  <c r="F63" i="15"/>
  <c r="D63" i="15"/>
  <c r="AL62" i="15"/>
  <c r="AG62" i="15"/>
  <c r="AF62" i="15"/>
  <c r="M62" i="15"/>
  <c r="AL61" i="15"/>
  <c r="AG61" i="15"/>
  <c r="AF61" i="15"/>
  <c r="M61" i="15"/>
  <c r="AD61" i="15" s="1"/>
  <c r="AL60" i="15"/>
  <c r="AG60" i="15"/>
  <c r="AF60" i="15"/>
  <c r="M60" i="15"/>
  <c r="AD60" i="15" s="1"/>
  <c r="AQ59" i="15"/>
  <c r="AN59" i="15"/>
  <c r="AI59" i="15"/>
  <c r="AJ59" i="15" s="1"/>
  <c r="K59" i="15"/>
  <c r="L59" i="15" s="1"/>
  <c r="I59" i="15"/>
  <c r="F59" i="15"/>
  <c r="D59" i="15"/>
  <c r="AL58" i="15"/>
  <c r="AG58" i="15"/>
  <c r="AF58" i="15"/>
  <c r="M58" i="15"/>
  <c r="AL57" i="15"/>
  <c r="AG57" i="15"/>
  <c r="AF57" i="15"/>
  <c r="M57" i="15"/>
  <c r="AL56" i="15"/>
  <c r="AG56" i="15"/>
  <c r="AF56" i="15"/>
  <c r="M56" i="15"/>
  <c r="AQ55" i="15"/>
  <c r="AN55" i="15"/>
  <c r="AI55" i="15"/>
  <c r="AJ55" i="15" s="1"/>
  <c r="K55" i="15"/>
  <c r="AE55" i="15" s="1"/>
  <c r="I55" i="15"/>
  <c r="F55" i="15"/>
  <c r="D55" i="15"/>
  <c r="AL54" i="15"/>
  <c r="AG54" i="15"/>
  <c r="AF54" i="15"/>
  <c r="M54" i="15"/>
  <c r="AD54" i="15" s="1"/>
  <c r="AL53" i="15"/>
  <c r="AG53" i="15"/>
  <c r="AF53" i="15"/>
  <c r="M53" i="15"/>
  <c r="U53" i="15" s="1"/>
  <c r="AL52" i="15"/>
  <c r="AG52" i="15"/>
  <c r="AF52" i="15"/>
  <c r="M52" i="15"/>
  <c r="AQ51" i="15"/>
  <c r="AN51" i="15"/>
  <c r="AI51" i="15"/>
  <c r="AJ51" i="15" s="1"/>
  <c r="K51" i="15"/>
  <c r="L51" i="15" s="1"/>
  <c r="I51" i="15"/>
  <c r="F51" i="15"/>
  <c r="D51" i="15"/>
  <c r="AL50" i="15"/>
  <c r="AG50" i="15"/>
  <c r="AF50" i="15"/>
  <c r="M50" i="15"/>
  <c r="AL49" i="15"/>
  <c r="AG49" i="15"/>
  <c r="AF49" i="15"/>
  <c r="M49" i="15"/>
  <c r="AD49" i="15" s="1"/>
  <c r="AL48" i="15"/>
  <c r="AG48" i="15"/>
  <c r="AF48" i="15"/>
  <c r="M48" i="15"/>
  <c r="AD48" i="15" s="1"/>
  <c r="AQ47" i="15"/>
  <c r="AN47" i="15"/>
  <c r="AI47" i="15"/>
  <c r="AJ47" i="15" s="1"/>
  <c r="K47" i="15"/>
  <c r="AE47" i="15" s="1"/>
  <c r="I47" i="15"/>
  <c r="F47" i="15"/>
  <c r="D47" i="15"/>
  <c r="AL46" i="15"/>
  <c r="AG46" i="15"/>
  <c r="AF46" i="15"/>
  <c r="S46" i="15"/>
  <c r="M46" i="15"/>
  <c r="AD46" i="15" s="1"/>
  <c r="AL45" i="15"/>
  <c r="AG45" i="15"/>
  <c r="AF45" i="15"/>
  <c r="M45" i="15"/>
  <c r="AD45" i="15" s="1"/>
  <c r="AL44" i="15"/>
  <c r="AG44" i="15"/>
  <c r="AF44" i="15"/>
  <c r="M44" i="15"/>
  <c r="AD44" i="15" s="1"/>
  <c r="AQ43" i="15"/>
  <c r="AN43" i="15"/>
  <c r="AI43" i="15"/>
  <c r="AJ43" i="15" s="1"/>
  <c r="K43" i="15"/>
  <c r="L43" i="15" s="1"/>
  <c r="I43" i="15"/>
  <c r="F43" i="15"/>
  <c r="D43" i="15"/>
  <c r="AL42" i="15"/>
  <c r="AG42" i="15"/>
  <c r="AF42" i="15"/>
  <c r="M42" i="15"/>
  <c r="AL41" i="15"/>
  <c r="AG41" i="15"/>
  <c r="AF41" i="15"/>
  <c r="M41" i="15"/>
  <c r="AL40" i="15"/>
  <c r="AG40" i="15"/>
  <c r="AF40" i="15"/>
  <c r="M40" i="15"/>
  <c r="AQ39" i="15"/>
  <c r="AN39" i="15"/>
  <c r="AI39" i="15"/>
  <c r="AJ39" i="15" s="1"/>
  <c r="K39" i="15"/>
  <c r="AK39" i="15" s="1"/>
  <c r="I39" i="15"/>
  <c r="F39" i="15"/>
  <c r="D39" i="15"/>
  <c r="AL38" i="15"/>
  <c r="AG38" i="15"/>
  <c r="AF38" i="15"/>
  <c r="M38" i="15"/>
  <c r="AL37" i="15"/>
  <c r="AG37" i="15"/>
  <c r="AF37" i="15"/>
  <c r="M37" i="15"/>
  <c r="Y37" i="15" s="1"/>
  <c r="AL36" i="15"/>
  <c r="AG36" i="15"/>
  <c r="AF36" i="15"/>
  <c r="M36" i="15"/>
  <c r="S36" i="15" s="1"/>
  <c r="AQ35" i="15"/>
  <c r="AN35" i="15"/>
  <c r="AI35" i="15"/>
  <c r="AJ35" i="15" s="1"/>
  <c r="K35" i="15"/>
  <c r="I35" i="15"/>
  <c r="F35" i="15"/>
  <c r="D35" i="15"/>
  <c r="AL34" i="15"/>
  <c r="AG34" i="15"/>
  <c r="AF34" i="15"/>
  <c r="M34" i="15"/>
  <c r="Y34" i="15" s="1"/>
  <c r="AL33" i="15"/>
  <c r="AG33" i="15"/>
  <c r="AF33" i="15"/>
  <c r="M33" i="15"/>
  <c r="AL32" i="15"/>
  <c r="AG32" i="15"/>
  <c r="AF32" i="15"/>
  <c r="M32" i="15"/>
  <c r="Y32" i="15" s="1"/>
  <c r="AQ31" i="15"/>
  <c r="AN31" i="15"/>
  <c r="AI31" i="15"/>
  <c r="AJ31" i="15" s="1"/>
  <c r="K31" i="15"/>
  <c r="AE31" i="15" s="1"/>
  <c r="I31" i="15"/>
  <c r="F31" i="15"/>
  <c r="D31" i="15"/>
  <c r="AL30" i="15"/>
  <c r="AG30" i="15"/>
  <c r="AF30" i="15"/>
  <c r="M30" i="15"/>
  <c r="AL29" i="15"/>
  <c r="AG29" i="15"/>
  <c r="AF29" i="15"/>
  <c r="M29" i="15"/>
  <c r="Y29" i="15" s="1"/>
  <c r="AL28" i="15"/>
  <c r="AG28" i="15"/>
  <c r="AF28" i="15"/>
  <c r="M28" i="15"/>
  <c r="AQ27" i="15"/>
  <c r="AN27" i="15"/>
  <c r="AI27" i="15"/>
  <c r="AJ27" i="15" s="1"/>
  <c r="K27" i="15"/>
  <c r="L27" i="15" s="1"/>
  <c r="I27" i="15"/>
  <c r="F27" i="15"/>
  <c r="D27" i="15"/>
  <c r="AL26" i="15"/>
  <c r="AG26" i="15"/>
  <c r="AF26" i="15"/>
  <c r="M26" i="15"/>
  <c r="AD26" i="15" s="1"/>
  <c r="AL25" i="15"/>
  <c r="AG25" i="15"/>
  <c r="AF25" i="15"/>
  <c r="M25" i="15"/>
  <c r="AD25" i="15" s="1"/>
  <c r="AL24" i="15"/>
  <c r="AG24" i="15"/>
  <c r="AF24" i="15"/>
  <c r="M24" i="15"/>
  <c r="U24" i="15" s="1"/>
  <c r="AQ23" i="15"/>
  <c r="AN23" i="15"/>
  <c r="AI23" i="15"/>
  <c r="AJ23" i="15" s="1"/>
  <c r="K23" i="15"/>
  <c r="AE23" i="15" s="1"/>
  <c r="I23" i="15"/>
  <c r="F23" i="15"/>
  <c r="D23" i="15"/>
  <c r="AL22" i="15"/>
  <c r="AG22" i="15"/>
  <c r="AF22" i="15"/>
  <c r="M22" i="15"/>
  <c r="AD22" i="15" s="1"/>
  <c r="AL21" i="15"/>
  <c r="AG21" i="15"/>
  <c r="AF21" i="15"/>
  <c r="U21" i="15"/>
  <c r="M21" i="15"/>
  <c r="AA21" i="15" s="1"/>
  <c r="AL20" i="15"/>
  <c r="AG20" i="15"/>
  <c r="AF20" i="15"/>
  <c r="M20" i="15"/>
  <c r="AQ19" i="15"/>
  <c r="AN19" i="15"/>
  <c r="AI19" i="15"/>
  <c r="AJ19" i="15" s="1"/>
  <c r="AE19" i="15"/>
  <c r="AC19" i="15"/>
  <c r="K19" i="15"/>
  <c r="AK19" i="15" s="1"/>
  <c r="I19" i="15"/>
  <c r="F19" i="15"/>
  <c r="D19" i="15"/>
  <c r="AL18" i="15"/>
  <c r="AG18" i="15"/>
  <c r="AF18" i="15"/>
  <c r="AA18" i="15"/>
  <c r="M18" i="15"/>
  <c r="U18" i="15" s="1"/>
  <c r="AL17" i="15"/>
  <c r="AG17" i="15"/>
  <c r="AF17" i="15"/>
  <c r="AD17" i="15"/>
  <c r="AA17" i="15"/>
  <c r="S17" i="15"/>
  <c r="Q17" i="15"/>
  <c r="O17" i="15"/>
  <c r="M17" i="15"/>
  <c r="AL16" i="15"/>
  <c r="AG16" i="15"/>
  <c r="AF16" i="15"/>
  <c r="M16" i="15"/>
  <c r="M19" i="15" s="1"/>
  <c r="AQ15" i="15"/>
  <c r="AN15" i="15"/>
  <c r="AI15" i="15"/>
  <c r="AJ15" i="15" s="1"/>
  <c r="K15" i="15"/>
  <c r="AE15" i="15" s="1"/>
  <c r="I15" i="15"/>
  <c r="F15" i="15"/>
  <c r="D15" i="15"/>
  <c r="AL14" i="15"/>
  <c r="AG14" i="15"/>
  <c r="AF14" i="15"/>
  <c r="AD14" i="15"/>
  <c r="S14" i="15"/>
  <c r="Q14" i="15"/>
  <c r="AL13" i="15"/>
  <c r="AG13" i="15"/>
  <c r="AF13" i="15"/>
  <c r="M13" i="15"/>
  <c r="Y13" i="15" s="1"/>
  <c r="AL12" i="15"/>
  <c r="AG12" i="15"/>
  <c r="AF12" i="15"/>
  <c r="M12" i="15"/>
  <c r="AA12" i="15" s="1"/>
  <c r="AQ11" i="15"/>
  <c r="AN11" i="15"/>
  <c r="AI11" i="15"/>
  <c r="AJ11" i="15" s="1"/>
  <c r="K11" i="15"/>
  <c r="L11" i="15" s="1"/>
  <c r="I11" i="15"/>
  <c r="F11" i="15"/>
  <c r="D11" i="15"/>
  <c r="AL10" i="15"/>
  <c r="AG10" i="15"/>
  <c r="AF10" i="15"/>
  <c r="M10" i="15"/>
  <c r="AD10" i="15" s="1"/>
  <c r="AL9" i="15"/>
  <c r="AG9" i="15"/>
  <c r="AF9" i="15"/>
  <c r="M9" i="15"/>
  <c r="AD9" i="15" s="1"/>
  <c r="AL8" i="15"/>
  <c r="AG8" i="15"/>
  <c r="AF8" i="15"/>
  <c r="U8" i="15"/>
  <c r="AQ7" i="15"/>
  <c r="AN7" i="15"/>
  <c r="AK7" i="15"/>
  <c r="AJ7" i="15"/>
  <c r="AI7" i="15"/>
  <c r="AC7" i="15"/>
  <c r="Y7" i="15"/>
  <c r="L7" i="15"/>
  <c r="K7" i="15"/>
  <c r="AE7" i="15" s="1"/>
  <c r="I7" i="15"/>
  <c r="F7" i="15"/>
  <c r="D7" i="15"/>
  <c r="AL6" i="15"/>
  <c r="AG6" i="15"/>
  <c r="AF6" i="15"/>
  <c r="M6" i="15"/>
  <c r="U6" i="15" s="1"/>
  <c r="AL5" i="15"/>
  <c r="AG5" i="15"/>
  <c r="AF5" i="15"/>
  <c r="M5" i="15"/>
  <c r="AL4" i="15"/>
  <c r="AL7" i="15" s="1"/>
  <c r="AG4" i="15"/>
  <c r="AF4" i="15"/>
  <c r="M4" i="15"/>
  <c r="U4" i="15" s="1"/>
  <c r="AO4" i="15"/>
  <c r="AO5" i="15" s="1"/>
  <c r="AO6" i="15" s="1"/>
  <c r="O125" i="15" l="1"/>
  <c r="S125" i="15"/>
  <c r="AA125" i="15"/>
  <c r="AD125" i="15"/>
  <c r="AB125" i="15" s="1"/>
  <c r="AH125" i="15" s="1"/>
  <c r="W125" i="15"/>
  <c r="Q124" i="15"/>
  <c r="S124" i="15"/>
  <c r="AL127" i="15"/>
  <c r="AB122" i="15"/>
  <c r="AH122" i="15" s="1"/>
  <c r="AK123" i="15"/>
  <c r="L123" i="15"/>
  <c r="S121" i="15"/>
  <c r="AC123" i="15"/>
  <c r="AF123" i="15"/>
  <c r="AL123" i="15"/>
  <c r="AA121" i="15"/>
  <c r="Q121" i="15"/>
  <c r="AC119" i="15"/>
  <c r="AL119" i="15"/>
  <c r="S118" i="15"/>
  <c r="AE119" i="15"/>
  <c r="AB117" i="15"/>
  <c r="AH117" i="15" s="1"/>
  <c r="Y117" i="15"/>
  <c r="O117" i="15"/>
  <c r="AA117" i="15"/>
  <c r="L119" i="15"/>
  <c r="AF119" i="15"/>
  <c r="W117" i="15"/>
  <c r="Y116" i="15"/>
  <c r="O116" i="15"/>
  <c r="M119" i="15"/>
  <c r="Q116" i="15"/>
  <c r="Q119" i="15" s="1"/>
  <c r="AD116" i="15"/>
  <c r="AB116" i="15" s="1"/>
  <c r="AB114" i="15"/>
  <c r="AH114" i="15" s="1"/>
  <c r="Y114" i="15"/>
  <c r="W114" i="15"/>
  <c r="L115" i="15"/>
  <c r="Y113" i="15"/>
  <c r="O113" i="15"/>
  <c r="Q113" i="15"/>
  <c r="AD113" i="15"/>
  <c r="AB113" i="15" s="1"/>
  <c r="AH113" i="15" s="1"/>
  <c r="AL115" i="15"/>
  <c r="AF115" i="15"/>
  <c r="O112" i="15"/>
  <c r="S112" i="15"/>
  <c r="AD112" i="15"/>
  <c r="AD115" i="15" s="1"/>
  <c r="AA112" i="15"/>
  <c r="AB112" i="15"/>
  <c r="AH112" i="15" s="1"/>
  <c r="O110" i="15"/>
  <c r="Q110" i="15"/>
  <c r="AL111" i="15"/>
  <c r="O109" i="15"/>
  <c r="Y108" i="15"/>
  <c r="Q108" i="15"/>
  <c r="M111" i="15"/>
  <c r="AB108" i="15"/>
  <c r="AH108" i="15" s="1"/>
  <c r="AB106" i="15"/>
  <c r="AH106" i="15" s="1"/>
  <c r="Q106" i="15"/>
  <c r="O106" i="15"/>
  <c r="Y106" i="15"/>
  <c r="AF107" i="15"/>
  <c r="AB105" i="15"/>
  <c r="AH105" i="15" s="1"/>
  <c r="O105" i="15"/>
  <c r="S105" i="15"/>
  <c r="AA105" i="15"/>
  <c r="AA104" i="15"/>
  <c r="AL107" i="15"/>
  <c r="Q104" i="15"/>
  <c r="S104" i="15"/>
  <c r="O102" i="15"/>
  <c r="S102" i="15"/>
  <c r="AD102" i="15"/>
  <c r="AB102" i="15" s="1"/>
  <c r="AH102" i="15" s="1"/>
  <c r="AA101" i="15"/>
  <c r="Q101" i="15"/>
  <c r="S101" i="15"/>
  <c r="S103" i="15" s="1"/>
  <c r="L103" i="15"/>
  <c r="AK103" i="15"/>
  <c r="AB100" i="15"/>
  <c r="AH100" i="15" s="1"/>
  <c r="AC103" i="15"/>
  <c r="AF103" i="15"/>
  <c r="W100" i="15"/>
  <c r="O100" i="15"/>
  <c r="Y100" i="15"/>
  <c r="M103" i="15"/>
  <c r="Q100" i="15"/>
  <c r="AA100" i="15"/>
  <c r="AF99" i="15"/>
  <c r="AE99" i="15"/>
  <c r="S97" i="15"/>
  <c r="AD97" i="15"/>
  <c r="AB97" i="15" s="1"/>
  <c r="AH97" i="15" s="1"/>
  <c r="Q97" i="15"/>
  <c r="O97" i="15"/>
  <c r="Y97" i="15"/>
  <c r="W97" i="15"/>
  <c r="AC99" i="15"/>
  <c r="O96" i="15"/>
  <c r="Q96" i="15"/>
  <c r="L99" i="15"/>
  <c r="AD96" i="15"/>
  <c r="AB96" i="15" s="1"/>
  <c r="AH96" i="15" s="1"/>
  <c r="U96" i="15"/>
  <c r="O94" i="15"/>
  <c r="Y94" i="15"/>
  <c r="Q94" i="15"/>
  <c r="AA94" i="15"/>
  <c r="S94" i="15"/>
  <c r="AD94" i="15"/>
  <c r="AD95" i="15" s="1"/>
  <c r="W94" i="15"/>
  <c r="Q93" i="15"/>
  <c r="U93" i="15"/>
  <c r="Y93" i="15"/>
  <c r="O93" i="15"/>
  <c r="AB93" i="15"/>
  <c r="AH93" i="15" s="1"/>
  <c r="S92" i="15"/>
  <c r="U92" i="15"/>
  <c r="L95" i="15"/>
  <c r="AD92" i="15"/>
  <c r="AB92" i="15" s="1"/>
  <c r="AH92" i="15" s="1"/>
  <c r="AF95" i="15"/>
  <c r="AA92" i="15"/>
  <c r="O92" i="15"/>
  <c r="O95" i="15" s="1"/>
  <c r="Q90" i="15"/>
  <c r="S89" i="15"/>
  <c r="AB89" i="15"/>
  <c r="AH89" i="15" s="1"/>
  <c r="AL91" i="15"/>
  <c r="S88" i="15"/>
  <c r="U86" i="15"/>
  <c r="AA86" i="15"/>
  <c r="O86" i="15"/>
  <c r="AB86" i="15"/>
  <c r="AH86" i="15" s="1"/>
  <c r="S86" i="15"/>
  <c r="AL87" i="15"/>
  <c r="Q85" i="15"/>
  <c r="S85" i="15"/>
  <c r="U85" i="15"/>
  <c r="AA85" i="15"/>
  <c r="AA87" i="15" s="1"/>
  <c r="AG87" i="15" s="1"/>
  <c r="AK87" i="15"/>
  <c r="AC87" i="15"/>
  <c r="L87" i="15"/>
  <c r="AF87" i="15"/>
  <c r="W84" i="15"/>
  <c r="M87" i="15"/>
  <c r="O84" i="15"/>
  <c r="Y84" i="15"/>
  <c r="Q84" i="15"/>
  <c r="AA84" i="15"/>
  <c r="S84" i="15"/>
  <c r="S87" i="15" s="1"/>
  <c r="R87" i="15" s="1"/>
  <c r="AD84" i="15"/>
  <c r="S82" i="15"/>
  <c r="S81" i="15"/>
  <c r="AB81" i="15"/>
  <c r="AH81" i="15" s="1"/>
  <c r="AF83" i="15"/>
  <c r="W81" i="15"/>
  <c r="O81" i="15"/>
  <c r="Y81" i="15"/>
  <c r="Q81" i="15"/>
  <c r="AA81" i="15"/>
  <c r="AC83" i="15"/>
  <c r="AE83" i="15"/>
  <c r="L83" i="15"/>
  <c r="O80" i="15"/>
  <c r="AB80" i="15"/>
  <c r="AH80" i="15" s="1"/>
  <c r="Q80" i="15"/>
  <c r="AD80" i="15"/>
  <c r="AF79" i="15"/>
  <c r="W78" i="15"/>
  <c r="O78" i="15"/>
  <c r="Y78" i="15"/>
  <c r="Q78" i="15"/>
  <c r="AA78" i="15"/>
  <c r="S78" i="15"/>
  <c r="AD78" i="15"/>
  <c r="AB78" i="15" s="1"/>
  <c r="AH78" i="15" s="1"/>
  <c r="AB77" i="15"/>
  <c r="AH77" i="15" s="1"/>
  <c r="AE79" i="15"/>
  <c r="M79" i="15"/>
  <c r="O77" i="15"/>
  <c r="Q77" i="15"/>
  <c r="AD77" i="15"/>
  <c r="U77" i="15"/>
  <c r="Y77" i="15"/>
  <c r="O76" i="15"/>
  <c r="AD76" i="15"/>
  <c r="AB76" i="15" s="1"/>
  <c r="S76" i="15"/>
  <c r="W76" i="15"/>
  <c r="AA76" i="15"/>
  <c r="AD74" i="15"/>
  <c r="AB74" i="15" s="1"/>
  <c r="AH74" i="15" s="1"/>
  <c r="O74" i="15"/>
  <c r="AF75" i="15"/>
  <c r="AD73" i="15"/>
  <c r="AB73" i="15" s="1"/>
  <c r="AH73" i="15" s="1"/>
  <c r="O73" i="15"/>
  <c r="AA73" i="15"/>
  <c r="Q72" i="15"/>
  <c r="U72" i="15"/>
  <c r="U75" i="15" s="1"/>
  <c r="AA72" i="15"/>
  <c r="AE75" i="15"/>
  <c r="AL75" i="15"/>
  <c r="M75" i="15"/>
  <c r="T75" i="15" s="1"/>
  <c r="S69" i="15"/>
  <c r="S71" i="15" s="1"/>
  <c r="L71" i="15"/>
  <c r="AC71" i="15"/>
  <c r="AF71" i="15"/>
  <c r="AL71" i="15"/>
  <c r="AD68" i="15"/>
  <c r="AB68" i="15" s="1"/>
  <c r="AH68" i="15" s="1"/>
  <c r="AK71" i="15"/>
  <c r="Q68" i="15"/>
  <c r="AA68" i="15"/>
  <c r="W68" i="15"/>
  <c r="AB66" i="15"/>
  <c r="AH66" i="15" s="1"/>
  <c r="Q66" i="15"/>
  <c r="AA66" i="15"/>
  <c r="AL67" i="15"/>
  <c r="AF67" i="15"/>
  <c r="Y65" i="15"/>
  <c r="S65" i="15"/>
  <c r="AD65" i="15"/>
  <c r="AB65" i="15" s="1"/>
  <c r="AH65" i="15" s="1"/>
  <c r="W65" i="15"/>
  <c r="O65" i="15"/>
  <c r="Q65" i="15"/>
  <c r="AA65" i="15"/>
  <c r="AC67" i="15"/>
  <c r="Q64" i="15"/>
  <c r="AB64" i="15"/>
  <c r="AH64" i="15" s="1"/>
  <c r="M67" i="15"/>
  <c r="S62" i="15"/>
  <c r="AD62" i="15"/>
  <c r="AB62" i="15" s="1"/>
  <c r="AH62" i="15" s="1"/>
  <c r="AL63" i="15"/>
  <c r="W62" i="15"/>
  <c r="O62" i="15"/>
  <c r="Y62" i="15"/>
  <c r="Q62" i="15"/>
  <c r="AA62" i="15"/>
  <c r="AB61" i="15"/>
  <c r="AH61" i="15" s="1"/>
  <c r="AD63" i="15"/>
  <c r="Q61" i="15"/>
  <c r="AF63" i="15"/>
  <c r="S60" i="15"/>
  <c r="AB60" i="15"/>
  <c r="AH60" i="15" s="1"/>
  <c r="AD58" i="15"/>
  <c r="AB58" i="15" s="1"/>
  <c r="AH58" i="15" s="1"/>
  <c r="O58" i="15"/>
  <c r="U58" i="15"/>
  <c r="Y58" i="15"/>
  <c r="AF59" i="15"/>
  <c r="O57" i="15"/>
  <c r="AA57" i="15"/>
  <c r="AD57" i="15"/>
  <c r="AB57" i="15" s="1"/>
  <c r="AH57" i="15" s="1"/>
  <c r="U57" i="15"/>
  <c r="AK59" i="15"/>
  <c r="AC59" i="15"/>
  <c r="AE59" i="15"/>
  <c r="Q56" i="15"/>
  <c r="U56" i="15"/>
  <c r="AA56" i="15"/>
  <c r="M59" i="15"/>
  <c r="AL59" i="15"/>
  <c r="S54" i="15"/>
  <c r="AB54" i="15"/>
  <c r="AH54" i="15" s="1"/>
  <c r="AF55" i="15"/>
  <c r="L55" i="15"/>
  <c r="AL55" i="15"/>
  <c r="S53" i="15"/>
  <c r="AC55" i="15"/>
  <c r="AK55" i="15"/>
  <c r="W52" i="15"/>
  <c r="O52" i="15"/>
  <c r="Y52" i="15"/>
  <c r="Q52" i="15"/>
  <c r="AA52" i="15"/>
  <c r="S52" i="15"/>
  <c r="S55" i="15" s="1"/>
  <c r="AD52" i="15"/>
  <c r="AB52" i="15" s="1"/>
  <c r="AH52" i="15" s="1"/>
  <c r="AB50" i="15"/>
  <c r="AH50" i="15" s="1"/>
  <c r="AL51" i="15"/>
  <c r="AA50" i="15"/>
  <c r="Q50" i="15"/>
  <c r="U50" i="15"/>
  <c r="S49" i="15"/>
  <c r="AB49" i="15"/>
  <c r="AH49" i="15" s="1"/>
  <c r="AF51" i="15"/>
  <c r="W49" i="15"/>
  <c r="Q49" i="15"/>
  <c r="AA49" i="15"/>
  <c r="O49" i="15"/>
  <c r="Y49" i="15"/>
  <c r="M51" i="15"/>
  <c r="AB48" i="15"/>
  <c r="AH48" i="15" s="1"/>
  <c r="AC51" i="15"/>
  <c r="Q48" i="15"/>
  <c r="AB46" i="15"/>
  <c r="AH46" i="15" s="1"/>
  <c r="W46" i="15"/>
  <c r="O46" i="15"/>
  <c r="Y46" i="15"/>
  <c r="Q46" i="15"/>
  <c r="AA46" i="15"/>
  <c r="Q45" i="15"/>
  <c r="AD47" i="15"/>
  <c r="AB45" i="15"/>
  <c r="AH45" i="15" s="1"/>
  <c r="AL47" i="15"/>
  <c r="AF47" i="15"/>
  <c r="S44" i="15"/>
  <c r="AB44" i="15"/>
  <c r="AH44" i="15" s="1"/>
  <c r="AB42" i="15"/>
  <c r="AH42" i="15" s="1"/>
  <c r="AE43" i="15"/>
  <c r="AD42" i="15"/>
  <c r="O42" i="15"/>
  <c r="U42" i="15"/>
  <c r="Y42" i="15"/>
  <c r="O41" i="15"/>
  <c r="M43" i="15"/>
  <c r="AA41" i="15"/>
  <c r="AC43" i="15"/>
  <c r="AF43" i="15"/>
  <c r="U41" i="15"/>
  <c r="AD41" i="15"/>
  <c r="AB41" i="15" s="1"/>
  <c r="AH41" i="15" s="1"/>
  <c r="U40" i="15"/>
  <c r="AA40" i="15"/>
  <c r="AK43" i="15"/>
  <c r="AB40" i="15"/>
  <c r="AH40" i="15" s="1"/>
  <c r="AL43" i="15"/>
  <c r="Q40" i="15"/>
  <c r="W38" i="15"/>
  <c r="AF39" i="15"/>
  <c r="AA38" i="15"/>
  <c r="O38" i="15"/>
  <c r="AD38" i="15"/>
  <c r="AB38" i="15" s="1"/>
  <c r="AH38" i="15" s="1"/>
  <c r="S38" i="15"/>
  <c r="Q37" i="15"/>
  <c r="AA36" i="15"/>
  <c r="O36" i="15"/>
  <c r="AD36" i="15"/>
  <c r="Q36" i="15"/>
  <c r="AE39" i="15"/>
  <c r="AC39" i="15"/>
  <c r="AB36" i="15"/>
  <c r="AH36" i="15" s="1"/>
  <c r="Y36" i="15"/>
  <c r="L39" i="15"/>
  <c r="W36" i="15"/>
  <c r="Q34" i="15"/>
  <c r="AB33" i="15"/>
  <c r="AH33" i="15" s="1"/>
  <c r="S33" i="15"/>
  <c r="AD33" i="15"/>
  <c r="W33" i="15"/>
  <c r="O33" i="15"/>
  <c r="Y33" i="15"/>
  <c r="Y35" i="15" s="1"/>
  <c r="Q33" i="15"/>
  <c r="AA33" i="15"/>
  <c r="L35" i="15"/>
  <c r="AC35" i="15"/>
  <c r="Q32" i="15"/>
  <c r="U32" i="15"/>
  <c r="AL35" i="15"/>
  <c r="W30" i="15"/>
  <c r="O30" i="15"/>
  <c r="Y30" i="15"/>
  <c r="Q30" i="15"/>
  <c r="AA30" i="15"/>
  <c r="S30" i="15"/>
  <c r="AD30" i="15"/>
  <c r="AB30" i="15" s="1"/>
  <c r="AH30" i="15" s="1"/>
  <c r="Q29" i="15"/>
  <c r="AB28" i="15"/>
  <c r="AH28" i="15" s="1"/>
  <c r="L31" i="15"/>
  <c r="AA28" i="15"/>
  <c r="S28" i="15"/>
  <c r="O28" i="15"/>
  <c r="W28" i="15"/>
  <c r="AD28" i="15"/>
  <c r="AF31" i="15"/>
  <c r="AL31" i="15"/>
  <c r="O26" i="15"/>
  <c r="Y26" i="15"/>
  <c r="AL27" i="15"/>
  <c r="O25" i="15"/>
  <c r="AA25" i="15"/>
  <c r="AC27" i="15"/>
  <c r="Q24" i="15"/>
  <c r="AA24" i="15"/>
  <c r="M27" i="15"/>
  <c r="S22" i="15"/>
  <c r="U22" i="15"/>
  <c r="AB22" i="15"/>
  <c r="AH22" i="15" s="1"/>
  <c r="AA22" i="15"/>
  <c r="O22" i="15"/>
  <c r="Q21" i="15"/>
  <c r="S21" i="15"/>
  <c r="AL23" i="15"/>
  <c r="AK23" i="15"/>
  <c r="L23" i="15"/>
  <c r="S20" i="15"/>
  <c r="S23" i="15" s="1"/>
  <c r="AC23" i="15"/>
  <c r="AF23" i="15"/>
  <c r="W20" i="15"/>
  <c r="O20" i="15"/>
  <c r="Y20" i="15"/>
  <c r="AD20" i="15"/>
  <c r="AB20" i="15" s="1"/>
  <c r="AH20" i="15" s="1"/>
  <c r="M23" i="15"/>
  <c r="Q20" i="15"/>
  <c r="AA20" i="15"/>
  <c r="AA23" i="15" s="1"/>
  <c r="AG23" i="15" s="1"/>
  <c r="Q18" i="15"/>
  <c r="AB17" i="15"/>
  <c r="AH17" i="15" s="1"/>
  <c r="Y17" i="15"/>
  <c r="L19" i="15"/>
  <c r="W17" i="15"/>
  <c r="AL19" i="15"/>
  <c r="AF19" i="15"/>
  <c r="O16" i="15"/>
  <c r="Q16" i="15"/>
  <c r="Q19" i="15" s="1"/>
  <c r="P19" i="15" s="1"/>
  <c r="AD16" i="15"/>
  <c r="AB16" i="15" s="1"/>
  <c r="U16" i="15"/>
  <c r="Y16" i="15"/>
  <c r="AB14" i="15"/>
  <c r="AH14" i="15" s="1"/>
  <c r="Y14" i="15"/>
  <c r="O14" i="15"/>
  <c r="AA14" i="15"/>
  <c r="W14" i="15"/>
  <c r="O13" i="15"/>
  <c r="AB13" i="15"/>
  <c r="AH13" i="15" s="1"/>
  <c r="Q13" i="15"/>
  <c r="AD13" i="15"/>
  <c r="U13" i="15"/>
  <c r="L15" i="15"/>
  <c r="U12" i="15"/>
  <c r="O12" i="15"/>
  <c r="S12" i="15"/>
  <c r="AD12" i="15"/>
  <c r="AL15" i="15"/>
  <c r="AF15" i="15"/>
  <c r="Y10" i="15"/>
  <c r="O10" i="15"/>
  <c r="AL11" i="15"/>
  <c r="O9" i="15"/>
  <c r="AA9" i="15"/>
  <c r="AC11" i="15"/>
  <c r="Q8" i="15"/>
  <c r="AA8" i="15"/>
  <c r="M11" i="15"/>
  <c r="Q6" i="15"/>
  <c r="W120" i="15"/>
  <c r="O120" i="15"/>
  <c r="Y120" i="15"/>
  <c r="AD4" i="15"/>
  <c r="AB4" i="15" s="1"/>
  <c r="AH4" i="15" s="1"/>
  <c r="S120" i="15"/>
  <c r="S123" i="15" s="1"/>
  <c r="AD120" i="15"/>
  <c r="AB120" i="15" s="1"/>
  <c r="M123" i="15"/>
  <c r="S4" i="15"/>
  <c r="Q120" i="15"/>
  <c r="AA120" i="15"/>
  <c r="AA123" i="15" s="1"/>
  <c r="AG123" i="15" s="1"/>
  <c r="AF7" i="15"/>
  <c r="AO8" i="15"/>
  <c r="AO9" i="15" s="1"/>
  <c r="AO10" i="15" s="1"/>
  <c r="AP7" i="15"/>
  <c r="S5" i="15"/>
  <c r="W5" i="15"/>
  <c r="W4" i="15"/>
  <c r="O4" i="15"/>
  <c r="AA4" i="15"/>
  <c r="O5" i="15"/>
  <c r="AA5" i="15"/>
  <c r="S6" i="15"/>
  <c r="AD6" i="15"/>
  <c r="AB6" i="15" s="1"/>
  <c r="AH6" i="15" s="1"/>
  <c r="S8" i="15"/>
  <c r="S9" i="15"/>
  <c r="AB9" i="15"/>
  <c r="AH9" i="15" s="1"/>
  <c r="Q10" i="15"/>
  <c r="AB10" i="15"/>
  <c r="AH10" i="15" s="1"/>
  <c r="S18" i="15"/>
  <c r="S24" i="15"/>
  <c r="S25" i="15"/>
  <c r="AB25" i="15"/>
  <c r="AH25" i="15" s="1"/>
  <c r="Q26" i="15"/>
  <c r="AB26" i="15"/>
  <c r="AH26" i="15" s="1"/>
  <c r="U29" i="15"/>
  <c r="U34" i="15"/>
  <c r="M35" i="15"/>
  <c r="AK35" i="15"/>
  <c r="U37" i="15"/>
  <c r="Q4" i="15"/>
  <c r="Q7" i="15" s="1"/>
  <c r="Q5" i="15"/>
  <c r="AD5" i="15"/>
  <c r="AB5" i="15" s="1"/>
  <c r="AH5" i="15" s="1"/>
  <c r="AF11" i="15"/>
  <c r="U9" i="15"/>
  <c r="U10" i="15"/>
  <c r="AE11" i="15"/>
  <c r="AK11" i="15"/>
  <c r="M15" i="15"/>
  <c r="Y12" i="15"/>
  <c r="Y15" i="15" s="1"/>
  <c r="Q12" i="15"/>
  <c r="Q15" i="15" s="1"/>
  <c r="W12" i="15"/>
  <c r="AA13" i="15"/>
  <c r="S13" i="15"/>
  <c r="W13" i="15"/>
  <c r="AK15" i="15"/>
  <c r="AC15" i="15"/>
  <c r="AA16" i="15"/>
  <c r="AA19" i="15" s="1"/>
  <c r="AG19" i="15" s="1"/>
  <c r="S16" i="15"/>
  <c r="W16" i="15"/>
  <c r="AD21" i="15"/>
  <c r="AB21" i="15" s="1"/>
  <c r="AH21" i="15" s="1"/>
  <c r="W21" i="15"/>
  <c r="O21" i="15"/>
  <c r="Y21" i="15"/>
  <c r="Y22" i="15"/>
  <c r="Q22" i="15"/>
  <c r="W22" i="15"/>
  <c r="AF27" i="15"/>
  <c r="U25" i="15"/>
  <c r="U26" i="15"/>
  <c r="AE27" i="15"/>
  <c r="AK27" i="15"/>
  <c r="AD32" i="15"/>
  <c r="W32" i="15"/>
  <c r="O32" i="15"/>
  <c r="AA32" i="15"/>
  <c r="S32" i="15"/>
  <c r="AB32" i="15"/>
  <c r="AH32" i="15" s="1"/>
  <c r="AE35" i="15"/>
  <c r="AL39" i="15"/>
  <c r="F128" i="15"/>
  <c r="U5" i="15"/>
  <c r="U7" i="15" s="1"/>
  <c r="W6" i="15"/>
  <c r="O6" i="15"/>
  <c r="AA6" i="15"/>
  <c r="M7" i="15"/>
  <c r="AD8" i="15"/>
  <c r="AD11" i="15" s="1"/>
  <c r="W8" i="15"/>
  <c r="O8" i="15"/>
  <c r="O11" i="15" s="1"/>
  <c r="Y8" i="15"/>
  <c r="Y9" i="15"/>
  <c r="Q9" i="15"/>
  <c r="W9" i="15"/>
  <c r="AA10" i="15"/>
  <c r="S10" i="15"/>
  <c r="W10" i="15"/>
  <c r="AD18" i="15"/>
  <c r="AD19" i="15" s="1"/>
  <c r="W18" i="15"/>
  <c r="O18" i="15"/>
  <c r="Y18" i="15"/>
  <c r="AD24" i="15"/>
  <c r="AD27" i="15" s="1"/>
  <c r="W24" i="15"/>
  <c r="O24" i="15"/>
  <c r="O27" i="15" s="1"/>
  <c r="Y24" i="15"/>
  <c r="Y25" i="15"/>
  <c r="Q25" i="15"/>
  <c r="W25" i="15"/>
  <c r="AA26" i="15"/>
  <c r="S26" i="15"/>
  <c r="W26" i="15"/>
  <c r="AD29" i="15"/>
  <c r="AB29" i="15" s="1"/>
  <c r="AH29" i="15" s="1"/>
  <c r="W29" i="15"/>
  <c r="O29" i="15"/>
  <c r="AA29" i="15"/>
  <c r="S29" i="15"/>
  <c r="AF35" i="15"/>
  <c r="AA34" i="15"/>
  <c r="S34" i="15"/>
  <c r="AD34" i="15"/>
  <c r="W34" i="15"/>
  <c r="O34" i="15"/>
  <c r="AB34" i="15"/>
  <c r="AH34" i="15" s="1"/>
  <c r="M39" i="15"/>
  <c r="AA37" i="15"/>
  <c r="S37" i="15"/>
  <c r="S39" i="15" s="1"/>
  <c r="AD37" i="15"/>
  <c r="W37" i="15"/>
  <c r="O37" i="15"/>
  <c r="U14" i="15"/>
  <c r="U17" i="15"/>
  <c r="U20" i="15"/>
  <c r="U23" i="15" s="1"/>
  <c r="Q28" i="15"/>
  <c r="Q31" i="15" s="1"/>
  <c r="Y28" i="15"/>
  <c r="U30" i="15"/>
  <c r="M31" i="15"/>
  <c r="AC31" i="15"/>
  <c r="AK31" i="15"/>
  <c r="U33" i="15"/>
  <c r="U36" i="15"/>
  <c r="Q38" i="15"/>
  <c r="Y38" i="15"/>
  <c r="S40" i="15"/>
  <c r="S41" i="15"/>
  <c r="Q42" i="15"/>
  <c r="U44" i="15"/>
  <c r="U45" i="15"/>
  <c r="U48" i="15"/>
  <c r="S50" i="15"/>
  <c r="AE51" i="15"/>
  <c r="U54" i="15"/>
  <c r="S56" i="15"/>
  <c r="S57" i="15"/>
  <c r="Q58" i="15"/>
  <c r="U60" i="15"/>
  <c r="U61" i="15"/>
  <c r="U64" i="15"/>
  <c r="S66" i="15"/>
  <c r="AE67" i="15"/>
  <c r="U70" i="15"/>
  <c r="S72" i="15"/>
  <c r="S73" i="15"/>
  <c r="Q74" i="15"/>
  <c r="AC75" i="15"/>
  <c r="AK75" i="15"/>
  <c r="AL95" i="15"/>
  <c r="AL99" i="15"/>
  <c r="M47" i="15"/>
  <c r="Y44" i="15"/>
  <c r="Q44" i="15"/>
  <c r="W44" i="15"/>
  <c r="AA45" i="15"/>
  <c r="S45" i="15"/>
  <c r="W45" i="15"/>
  <c r="AK47" i="15"/>
  <c r="AC47" i="15"/>
  <c r="AA48" i="15"/>
  <c r="S48" i="15"/>
  <c r="W48" i="15"/>
  <c r="AK51" i="15"/>
  <c r="AD53" i="15"/>
  <c r="AB53" i="15" s="1"/>
  <c r="AH53" i="15" s="1"/>
  <c r="W53" i="15"/>
  <c r="O53" i="15"/>
  <c r="Y53" i="15"/>
  <c r="Y54" i="15"/>
  <c r="Q54" i="15"/>
  <c r="W54" i="15"/>
  <c r="M63" i="15"/>
  <c r="Y60" i="15"/>
  <c r="Q60" i="15"/>
  <c r="Q63" i="15" s="1"/>
  <c r="W60" i="15"/>
  <c r="AA61" i="15"/>
  <c r="S61" i="15"/>
  <c r="W61" i="15"/>
  <c r="AK63" i="15"/>
  <c r="AC63" i="15"/>
  <c r="AA64" i="15"/>
  <c r="S64" i="15"/>
  <c r="W64" i="15"/>
  <c r="AK67" i="15"/>
  <c r="AD69" i="15"/>
  <c r="AD71" i="15" s="1"/>
  <c r="W69" i="15"/>
  <c r="O69" i="15"/>
  <c r="Y69" i="15"/>
  <c r="Y70" i="15"/>
  <c r="Q70" i="15"/>
  <c r="W70" i="15"/>
  <c r="Q123" i="15"/>
  <c r="AD126" i="15"/>
  <c r="W126" i="15"/>
  <c r="O126" i="15"/>
  <c r="AA126" i="15"/>
  <c r="S126" i="15"/>
  <c r="U126" i="15"/>
  <c r="AB126" i="15"/>
  <c r="AH126" i="15" s="1"/>
  <c r="Y126" i="15"/>
  <c r="Q126" i="15"/>
  <c r="U28" i="15"/>
  <c r="U38" i="15"/>
  <c r="AD40" i="15"/>
  <c r="W40" i="15"/>
  <c r="O40" i="15"/>
  <c r="O43" i="15" s="1"/>
  <c r="N43" i="15" s="1"/>
  <c r="Y40" i="15"/>
  <c r="Y41" i="15"/>
  <c r="Q41" i="15"/>
  <c r="W41" i="15"/>
  <c r="AA42" i="15"/>
  <c r="S42" i="15"/>
  <c r="W42" i="15"/>
  <c r="O44" i="15"/>
  <c r="AA44" i="15"/>
  <c r="O45" i="15"/>
  <c r="Y45" i="15"/>
  <c r="L47" i="15"/>
  <c r="O48" i="15"/>
  <c r="Y48" i="15"/>
  <c r="AD50" i="15"/>
  <c r="AD51" i="15" s="1"/>
  <c r="W50" i="15"/>
  <c r="O50" i="15"/>
  <c r="Y50" i="15"/>
  <c r="Q53" i="15"/>
  <c r="AA53" i="15"/>
  <c r="O54" i="15"/>
  <c r="O55" i="15" s="1"/>
  <c r="AA54" i="15"/>
  <c r="M55" i="15"/>
  <c r="AD56" i="15"/>
  <c r="W56" i="15"/>
  <c r="O56" i="15"/>
  <c r="Y56" i="15"/>
  <c r="Y57" i="15"/>
  <c r="Q57" i="15"/>
  <c r="W57" i="15"/>
  <c r="AA58" i="15"/>
  <c r="AA59" i="15" s="1"/>
  <c r="AG59" i="15" s="1"/>
  <c r="S58" i="15"/>
  <c r="W58" i="15"/>
  <c r="O60" i="15"/>
  <c r="AA60" i="15"/>
  <c r="O61" i="15"/>
  <c r="Y61" i="15"/>
  <c r="L63" i="15"/>
  <c r="O64" i="15"/>
  <c r="Y64" i="15"/>
  <c r="AD66" i="15"/>
  <c r="AD67" i="15" s="1"/>
  <c r="W66" i="15"/>
  <c r="O66" i="15"/>
  <c r="Y66" i="15"/>
  <c r="Q69" i="15"/>
  <c r="AA69" i="15"/>
  <c r="O70" i="15"/>
  <c r="O71" i="15" s="1"/>
  <c r="AA70" i="15"/>
  <c r="M71" i="15"/>
  <c r="AD72" i="15"/>
  <c r="W72" i="15"/>
  <c r="O72" i="15"/>
  <c r="Y72" i="15"/>
  <c r="Y73" i="15"/>
  <c r="Q73" i="15"/>
  <c r="W73" i="15"/>
  <c r="AA74" i="15"/>
  <c r="S74" i="15"/>
  <c r="W74" i="15"/>
  <c r="AL103" i="15"/>
  <c r="U46" i="15"/>
  <c r="U49" i="15"/>
  <c r="U52" i="15"/>
  <c r="U62" i="15"/>
  <c r="U65" i="15"/>
  <c r="U68" i="15"/>
  <c r="Q76" i="15"/>
  <c r="Y76" i="15"/>
  <c r="AA77" i="15"/>
  <c r="S77" i="15"/>
  <c r="W77" i="15"/>
  <c r="AK79" i="15"/>
  <c r="AC79" i="15"/>
  <c r="AA80" i="15"/>
  <c r="S80" i="15"/>
  <c r="S83" i="15" s="1"/>
  <c r="W80" i="15"/>
  <c r="AD85" i="15"/>
  <c r="AB85" i="15" s="1"/>
  <c r="AH85" i="15" s="1"/>
  <c r="W85" i="15"/>
  <c r="O85" i="15"/>
  <c r="Y85" i="15"/>
  <c r="Y86" i="15"/>
  <c r="Q86" i="15"/>
  <c r="W86" i="15"/>
  <c r="AF91" i="15"/>
  <c r="U89" i="15"/>
  <c r="U90" i="15"/>
  <c r="AE91" i="15"/>
  <c r="AK91" i="15"/>
  <c r="M95" i="15"/>
  <c r="Y92" i="15"/>
  <c r="Q92" i="15"/>
  <c r="W92" i="15"/>
  <c r="AA93" i="15"/>
  <c r="AA95" i="15" s="1"/>
  <c r="AG95" i="15" s="1"/>
  <c r="S93" i="15"/>
  <c r="S95" i="15" s="1"/>
  <c r="W93" i="15"/>
  <c r="AK95" i="15"/>
  <c r="AC95" i="15"/>
  <c r="AA96" i="15"/>
  <c r="S96" i="15"/>
  <c r="S99" i="15" s="1"/>
  <c r="W96" i="15"/>
  <c r="AD101" i="15"/>
  <c r="W101" i="15"/>
  <c r="O101" i="15"/>
  <c r="Y101" i="15"/>
  <c r="Y102" i="15"/>
  <c r="Q102" i="15"/>
  <c r="W102" i="15"/>
  <c r="U105" i="15"/>
  <c r="U106" i="15"/>
  <c r="AD108" i="15"/>
  <c r="W108" i="15"/>
  <c r="W111" i="15" s="1"/>
  <c r="V111" i="15" s="1"/>
  <c r="O108" i="15"/>
  <c r="U108" i="15"/>
  <c r="AA108" i="15"/>
  <c r="AA111" i="15" s="1"/>
  <c r="AG111" i="15" s="1"/>
  <c r="S109" i="15"/>
  <c r="AA110" i="15"/>
  <c r="S110" i="15"/>
  <c r="AD110" i="15"/>
  <c r="AB110" i="15" s="1"/>
  <c r="AH110" i="15" s="1"/>
  <c r="U110" i="15"/>
  <c r="Y110" i="15"/>
  <c r="Y118" i="15"/>
  <c r="Y119" i="15" s="1"/>
  <c r="AD124" i="15"/>
  <c r="AB124" i="15" s="1"/>
  <c r="AH124" i="15" s="1"/>
  <c r="W124" i="15"/>
  <c r="O124" i="15"/>
  <c r="M127" i="15"/>
  <c r="U124" i="15"/>
  <c r="AA124" i="15"/>
  <c r="AJ127" i="15"/>
  <c r="AI128" i="15"/>
  <c r="AD82" i="15"/>
  <c r="AB82" i="15" s="1"/>
  <c r="AH82" i="15" s="1"/>
  <c r="W82" i="15"/>
  <c r="O82" i="15"/>
  <c r="Y82" i="15"/>
  <c r="AD88" i="15"/>
  <c r="AD91" i="15" s="1"/>
  <c r="W88" i="15"/>
  <c r="O88" i="15"/>
  <c r="Y88" i="15"/>
  <c r="Y89" i="15"/>
  <c r="Q89" i="15"/>
  <c r="W89" i="15"/>
  <c r="AA90" i="15"/>
  <c r="S90" i="15"/>
  <c r="W90" i="15"/>
  <c r="AD98" i="15"/>
  <c r="AB98" i="15" s="1"/>
  <c r="AH98" i="15" s="1"/>
  <c r="W98" i="15"/>
  <c r="O98" i="15"/>
  <c r="Y98" i="15"/>
  <c r="AD104" i="15"/>
  <c r="AD107" i="15" s="1"/>
  <c r="W104" i="15"/>
  <c r="O104" i="15"/>
  <c r="O107" i="15" s="1"/>
  <c r="Y104" i="15"/>
  <c r="Y105" i="15"/>
  <c r="Q105" i="15"/>
  <c r="W105" i="15"/>
  <c r="AA106" i="15"/>
  <c r="AA107" i="15" s="1"/>
  <c r="AG107" i="15" s="1"/>
  <c r="S106" i="15"/>
  <c r="W106" i="15"/>
  <c r="AE107" i="15"/>
  <c r="AK107" i="15"/>
  <c r="L107" i="15"/>
  <c r="AD118" i="15"/>
  <c r="AD119" i="15" s="1"/>
  <c r="W118" i="15"/>
  <c r="O118" i="15"/>
  <c r="U118" i="15"/>
  <c r="AA118" i="15"/>
  <c r="I128" i="15"/>
  <c r="AN128" i="15"/>
  <c r="U76" i="15"/>
  <c r="Q82" i="15"/>
  <c r="AA82" i="15"/>
  <c r="M83" i="15"/>
  <c r="Q88" i="15"/>
  <c r="AA88" i="15"/>
  <c r="O89" i="15"/>
  <c r="AA89" i="15"/>
  <c r="O90" i="15"/>
  <c r="Y90" i="15"/>
  <c r="M91" i="15"/>
  <c r="AC91" i="15"/>
  <c r="Q98" i="15"/>
  <c r="Q99" i="15" s="1"/>
  <c r="AA98" i="15"/>
  <c r="M99" i="15"/>
  <c r="M107" i="15"/>
  <c r="Y109" i="15"/>
  <c r="Y111" i="15" s="1"/>
  <c r="Q109" i="15"/>
  <c r="AD109" i="15"/>
  <c r="AB109" i="15" s="1"/>
  <c r="AH109" i="15" s="1"/>
  <c r="U109" i="15"/>
  <c r="AA109" i="15"/>
  <c r="L111" i="15"/>
  <c r="AK111" i="15"/>
  <c r="AE111" i="15"/>
  <c r="L127" i="15"/>
  <c r="AE127" i="15"/>
  <c r="K128" i="15"/>
  <c r="AK127" i="15"/>
  <c r="AC127" i="15"/>
  <c r="U78" i="15"/>
  <c r="U81" i="15"/>
  <c r="U83" i="15" s="1"/>
  <c r="U84" i="15"/>
  <c r="U94" i="15"/>
  <c r="U97" i="15"/>
  <c r="U99" i="15" s="1"/>
  <c r="U100" i="15"/>
  <c r="U103" i="15" s="1"/>
  <c r="AF111" i="15"/>
  <c r="M115" i="15"/>
  <c r="Y112" i="15"/>
  <c r="Q112" i="15"/>
  <c r="Q115" i="15" s="1"/>
  <c r="W112" i="15"/>
  <c r="AA113" i="15"/>
  <c r="S113" i="15"/>
  <c r="S115" i="15" s="1"/>
  <c r="W113" i="15"/>
  <c r="AK115" i="15"/>
  <c r="AC115" i="15"/>
  <c r="AA116" i="15"/>
  <c r="S116" i="15"/>
  <c r="W116" i="15"/>
  <c r="AD121" i="15"/>
  <c r="AB121" i="15" s="1"/>
  <c r="AH121" i="15" s="1"/>
  <c r="W121" i="15"/>
  <c r="O121" i="15"/>
  <c r="Y121" i="15"/>
  <c r="Y122" i="15"/>
  <c r="Q122" i="15"/>
  <c r="W122" i="15"/>
  <c r="D128" i="15"/>
  <c r="AF127" i="15"/>
  <c r="AQ128" i="15"/>
  <c r="U114" i="15"/>
  <c r="U115" i="15" s="1"/>
  <c r="U117" i="15"/>
  <c r="U120" i="15"/>
  <c r="U123" i="15" s="1"/>
  <c r="Q125" i="15"/>
  <c r="Y125" i="15"/>
  <c r="Y127" i="15" s="1"/>
  <c r="U125" i="15"/>
  <c r="O127" i="15" l="1"/>
  <c r="N127" i="15" s="1"/>
  <c r="W127" i="15"/>
  <c r="S127" i="15"/>
  <c r="Y123" i="15"/>
  <c r="X123" i="15" s="1"/>
  <c r="W123" i="15"/>
  <c r="V123" i="15" s="1"/>
  <c r="T123" i="15"/>
  <c r="AH120" i="15"/>
  <c r="AB123" i="15"/>
  <c r="AH123" i="15" s="1"/>
  <c r="O123" i="15"/>
  <c r="Z123" i="15"/>
  <c r="AB118" i="15"/>
  <c r="AH118" i="15" s="1"/>
  <c r="U119" i="15"/>
  <c r="T119" i="15" s="1"/>
  <c r="S119" i="15"/>
  <c r="R119" i="15" s="1"/>
  <c r="W119" i="15"/>
  <c r="AH116" i="15"/>
  <c r="AB119" i="15"/>
  <c r="AH119" i="15" s="1"/>
  <c r="O119" i="15"/>
  <c r="N119" i="15" s="1"/>
  <c r="X119" i="15"/>
  <c r="V119" i="15"/>
  <c r="P119" i="15"/>
  <c r="W115" i="15"/>
  <c r="Y115" i="15"/>
  <c r="O115" i="15"/>
  <c r="N115" i="15" s="1"/>
  <c r="AA115" i="15"/>
  <c r="AG115" i="15" s="1"/>
  <c r="Q111" i="15"/>
  <c r="P111" i="15" s="1"/>
  <c r="S111" i="15"/>
  <c r="R111" i="15" s="1"/>
  <c r="AB111" i="15"/>
  <c r="AH111" i="15" s="1"/>
  <c r="X111" i="15"/>
  <c r="O111" i="15"/>
  <c r="N111" i="15" s="1"/>
  <c r="Z111" i="15"/>
  <c r="U107" i="15"/>
  <c r="S107" i="15"/>
  <c r="AB104" i="15"/>
  <c r="AH104" i="15" s="1"/>
  <c r="Q107" i="15"/>
  <c r="P107" i="15" s="1"/>
  <c r="AD103" i="15"/>
  <c r="AB101" i="15"/>
  <c r="AH101" i="15" s="1"/>
  <c r="AB103" i="15"/>
  <c r="AH103" i="15" s="1"/>
  <c r="R103" i="15"/>
  <c r="AA103" i="15"/>
  <c r="AG103" i="15" s="1"/>
  <c r="W103" i="15"/>
  <c r="V103" i="15" s="1"/>
  <c r="O103" i="15"/>
  <c r="N103" i="15" s="1"/>
  <c r="Y103" i="15"/>
  <c r="X103" i="15" s="1"/>
  <c r="Q103" i="15"/>
  <c r="P103" i="15" s="1"/>
  <c r="T103" i="15"/>
  <c r="AA99" i="15"/>
  <c r="AG99" i="15" s="1"/>
  <c r="Y99" i="15"/>
  <c r="X99" i="15" s="1"/>
  <c r="AD99" i="15"/>
  <c r="O99" i="15"/>
  <c r="Y95" i="15"/>
  <c r="W95" i="15"/>
  <c r="AB94" i="15"/>
  <c r="AH94" i="15" s="1"/>
  <c r="Q95" i="15"/>
  <c r="P95" i="15" s="1"/>
  <c r="U95" i="15"/>
  <c r="T95" i="15" s="1"/>
  <c r="U91" i="15"/>
  <c r="T91" i="15" s="1"/>
  <c r="Q91" i="15"/>
  <c r="P91" i="15" s="1"/>
  <c r="AB88" i="15"/>
  <c r="AH88" i="15" s="1"/>
  <c r="S91" i="15"/>
  <c r="R91" i="15" s="1"/>
  <c r="O87" i="15"/>
  <c r="W87" i="15"/>
  <c r="V87" i="15" s="1"/>
  <c r="Q87" i="15"/>
  <c r="P87" i="15" s="1"/>
  <c r="U87" i="15"/>
  <c r="T87" i="15" s="1"/>
  <c r="N87" i="15"/>
  <c r="AD87" i="15"/>
  <c r="AB84" i="15"/>
  <c r="Y87" i="15"/>
  <c r="X87" i="15" s="1"/>
  <c r="Z87" i="15"/>
  <c r="W83" i="15"/>
  <c r="V83" i="15" s="1"/>
  <c r="Y83" i="15"/>
  <c r="X83" i="15" s="1"/>
  <c r="O83" i="15"/>
  <c r="N83" i="15" s="1"/>
  <c r="AD83" i="15"/>
  <c r="Q83" i="15"/>
  <c r="P83" i="15" s="1"/>
  <c r="W79" i="15"/>
  <c r="V79" i="15" s="1"/>
  <c r="S79" i="15"/>
  <c r="R79" i="15" s="1"/>
  <c r="O79" i="15"/>
  <c r="N79" i="15" s="1"/>
  <c r="Q79" i="15"/>
  <c r="P79" i="15" s="1"/>
  <c r="AA79" i="15"/>
  <c r="AG79" i="15" s="1"/>
  <c r="Y79" i="15"/>
  <c r="X79" i="15" s="1"/>
  <c r="AH76" i="15"/>
  <c r="AB79" i="15"/>
  <c r="AH79" i="15" s="1"/>
  <c r="AD79" i="15"/>
  <c r="Z79" i="15"/>
  <c r="AD75" i="15"/>
  <c r="Q75" i="15"/>
  <c r="P75" i="15" s="1"/>
  <c r="O75" i="15"/>
  <c r="N75" i="15" s="1"/>
  <c r="Y75" i="15"/>
  <c r="X75" i="15" s="1"/>
  <c r="AB72" i="15"/>
  <c r="AH72" i="15" s="1"/>
  <c r="AA75" i="15"/>
  <c r="AB75" i="15"/>
  <c r="W71" i="15"/>
  <c r="V71" i="15" s="1"/>
  <c r="U71" i="15"/>
  <c r="Y71" i="15"/>
  <c r="X71" i="15" s="1"/>
  <c r="AB69" i="15"/>
  <c r="AH69" i="15" s="1"/>
  <c r="AA71" i="15"/>
  <c r="AG71" i="15" s="1"/>
  <c r="Q71" i="15"/>
  <c r="P71" i="15" s="1"/>
  <c r="AA67" i="15"/>
  <c r="AG67" i="15" s="1"/>
  <c r="Q67" i="15"/>
  <c r="P67" i="15" s="1"/>
  <c r="AB67" i="15"/>
  <c r="AH67" i="15" s="1"/>
  <c r="U63" i="15"/>
  <c r="W63" i="15"/>
  <c r="V63" i="15" s="1"/>
  <c r="O63" i="15"/>
  <c r="N63" i="15" s="1"/>
  <c r="Y63" i="15"/>
  <c r="X63" i="15" s="1"/>
  <c r="S63" i="15"/>
  <c r="R63" i="15" s="1"/>
  <c r="O59" i="15"/>
  <c r="N59" i="15" s="1"/>
  <c r="AD59" i="15"/>
  <c r="U59" i="15"/>
  <c r="T59" i="15" s="1"/>
  <c r="Q59" i="15"/>
  <c r="P59" i="15" s="1"/>
  <c r="Z59" i="15"/>
  <c r="AB56" i="15"/>
  <c r="U55" i="15"/>
  <c r="Q55" i="15"/>
  <c r="W55" i="15"/>
  <c r="V55" i="15" s="1"/>
  <c r="AA55" i="15"/>
  <c r="AG55" i="15" s="1"/>
  <c r="AD55" i="15"/>
  <c r="S51" i="15"/>
  <c r="R51" i="15" s="1"/>
  <c r="AA51" i="15"/>
  <c r="AG51" i="15" s="1"/>
  <c r="Q51" i="15"/>
  <c r="P51" i="15" s="1"/>
  <c r="Y51" i="15"/>
  <c r="X51" i="15" s="1"/>
  <c r="AB51" i="15"/>
  <c r="AH51" i="15" s="1"/>
  <c r="Z51" i="15"/>
  <c r="Q47" i="15"/>
  <c r="P47" i="15" s="1"/>
  <c r="AA47" i="15"/>
  <c r="AG47" i="15" s="1"/>
  <c r="S47" i="15"/>
  <c r="R47" i="15" s="1"/>
  <c r="AA43" i="15"/>
  <c r="AG43" i="15" s="1"/>
  <c r="U43" i="15"/>
  <c r="T43" i="15" s="1"/>
  <c r="AD43" i="15"/>
  <c r="AB43" i="15"/>
  <c r="AH43" i="15" s="1"/>
  <c r="Q43" i="15"/>
  <c r="P43" i="15" s="1"/>
  <c r="Z43" i="15"/>
  <c r="AA39" i="15"/>
  <c r="AG39" i="15" s="1"/>
  <c r="O39" i="15"/>
  <c r="N39" i="15" s="1"/>
  <c r="AD39" i="15"/>
  <c r="Q39" i="15"/>
  <c r="P39" i="15" s="1"/>
  <c r="AB37" i="15"/>
  <c r="AH37" i="15" s="1"/>
  <c r="U39" i="15"/>
  <c r="T39" i="15" s="1"/>
  <c r="Y39" i="15"/>
  <c r="X39" i="15" s="1"/>
  <c r="W39" i="15"/>
  <c r="V39" i="15" s="1"/>
  <c r="Q35" i="15"/>
  <c r="P35" i="15" s="1"/>
  <c r="W35" i="15"/>
  <c r="V35" i="15" s="1"/>
  <c r="AA35" i="15"/>
  <c r="AG35" i="15" s="1"/>
  <c r="O35" i="15"/>
  <c r="N35" i="15" s="1"/>
  <c r="U35" i="15"/>
  <c r="T35" i="15" s="1"/>
  <c r="AA31" i="15"/>
  <c r="AG31" i="15" s="1"/>
  <c r="Y31" i="15"/>
  <c r="O31" i="15"/>
  <c r="N31" i="15" s="1"/>
  <c r="W31" i="15"/>
  <c r="S31" i="15"/>
  <c r="R31" i="15" s="1"/>
  <c r="AD31" i="15"/>
  <c r="U27" i="15"/>
  <c r="T27" i="15" s="1"/>
  <c r="AA27" i="15"/>
  <c r="AG27" i="15" s="1"/>
  <c r="AB24" i="15"/>
  <c r="Q27" i="15"/>
  <c r="P27" i="15" s="1"/>
  <c r="N27" i="15"/>
  <c r="R23" i="15"/>
  <c r="Q23" i="15"/>
  <c r="P23" i="15" s="1"/>
  <c r="O23" i="15"/>
  <c r="N23" i="15" s="1"/>
  <c r="T23" i="15"/>
  <c r="W23" i="15"/>
  <c r="V23" i="15" s="1"/>
  <c r="AB23" i="15"/>
  <c r="AH23" i="15" s="1"/>
  <c r="AD23" i="15"/>
  <c r="Z23" i="15"/>
  <c r="AB18" i="15"/>
  <c r="AH18" i="15" s="1"/>
  <c r="S19" i="15"/>
  <c r="R19" i="15" s="1"/>
  <c r="AL128" i="15"/>
  <c r="AK128" i="15" s="1"/>
  <c r="U19" i="15"/>
  <c r="T19" i="15" s="1"/>
  <c r="W19" i="15"/>
  <c r="V19" i="15" s="1"/>
  <c r="AH16" i="15"/>
  <c r="Z19" i="15"/>
  <c r="O19" i="15"/>
  <c r="N19" i="15" s="1"/>
  <c r="Y19" i="15"/>
  <c r="X19" i="15" s="1"/>
  <c r="AA15" i="15"/>
  <c r="AG15" i="15" s="1"/>
  <c r="W15" i="15"/>
  <c r="AD15" i="15"/>
  <c r="S15" i="15"/>
  <c r="R15" i="15" s="1"/>
  <c r="O15" i="15"/>
  <c r="N15" i="15" s="1"/>
  <c r="U15" i="15"/>
  <c r="T15" i="15" s="1"/>
  <c r="AB12" i="15"/>
  <c r="AH12" i="15" s="1"/>
  <c r="U11" i="15"/>
  <c r="S11" i="15"/>
  <c r="R11" i="15" s="1"/>
  <c r="Y11" i="15"/>
  <c r="X11" i="15" s="1"/>
  <c r="N11" i="15"/>
  <c r="AB8" i="15"/>
  <c r="T11" i="15"/>
  <c r="AA11" i="15"/>
  <c r="AG11" i="15" s="1"/>
  <c r="Q11" i="15"/>
  <c r="P11" i="15" s="1"/>
  <c r="W7" i="15"/>
  <c r="V7" i="15" s="1"/>
  <c r="S7" i="15"/>
  <c r="R7" i="15" s="1"/>
  <c r="AJ128" i="15"/>
  <c r="AD123" i="15"/>
  <c r="AD7" i="15"/>
  <c r="R123" i="15"/>
  <c r="P123" i="15"/>
  <c r="N123" i="15"/>
  <c r="AB107" i="15"/>
  <c r="AH107" i="15" s="1"/>
  <c r="T107" i="15"/>
  <c r="R107" i="15"/>
  <c r="Z107" i="15"/>
  <c r="N107" i="15"/>
  <c r="V127" i="15"/>
  <c r="R127" i="15"/>
  <c r="AB127" i="15"/>
  <c r="AH127" i="15" s="1"/>
  <c r="X127" i="15"/>
  <c r="M128" i="15"/>
  <c r="Y107" i="15"/>
  <c r="X107" i="15" s="1"/>
  <c r="Y91" i="15"/>
  <c r="X91" i="15" s="1"/>
  <c r="AD111" i="15"/>
  <c r="X95" i="15"/>
  <c r="N95" i="15"/>
  <c r="R95" i="15"/>
  <c r="V95" i="15"/>
  <c r="Z95" i="15"/>
  <c r="W59" i="15"/>
  <c r="V59" i="15" s="1"/>
  <c r="Y55" i="15"/>
  <c r="X55" i="15" s="1"/>
  <c r="Y47" i="15"/>
  <c r="X47" i="15" s="1"/>
  <c r="S75" i="15"/>
  <c r="R75" i="15" s="1"/>
  <c r="S43" i="15"/>
  <c r="R43" i="15" s="1"/>
  <c r="Q127" i="15"/>
  <c r="P127" i="15" s="1"/>
  <c r="AA91" i="15"/>
  <c r="AG91" i="15" s="1"/>
  <c r="R83" i="15"/>
  <c r="AB83" i="15"/>
  <c r="AH83" i="15" s="1"/>
  <c r="T83" i="15"/>
  <c r="O91" i="15"/>
  <c r="N91" i="15" s="1"/>
  <c r="AA127" i="15"/>
  <c r="Z127" i="15" s="1"/>
  <c r="U111" i="15"/>
  <c r="T111" i="15" s="1"/>
  <c r="W99" i="15"/>
  <c r="V99" i="15" s="1"/>
  <c r="W75" i="15"/>
  <c r="V75" i="15" s="1"/>
  <c r="Y67" i="15"/>
  <c r="X67" i="15" s="1"/>
  <c r="O51" i="15"/>
  <c r="N51" i="15" s="1"/>
  <c r="Y43" i="15"/>
  <c r="X43" i="15" s="1"/>
  <c r="W67" i="15"/>
  <c r="V67" i="15" s="1"/>
  <c r="AB47" i="15"/>
  <c r="AH47" i="15" s="1"/>
  <c r="U67" i="15"/>
  <c r="T67" i="15" s="1"/>
  <c r="U47" i="15"/>
  <c r="T47" i="15" s="1"/>
  <c r="Y27" i="15"/>
  <c r="X27" i="15" s="1"/>
  <c r="W11" i="15"/>
  <c r="V11" i="15" s="1"/>
  <c r="AA7" i="15"/>
  <c r="AG7" i="15" s="1"/>
  <c r="AF128" i="15"/>
  <c r="AE128" i="15" s="1"/>
  <c r="AA119" i="15"/>
  <c r="AG119" i="15" s="1"/>
  <c r="U79" i="15"/>
  <c r="T79" i="15" s="1"/>
  <c r="W107" i="15"/>
  <c r="V107" i="15" s="1"/>
  <c r="W91" i="15"/>
  <c r="V91" i="15" s="1"/>
  <c r="U127" i="15"/>
  <c r="T127" i="15" s="1"/>
  <c r="AD127" i="15"/>
  <c r="AA83" i="15"/>
  <c r="AG83" i="15" s="1"/>
  <c r="O67" i="15"/>
  <c r="N67" i="15" s="1"/>
  <c r="AA63" i="15"/>
  <c r="AG63" i="15" s="1"/>
  <c r="Y59" i="15"/>
  <c r="X59" i="15" s="1"/>
  <c r="R55" i="15"/>
  <c r="AB55" i="15"/>
  <c r="AH55" i="15" s="1"/>
  <c r="P55" i="15"/>
  <c r="T55" i="15"/>
  <c r="N55" i="15"/>
  <c r="O47" i="15"/>
  <c r="N47" i="15" s="1"/>
  <c r="U31" i="15"/>
  <c r="T31" i="15" s="1"/>
  <c r="S67" i="15"/>
  <c r="R67" i="15" s="1"/>
  <c r="W51" i="15"/>
  <c r="V51" i="15" s="1"/>
  <c r="W47" i="15"/>
  <c r="V47" i="15" s="1"/>
  <c r="S59" i="15"/>
  <c r="R59" i="15" s="1"/>
  <c r="Z39" i="15"/>
  <c r="R39" i="15"/>
  <c r="S35" i="15"/>
  <c r="R35" i="15" s="1"/>
  <c r="AD35" i="15"/>
  <c r="Y23" i="15"/>
  <c r="X23" i="15" s="1"/>
  <c r="AH75" i="15"/>
  <c r="AB35" i="15"/>
  <c r="AH35" i="15" s="1"/>
  <c r="X35" i="15"/>
  <c r="O7" i="15"/>
  <c r="N7" i="15" s="1"/>
  <c r="AO12" i="15"/>
  <c r="AO13" i="15" s="1"/>
  <c r="AO14" i="15" s="1"/>
  <c r="AP11" i="15"/>
  <c r="R71" i="15"/>
  <c r="AB71" i="15"/>
  <c r="AH71" i="15" s="1"/>
  <c r="N71" i="15"/>
  <c r="T71" i="15"/>
  <c r="W43" i="15"/>
  <c r="V43" i="15" s="1"/>
  <c r="U51" i="15"/>
  <c r="T51" i="15" s="1"/>
  <c r="Z31" i="15"/>
  <c r="X31" i="15"/>
  <c r="P31" i="15"/>
  <c r="V31" i="15"/>
  <c r="AB31" i="15"/>
  <c r="AH31" i="15" s="1"/>
  <c r="W27" i="15"/>
  <c r="V27" i="15" s="1"/>
  <c r="X7" i="15"/>
  <c r="AB7" i="15"/>
  <c r="AH7" i="15" s="1"/>
  <c r="P7" i="15"/>
  <c r="T7" i="15"/>
  <c r="AB15" i="15"/>
  <c r="AH15" i="15" s="1"/>
  <c r="X15" i="15"/>
  <c r="V15" i="15"/>
  <c r="P15" i="15"/>
  <c r="V115" i="15"/>
  <c r="P115" i="15"/>
  <c r="AB115" i="15"/>
  <c r="AH115" i="15" s="1"/>
  <c r="T115" i="15"/>
  <c r="X115" i="15"/>
  <c r="R115" i="15"/>
  <c r="Z99" i="15"/>
  <c r="R99" i="15"/>
  <c r="N99" i="15"/>
  <c r="AB99" i="15"/>
  <c r="AH99" i="15" s="1"/>
  <c r="P99" i="15"/>
  <c r="T99" i="15"/>
  <c r="AB63" i="15"/>
  <c r="AH63" i="15" s="1"/>
  <c r="P63" i="15"/>
  <c r="T63" i="15"/>
  <c r="S27" i="15"/>
  <c r="R27" i="15" s="1"/>
  <c r="M122" i="10"/>
  <c r="Z119" i="15" l="1"/>
  <c r="Z115" i="15"/>
  <c r="Z103" i="15"/>
  <c r="AB95" i="15"/>
  <c r="AH95" i="15" s="1"/>
  <c r="Z91" i="15"/>
  <c r="AB91" i="15"/>
  <c r="AH91" i="15" s="1"/>
  <c r="AH84" i="15"/>
  <c r="AB87" i="15"/>
  <c r="AH87" i="15" s="1"/>
  <c r="Z83" i="15"/>
  <c r="AG75" i="15"/>
  <c r="Z75" i="15"/>
  <c r="Z71" i="15"/>
  <c r="Z67" i="15"/>
  <c r="Z63" i="15"/>
  <c r="AH56" i="15"/>
  <c r="AB59" i="15"/>
  <c r="AH59" i="15" s="1"/>
  <c r="Z55" i="15"/>
  <c r="Z47" i="15"/>
  <c r="AB39" i="15"/>
  <c r="AH39" i="15" s="1"/>
  <c r="Z35" i="15"/>
  <c r="Z27" i="15"/>
  <c r="AH24" i="15"/>
  <c r="AB27" i="15"/>
  <c r="AH27" i="15" s="1"/>
  <c r="AB19" i="15"/>
  <c r="AH19" i="15" s="1"/>
  <c r="Z15" i="15"/>
  <c r="Q128" i="15"/>
  <c r="P128" i="15" s="1"/>
  <c r="Y128" i="15"/>
  <c r="X128" i="15" s="1"/>
  <c r="AH8" i="15"/>
  <c r="AB11" i="15"/>
  <c r="AH11" i="15" s="1"/>
  <c r="Z11" i="15"/>
  <c r="Z7" i="15"/>
  <c r="S128" i="15"/>
  <c r="R128" i="15" s="1"/>
  <c r="W128" i="15"/>
  <c r="V128" i="15" s="1"/>
  <c r="AD128" i="15"/>
  <c r="AB128" i="15" s="1"/>
  <c r="O128" i="15"/>
  <c r="N128" i="15" s="1"/>
  <c r="U128" i="15"/>
  <c r="T128" i="15" s="1"/>
  <c r="AA128" i="15"/>
  <c r="Z128" i="15" s="1"/>
  <c r="AG127" i="15"/>
  <c r="AP15" i="15"/>
  <c r="AO16" i="15"/>
  <c r="AO17" i="15" s="1"/>
  <c r="AO18" i="15" s="1"/>
  <c r="L128" i="15"/>
  <c r="AO120" i="10"/>
  <c r="AO68" i="10"/>
  <c r="AP119" i="10"/>
  <c r="AC128" i="15" l="1"/>
  <c r="AG128" i="15" s="1"/>
  <c r="AP19" i="15"/>
  <c r="AO20" i="15"/>
  <c r="AO21" i="15" s="1"/>
  <c r="AO22" i="15" s="1"/>
  <c r="AO96" i="10"/>
  <c r="AH128" i="15" l="1"/>
  <c r="AO24" i="15"/>
  <c r="AO25" i="15" s="1"/>
  <c r="AO26" i="15" s="1"/>
  <c r="AP23" i="15"/>
  <c r="M36" i="10"/>
  <c r="AO29" i="15" l="1"/>
  <c r="AO30" i="15" s="1"/>
  <c r="AP27" i="15"/>
  <c r="X87" i="10"/>
  <c r="AO32" i="15" l="1"/>
  <c r="AO33" i="15" s="1"/>
  <c r="AO34" i="15" s="1"/>
  <c r="AP31" i="15"/>
  <c r="AL85" i="10"/>
  <c r="AO36" i="15" l="1"/>
  <c r="AO37" i="15" s="1"/>
  <c r="AO38" i="15" s="1"/>
  <c r="AP35" i="15"/>
  <c r="AN87" i="10"/>
  <c r="AP39" i="15" l="1"/>
  <c r="AO40" i="15"/>
  <c r="AO41" i="15" s="1"/>
  <c r="AO42" i="15" s="1"/>
  <c r="M82" i="12"/>
  <c r="M82" i="11"/>
  <c r="AO44" i="15" l="1"/>
  <c r="AO45" i="15" s="1"/>
  <c r="AO46" i="15" s="1"/>
  <c r="AP43" i="15"/>
  <c r="M82" i="10"/>
  <c r="AO48" i="15" l="1"/>
  <c r="AO49" i="15" s="1"/>
  <c r="AO50" i="15" s="1"/>
  <c r="AP47" i="15"/>
  <c r="M80" i="10"/>
  <c r="AO52" i="15" l="1"/>
  <c r="AO53" i="15" s="1"/>
  <c r="AO54" i="15" s="1"/>
  <c r="AP51" i="15"/>
  <c r="M60" i="10"/>
  <c r="M61" i="10"/>
  <c r="AO56" i="15" l="1"/>
  <c r="AO57" i="15" s="1"/>
  <c r="AO58" i="15" s="1"/>
  <c r="AP55" i="15"/>
  <c r="AO40" i="10"/>
  <c r="AO61" i="15" l="1"/>
  <c r="AO62" i="15" s="1"/>
  <c r="AP59" i="15"/>
  <c r="M20" i="10"/>
  <c r="AO64" i="15" l="1"/>
  <c r="AO65" i="15" s="1"/>
  <c r="AO66" i="15" s="1"/>
  <c r="AP63" i="15"/>
  <c r="AO3" i="10"/>
  <c r="AO68" i="15" l="1"/>
  <c r="AO69" i="15" s="1"/>
  <c r="AO70" i="15" s="1"/>
  <c r="AP67" i="15"/>
  <c r="AL6" i="10"/>
  <c r="AG6" i="10"/>
  <c r="AF6" i="10"/>
  <c r="M6" i="10"/>
  <c r="AL5" i="10"/>
  <c r="AG5" i="10"/>
  <c r="AF5" i="10"/>
  <c r="AA5" i="10"/>
  <c r="W5" i="10"/>
  <c r="Q5" i="10"/>
  <c r="O5" i="10"/>
  <c r="M5" i="10"/>
  <c r="AD5" i="10" s="1"/>
  <c r="AL4" i="10"/>
  <c r="AG4" i="10"/>
  <c r="AF4" i="10"/>
  <c r="AA4" i="10"/>
  <c r="S4" i="10"/>
  <c r="Q4" i="10"/>
  <c r="M4" i="10"/>
  <c r="W4" i="10" s="1"/>
  <c r="AO4" i="10"/>
  <c r="AO5" i="10" s="1"/>
  <c r="AO6" i="10" s="1"/>
  <c r="AO4" i="8"/>
  <c r="AO72" i="15" l="1"/>
  <c r="AO73" i="15" s="1"/>
  <c r="AO74" i="15" s="1"/>
  <c r="AP71" i="15"/>
  <c r="AB6" i="10"/>
  <c r="AH6" i="10" s="1"/>
  <c r="U6" i="10"/>
  <c r="AD6" i="10"/>
  <c r="U4" i="10"/>
  <c r="AD4" i="10"/>
  <c r="AB4" i="10" s="1"/>
  <c r="AH4" i="10" s="1"/>
  <c r="S5" i="10"/>
  <c r="AB5" i="10"/>
  <c r="AH5" i="10" s="1"/>
  <c r="Q6" i="10"/>
  <c r="AA6" i="10"/>
  <c r="O6" i="10"/>
  <c r="W6" i="10"/>
  <c r="O4" i="10"/>
  <c r="U5" i="10"/>
  <c r="S6" i="10"/>
  <c r="M126" i="12"/>
  <c r="M125" i="12"/>
  <c r="M124" i="12"/>
  <c r="M123" i="12"/>
  <c r="M122" i="12"/>
  <c r="M118" i="12"/>
  <c r="M117" i="12"/>
  <c r="M114" i="12"/>
  <c r="M113" i="12"/>
  <c r="M112" i="12"/>
  <c r="M110" i="12"/>
  <c r="M109" i="12"/>
  <c r="M108" i="12"/>
  <c r="M106" i="12"/>
  <c r="M105" i="12"/>
  <c r="M104" i="12"/>
  <c r="M102" i="12"/>
  <c r="M101" i="12"/>
  <c r="M100" i="12"/>
  <c r="M98" i="12"/>
  <c r="M97" i="12"/>
  <c r="M96" i="12"/>
  <c r="M94" i="12"/>
  <c r="M93" i="12"/>
  <c r="M92" i="12"/>
  <c r="M90" i="12"/>
  <c r="M89" i="12"/>
  <c r="M88" i="12"/>
  <c r="M86" i="12"/>
  <c r="M85" i="12"/>
  <c r="M84" i="12"/>
  <c r="M81" i="12"/>
  <c r="M80" i="12"/>
  <c r="M78" i="12"/>
  <c r="M77" i="12"/>
  <c r="M76" i="12"/>
  <c r="M74" i="12"/>
  <c r="M73" i="12"/>
  <c r="M72" i="12"/>
  <c r="M70" i="12"/>
  <c r="M69" i="12"/>
  <c r="M68" i="12"/>
  <c r="M67" i="12"/>
  <c r="M66" i="12"/>
  <c r="M65" i="12"/>
  <c r="M64" i="12"/>
  <c r="M62" i="12"/>
  <c r="M61" i="12"/>
  <c r="M60" i="12"/>
  <c r="M58" i="12"/>
  <c r="M57" i="12"/>
  <c r="M56" i="12"/>
  <c r="M54" i="12"/>
  <c r="M53" i="12"/>
  <c r="M52" i="12"/>
  <c r="M50" i="12"/>
  <c r="M49" i="12"/>
  <c r="M48" i="12"/>
  <c r="M46" i="12"/>
  <c r="M47" i="12" s="1"/>
  <c r="M45" i="12"/>
  <c r="M44" i="12"/>
  <c r="M42" i="12"/>
  <c r="M41" i="12"/>
  <c r="M40" i="12"/>
  <c r="M38" i="12"/>
  <c r="M37" i="12"/>
  <c r="M36" i="12"/>
  <c r="M34" i="12"/>
  <c r="M33" i="12"/>
  <c r="M32" i="12"/>
  <c r="M30" i="12"/>
  <c r="M29" i="12"/>
  <c r="M28" i="12"/>
  <c r="M26" i="12"/>
  <c r="M25" i="12"/>
  <c r="M24" i="12"/>
  <c r="M22" i="12"/>
  <c r="M21" i="12"/>
  <c r="M20" i="12"/>
  <c r="M18" i="12"/>
  <c r="M17" i="12"/>
  <c r="M16" i="12"/>
  <c r="M14" i="12"/>
  <c r="M13" i="12"/>
  <c r="M12" i="12"/>
  <c r="M10" i="12"/>
  <c r="M9" i="12"/>
  <c r="M8" i="12"/>
  <c r="M6" i="12"/>
  <c r="M5" i="12"/>
  <c r="M4" i="12"/>
  <c r="M126" i="11"/>
  <c r="M124" i="11"/>
  <c r="M122" i="11"/>
  <c r="M123" i="11" s="1"/>
  <c r="M117" i="11"/>
  <c r="M116" i="11"/>
  <c r="M114" i="11"/>
  <c r="M113" i="11"/>
  <c r="M112" i="11"/>
  <c r="M110" i="11"/>
  <c r="M109" i="11"/>
  <c r="M108" i="11"/>
  <c r="M106" i="11"/>
  <c r="M105" i="11"/>
  <c r="M104" i="11"/>
  <c r="M102" i="11"/>
  <c r="M101" i="11"/>
  <c r="M100" i="11"/>
  <c r="M98" i="11"/>
  <c r="M97" i="11"/>
  <c r="M96" i="11"/>
  <c r="M94" i="11"/>
  <c r="M93" i="11"/>
  <c r="M92" i="11"/>
  <c r="M90" i="11"/>
  <c r="M89" i="11"/>
  <c r="M88" i="11"/>
  <c r="M86" i="11"/>
  <c r="M85" i="11"/>
  <c r="M84" i="11"/>
  <c r="M81" i="11"/>
  <c r="M80" i="11"/>
  <c r="M78" i="11"/>
  <c r="M77" i="11"/>
  <c r="M76" i="11"/>
  <c r="M74" i="11"/>
  <c r="M73" i="11"/>
  <c r="M72" i="11"/>
  <c r="M70" i="11"/>
  <c r="M69" i="11"/>
  <c r="M68" i="11"/>
  <c r="M66" i="11"/>
  <c r="M65" i="11"/>
  <c r="M64" i="11"/>
  <c r="M62" i="11"/>
  <c r="M61" i="11"/>
  <c r="M60" i="11"/>
  <c r="M58" i="11"/>
  <c r="M57" i="11"/>
  <c r="M56" i="11"/>
  <c r="M54" i="11"/>
  <c r="M53" i="11"/>
  <c r="M52" i="11"/>
  <c r="M50" i="11"/>
  <c r="M49" i="11"/>
  <c r="M48" i="11"/>
  <c r="M46" i="11"/>
  <c r="M45" i="11"/>
  <c r="M44" i="11"/>
  <c r="M42" i="11"/>
  <c r="M41" i="11"/>
  <c r="M40" i="11"/>
  <c r="M38" i="11"/>
  <c r="M37" i="11"/>
  <c r="M36" i="11"/>
  <c r="M34" i="11"/>
  <c r="M33" i="11"/>
  <c r="M32" i="11"/>
  <c r="M30" i="11"/>
  <c r="M29" i="11"/>
  <c r="M28" i="11"/>
  <c r="M26" i="11"/>
  <c r="M25" i="11"/>
  <c r="M24" i="11"/>
  <c r="M22" i="11"/>
  <c r="M21" i="11"/>
  <c r="M20" i="11"/>
  <c r="M18" i="11"/>
  <c r="M17" i="11"/>
  <c r="M16" i="11"/>
  <c r="M14" i="11"/>
  <c r="M13" i="11"/>
  <c r="M12" i="11"/>
  <c r="M10" i="11"/>
  <c r="M9" i="11"/>
  <c r="M8" i="11"/>
  <c r="M6" i="11"/>
  <c r="M5" i="11"/>
  <c r="M4" i="11"/>
  <c r="M126" i="10"/>
  <c r="M125" i="10"/>
  <c r="M124" i="10"/>
  <c r="M118" i="10"/>
  <c r="M117" i="10"/>
  <c r="M116" i="10"/>
  <c r="M114" i="10"/>
  <c r="M113" i="10"/>
  <c r="M112" i="10"/>
  <c r="M110" i="10"/>
  <c r="M109" i="10"/>
  <c r="M108" i="10"/>
  <c r="M106" i="10"/>
  <c r="M105" i="10"/>
  <c r="M104" i="10"/>
  <c r="M102" i="10"/>
  <c r="M101" i="10"/>
  <c r="M100" i="10"/>
  <c r="M98" i="10"/>
  <c r="M97" i="10"/>
  <c r="M96" i="10"/>
  <c r="M94" i="10"/>
  <c r="M93" i="10"/>
  <c r="M92" i="10"/>
  <c r="M90" i="10"/>
  <c r="M89" i="10"/>
  <c r="M88" i="10"/>
  <c r="M86" i="10"/>
  <c r="M85" i="10"/>
  <c r="M84" i="10"/>
  <c r="M81" i="10"/>
  <c r="M78" i="10"/>
  <c r="M77" i="10"/>
  <c r="M76" i="10"/>
  <c r="M74" i="10"/>
  <c r="M73" i="10"/>
  <c r="M72" i="10"/>
  <c r="M70" i="10"/>
  <c r="M69" i="10"/>
  <c r="M68" i="10"/>
  <c r="M66" i="10"/>
  <c r="M65" i="10"/>
  <c r="M64" i="10"/>
  <c r="M62" i="10"/>
  <c r="M58" i="10"/>
  <c r="M57" i="10"/>
  <c r="M56" i="10"/>
  <c r="M54" i="10"/>
  <c r="M53" i="10"/>
  <c r="M52" i="10"/>
  <c r="M50" i="10"/>
  <c r="M49" i="10"/>
  <c r="M48" i="10"/>
  <c r="M46" i="10"/>
  <c r="M45" i="10"/>
  <c r="M44" i="10"/>
  <c r="M42" i="10"/>
  <c r="M41" i="10"/>
  <c r="M40" i="10"/>
  <c r="M38" i="10"/>
  <c r="M37" i="10"/>
  <c r="M34" i="10"/>
  <c r="M33" i="10"/>
  <c r="M32" i="10"/>
  <c r="M30" i="10"/>
  <c r="M29" i="10"/>
  <c r="M28" i="10"/>
  <c r="M26" i="10"/>
  <c r="M25" i="10"/>
  <c r="M24" i="10"/>
  <c r="M22" i="10"/>
  <c r="M21" i="10"/>
  <c r="M18" i="10"/>
  <c r="M17" i="10"/>
  <c r="M16" i="10"/>
  <c r="M14" i="10"/>
  <c r="M13" i="10"/>
  <c r="M12" i="10"/>
  <c r="M10" i="10"/>
  <c r="M9" i="10"/>
  <c r="M8" i="10"/>
  <c r="M119" i="12" l="1"/>
  <c r="M115" i="12"/>
  <c r="M111" i="12"/>
  <c r="M107" i="12"/>
  <c r="M103" i="12"/>
  <c r="M99" i="12"/>
  <c r="M95" i="12"/>
  <c r="M91" i="12"/>
  <c r="M87" i="12"/>
  <c r="M83" i="12"/>
  <c r="M79" i="12"/>
  <c r="M75" i="12"/>
  <c r="M71" i="12"/>
  <c r="M63" i="12"/>
  <c r="M59" i="12"/>
  <c r="M55" i="12"/>
  <c r="M51" i="12"/>
  <c r="M43" i="12"/>
  <c r="M39" i="12"/>
  <c r="M35" i="12"/>
  <c r="M31" i="12"/>
  <c r="M27" i="12"/>
  <c r="M23" i="12"/>
  <c r="M19" i="12"/>
  <c r="M15" i="12"/>
  <c r="M11" i="12"/>
  <c r="M119" i="11"/>
  <c r="M115" i="11"/>
  <c r="M111" i="11"/>
  <c r="M107" i="11"/>
  <c r="M103" i="11"/>
  <c r="M99" i="11"/>
  <c r="M95" i="11"/>
  <c r="M91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23" i="11"/>
  <c r="M19" i="11"/>
  <c r="M15" i="11"/>
  <c r="M11" i="11"/>
  <c r="M7" i="11"/>
  <c r="AO76" i="15"/>
  <c r="AO77" i="15" s="1"/>
  <c r="AO78" i="15" s="1"/>
  <c r="AP75" i="15"/>
  <c r="M119" i="10"/>
  <c r="M115" i="10"/>
  <c r="M111" i="10"/>
  <c r="M107" i="10"/>
  <c r="M103" i="10"/>
  <c r="M99" i="10"/>
  <c r="M95" i="10"/>
  <c r="M91" i="10"/>
  <c r="M87" i="10"/>
  <c r="M83" i="10"/>
  <c r="M79" i="10"/>
  <c r="M75" i="10"/>
  <c r="M71" i="10"/>
  <c r="M67" i="10"/>
  <c r="M63" i="10"/>
  <c r="M59" i="10"/>
  <c r="M55" i="10"/>
  <c r="M51" i="10"/>
  <c r="M47" i="10"/>
  <c r="M43" i="10"/>
  <c r="M39" i="10"/>
  <c r="M35" i="10"/>
  <c r="M31" i="10"/>
  <c r="M27" i="10"/>
  <c r="M23" i="10"/>
  <c r="M19" i="10"/>
  <c r="M15" i="10"/>
  <c r="M11" i="10"/>
  <c r="M7" i="12"/>
  <c r="M123" i="10"/>
  <c r="M7" i="10"/>
  <c r="AP79" i="15" l="1"/>
  <c r="AO80" i="15"/>
  <c r="AO81" i="15" s="1"/>
  <c r="AO82" i="15" s="1"/>
  <c r="AG110" i="8"/>
  <c r="AP83" i="15" l="1"/>
  <c r="AO84" i="15"/>
  <c r="AO85" i="15" s="1"/>
  <c r="AO86" i="15" s="1"/>
  <c r="X91" i="8"/>
  <c r="AO89" i="15" l="1"/>
  <c r="AO90" i="15" s="1"/>
  <c r="AP87" i="15"/>
  <c r="X39" i="8"/>
  <c r="AO92" i="15" l="1"/>
  <c r="AO93" i="15" s="1"/>
  <c r="AO94" i="15" s="1"/>
  <c r="AP91" i="15"/>
  <c r="X31" i="8"/>
  <c r="AP95" i="15" l="1"/>
  <c r="AO96" i="15"/>
  <c r="AO97" i="15" s="1"/>
  <c r="AO98" i="15" s="1"/>
  <c r="AA128" i="1"/>
  <c r="AA126" i="1"/>
  <c r="AA125" i="1"/>
  <c r="AA124" i="1"/>
  <c r="AA122" i="1"/>
  <c r="AA121" i="1"/>
  <c r="AA120" i="1"/>
  <c r="AA118" i="1"/>
  <c r="AA117" i="1"/>
  <c r="AA116" i="1"/>
  <c r="AA114" i="1"/>
  <c r="AA113" i="1"/>
  <c r="AA112" i="1"/>
  <c r="AA110" i="1"/>
  <c r="AA109" i="1"/>
  <c r="AA108" i="1"/>
  <c r="AA106" i="1"/>
  <c r="AA105" i="1"/>
  <c r="AA104" i="1"/>
  <c r="AA102" i="1"/>
  <c r="AA101" i="1"/>
  <c r="AA100" i="1"/>
  <c r="AA98" i="1"/>
  <c r="AA97" i="1"/>
  <c r="AA96" i="1"/>
  <c r="AA94" i="1"/>
  <c r="AA93" i="1"/>
  <c r="AA92" i="1"/>
  <c r="AA90" i="1"/>
  <c r="AA89" i="1"/>
  <c r="AA88" i="1"/>
  <c r="AA86" i="1"/>
  <c r="AA85" i="1"/>
  <c r="AA84" i="1"/>
  <c r="AA82" i="1"/>
  <c r="AA81" i="1"/>
  <c r="AA80" i="1"/>
  <c r="AA78" i="1"/>
  <c r="AA77" i="1"/>
  <c r="AA76" i="1"/>
  <c r="AA74" i="1"/>
  <c r="AA73" i="1"/>
  <c r="AA72" i="1"/>
  <c r="AA70" i="1"/>
  <c r="AA69" i="1"/>
  <c r="AA68" i="1"/>
  <c r="AA66" i="1"/>
  <c r="AA65" i="1"/>
  <c r="AA64" i="1"/>
  <c r="AA62" i="1"/>
  <c r="AA61" i="1"/>
  <c r="AA60" i="1"/>
  <c r="AA58" i="1"/>
  <c r="AA57" i="1"/>
  <c r="AA56" i="1"/>
  <c r="AA54" i="1"/>
  <c r="AA53" i="1"/>
  <c r="AA52" i="1"/>
  <c r="AA50" i="1"/>
  <c r="AA49" i="1"/>
  <c r="AA48" i="1"/>
  <c r="AA46" i="1"/>
  <c r="AA45" i="1"/>
  <c r="AA44" i="1"/>
  <c r="AA42" i="1"/>
  <c r="AA41" i="1"/>
  <c r="AA40" i="1"/>
  <c r="AA38" i="1"/>
  <c r="AA37" i="1"/>
  <c r="AA36" i="1"/>
  <c r="AA34" i="1"/>
  <c r="AA33" i="1"/>
  <c r="AA32" i="1"/>
  <c r="AA30" i="1"/>
  <c r="AA29" i="1"/>
  <c r="AA28" i="1"/>
  <c r="AA26" i="1"/>
  <c r="AA25" i="1"/>
  <c r="AA24" i="1"/>
  <c r="AA22" i="1"/>
  <c r="AA21" i="1"/>
  <c r="AA20" i="1"/>
  <c r="AA18" i="1"/>
  <c r="AA17" i="1"/>
  <c r="AA16" i="1"/>
  <c r="AA14" i="1"/>
  <c r="AA13" i="1"/>
  <c r="AA12" i="1"/>
  <c r="AA10" i="1"/>
  <c r="AA9" i="1"/>
  <c r="AA8" i="1"/>
  <c r="AA6" i="1"/>
  <c r="AA5" i="1"/>
  <c r="AA4" i="1"/>
  <c r="AA128" i="13"/>
  <c r="AA126" i="13"/>
  <c r="AA125" i="13"/>
  <c r="AA124" i="13"/>
  <c r="AA122" i="13"/>
  <c r="AA121" i="13"/>
  <c r="AA120" i="13"/>
  <c r="AA118" i="13"/>
  <c r="AA117" i="13"/>
  <c r="AA116" i="13"/>
  <c r="AA114" i="13"/>
  <c r="AA113" i="13"/>
  <c r="AA112" i="13"/>
  <c r="AA110" i="13"/>
  <c r="AA109" i="13"/>
  <c r="AA108" i="13"/>
  <c r="AA106" i="13"/>
  <c r="AA105" i="13"/>
  <c r="AA104" i="13"/>
  <c r="AA102" i="13"/>
  <c r="AA101" i="13"/>
  <c r="AA100" i="13"/>
  <c r="AA98" i="13"/>
  <c r="AA97" i="13"/>
  <c r="AA96" i="13"/>
  <c r="AA94" i="13"/>
  <c r="AA93" i="13"/>
  <c r="AA92" i="13"/>
  <c r="AA90" i="13"/>
  <c r="AA89" i="13"/>
  <c r="AA88" i="13"/>
  <c r="AA86" i="13"/>
  <c r="AA85" i="13"/>
  <c r="AA84" i="13"/>
  <c r="AA82" i="13"/>
  <c r="AA81" i="13"/>
  <c r="AA80" i="13"/>
  <c r="AA78" i="13"/>
  <c r="AA77" i="13"/>
  <c r="AA76" i="13"/>
  <c r="AA74" i="13"/>
  <c r="AA73" i="13"/>
  <c r="AA72" i="13"/>
  <c r="AA70" i="13"/>
  <c r="AA69" i="13"/>
  <c r="AA68" i="13"/>
  <c r="AA66" i="13"/>
  <c r="AA65" i="13"/>
  <c r="AA64" i="13"/>
  <c r="AA62" i="13"/>
  <c r="AA61" i="13"/>
  <c r="AA60" i="13"/>
  <c r="AA58" i="13"/>
  <c r="AA57" i="13"/>
  <c r="AA56" i="13"/>
  <c r="AA54" i="13"/>
  <c r="AA53" i="13"/>
  <c r="AA52" i="13"/>
  <c r="AA50" i="13"/>
  <c r="AA49" i="13"/>
  <c r="AA48" i="13"/>
  <c r="AA46" i="13"/>
  <c r="AA45" i="13"/>
  <c r="AA44" i="13"/>
  <c r="AA42" i="13"/>
  <c r="AA41" i="13"/>
  <c r="AA40" i="13"/>
  <c r="AA38" i="13"/>
  <c r="AA37" i="13"/>
  <c r="AA36" i="13"/>
  <c r="AA34" i="13"/>
  <c r="AA33" i="13"/>
  <c r="AA32" i="13"/>
  <c r="AA30" i="13"/>
  <c r="AA29" i="13"/>
  <c r="AA28" i="13"/>
  <c r="AA26" i="13"/>
  <c r="AA25" i="13"/>
  <c r="AA24" i="13"/>
  <c r="AA22" i="13"/>
  <c r="AA21" i="13"/>
  <c r="AA20" i="13"/>
  <c r="AA18" i="13"/>
  <c r="AA17" i="13"/>
  <c r="AA16" i="13"/>
  <c r="AA14" i="13"/>
  <c r="AA13" i="13"/>
  <c r="AA12" i="13"/>
  <c r="AA10" i="13"/>
  <c r="AA9" i="13"/>
  <c r="AA8" i="13"/>
  <c r="AA6" i="13"/>
  <c r="AA5" i="13"/>
  <c r="AA4" i="13"/>
  <c r="AA128" i="3"/>
  <c r="AA126" i="3"/>
  <c r="AA125" i="3"/>
  <c r="AA124" i="3"/>
  <c r="AA122" i="3"/>
  <c r="AA121" i="3"/>
  <c r="AA120" i="3"/>
  <c r="AA118" i="3"/>
  <c r="AA117" i="3"/>
  <c r="AA116" i="3"/>
  <c r="AA114" i="3"/>
  <c r="AA113" i="3"/>
  <c r="AA112" i="3"/>
  <c r="AA110" i="3"/>
  <c r="AA109" i="3"/>
  <c r="AA108" i="3"/>
  <c r="AA106" i="3"/>
  <c r="AA105" i="3"/>
  <c r="AA104" i="3"/>
  <c r="AA102" i="3"/>
  <c r="AA101" i="3"/>
  <c r="AA100" i="3"/>
  <c r="AA98" i="3"/>
  <c r="AA97" i="3"/>
  <c r="AA96" i="3"/>
  <c r="AA94" i="3"/>
  <c r="AA93" i="3"/>
  <c r="AA92" i="3"/>
  <c r="AA90" i="3"/>
  <c r="AA89" i="3"/>
  <c r="AA88" i="3"/>
  <c r="AA86" i="3"/>
  <c r="AA85" i="3"/>
  <c r="AA84" i="3"/>
  <c r="AA82" i="3"/>
  <c r="AA81" i="3"/>
  <c r="AA80" i="3"/>
  <c r="AA78" i="3"/>
  <c r="AA77" i="3"/>
  <c r="AA76" i="3"/>
  <c r="AA74" i="3"/>
  <c r="AA73" i="3"/>
  <c r="AA72" i="3"/>
  <c r="AA70" i="3"/>
  <c r="AA69" i="3"/>
  <c r="AA68" i="3"/>
  <c r="AA66" i="3"/>
  <c r="AA65" i="3"/>
  <c r="AA64" i="3"/>
  <c r="AA62" i="3"/>
  <c r="AA61" i="3"/>
  <c r="AA60" i="3"/>
  <c r="AA58" i="3"/>
  <c r="AA57" i="3"/>
  <c r="AA56" i="3"/>
  <c r="AA54" i="3"/>
  <c r="AA53" i="3"/>
  <c r="AA52" i="3"/>
  <c r="AA50" i="3"/>
  <c r="AA49" i="3"/>
  <c r="AA48" i="3"/>
  <c r="AA46" i="3"/>
  <c r="AA45" i="3"/>
  <c r="AA44" i="3"/>
  <c r="AA42" i="3"/>
  <c r="AA41" i="3"/>
  <c r="AA40" i="3"/>
  <c r="AA38" i="3"/>
  <c r="AA37" i="3"/>
  <c r="AA36" i="3"/>
  <c r="AA34" i="3"/>
  <c r="AA33" i="3"/>
  <c r="AA32" i="3"/>
  <c r="AA30" i="3"/>
  <c r="AA29" i="3"/>
  <c r="AA28" i="3"/>
  <c r="AA26" i="3"/>
  <c r="AA25" i="3"/>
  <c r="AA24" i="3"/>
  <c r="AA22" i="3"/>
  <c r="AA21" i="3"/>
  <c r="AA20" i="3"/>
  <c r="AA18" i="3"/>
  <c r="AA17" i="3"/>
  <c r="AA16" i="3"/>
  <c r="AA14" i="3"/>
  <c r="AA13" i="3"/>
  <c r="AA12" i="3"/>
  <c r="AA10" i="3"/>
  <c r="AA9" i="3"/>
  <c r="AA8" i="3"/>
  <c r="AA6" i="3"/>
  <c r="AA5" i="3"/>
  <c r="AA4" i="3"/>
  <c r="AA128" i="14"/>
  <c r="AA126" i="14"/>
  <c r="AA125" i="14"/>
  <c r="AA124" i="14"/>
  <c r="AA122" i="14"/>
  <c r="AA121" i="14"/>
  <c r="AA120" i="14"/>
  <c r="AA118" i="14"/>
  <c r="AA117" i="14"/>
  <c r="AA116" i="14"/>
  <c r="AA114" i="14"/>
  <c r="AA113" i="14"/>
  <c r="AA112" i="14"/>
  <c r="AA110" i="14"/>
  <c r="AA109" i="14"/>
  <c r="AA108" i="14"/>
  <c r="AA106" i="14"/>
  <c r="AA105" i="14"/>
  <c r="AA104" i="14"/>
  <c r="AA102" i="14"/>
  <c r="AA101" i="14"/>
  <c r="AA100" i="14"/>
  <c r="AA98" i="14"/>
  <c r="AA97" i="14"/>
  <c r="AA96" i="14"/>
  <c r="AA94" i="14"/>
  <c r="AA93" i="14"/>
  <c r="AA92" i="14"/>
  <c r="AA90" i="14"/>
  <c r="AA89" i="14"/>
  <c r="AA88" i="14"/>
  <c r="AA86" i="14"/>
  <c r="AA85" i="14"/>
  <c r="AA84" i="14"/>
  <c r="AA82" i="14"/>
  <c r="AA81" i="14"/>
  <c r="AA80" i="14"/>
  <c r="AA78" i="14"/>
  <c r="AA77" i="14"/>
  <c r="AA76" i="14"/>
  <c r="AA74" i="14"/>
  <c r="AA73" i="14"/>
  <c r="AA72" i="14"/>
  <c r="AA70" i="14"/>
  <c r="AA69" i="14"/>
  <c r="AA68" i="14"/>
  <c r="AA66" i="14"/>
  <c r="AA65" i="14"/>
  <c r="AA64" i="14"/>
  <c r="AA62" i="14"/>
  <c r="AA61" i="14"/>
  <c r="AA60" i="14"/>
  <c r="AA58" i="14"/>
  <c r="AA57" i="14"/>
  <c r="AA56" i="14"/>
  <c r="AA54" i="14"/>
  <c r="AA53" i="14"/>
  <c r="AA52" i="14"/>
  <c r="AA50" i="14"/>
  <c r="AA49" i="14"/>
  <c r="AA48" i="14"/>
  <c r="AA46" i="14"/>
  <c r="AA45" i="14"/>
  <c r="AA44" i="14"/>
  <c r="AA42" i="14"/>
  <c r="AA41" i="14"/>
  <c r="AA40" i="14"/>
  <c r="AA38" i="14"/>
  <c r="AA37" i="14"/>
  <c r="AA36" i="14"/>
  <c r="AA34" i="14"/>
  <c r="AA33" i="14"/>
  <c r="AA32" i="14"/>
  <c r="AA30" i="14"/>
  <c r="AA29" i="14"/>
  <c r="AA28" i="14"/>
  <c r="AA26" i="14"/>
  <c r="AA25" i="14"/>
  <c r="AA24" i="14"/>
  <c r="AA22" i="14"/>
  <c r="AA21" i="14"/>
  <c r="AA20" i="14"/>
  <c r="AA18" i="14"/>
  <c r="AA17" i="14"/>
  <c r="AA16" i="14"/>
  <c r="AA14" i="14"/>
  <c r="AA13" i="14"/>
  <c r="AA12" i="14"/>
  <c r="AA10" i="14"/>
  <c r="AA9" i="14"/>
  <c r="AA8" i="14"/>
  <c r="AA6" i="14"/>
  <c r="AA5" i="14"/>
  <c r="AA4" i="14"/>
  <c r="AA14" i="5"/>
  <c r="AA13" i="5"/>
  <c r="AA12" i="5"/>
  <c r="AA10" i="5"/>
  <c r="AA9" i="5"/>
  <c r="AA8" i="5"/>
  <c r="AA6" i="5"/>
  <c r="AA5" i="5"/>
  <c r="AA4" i="5"/>
  <c r="AA128" i="5"/>
  <c r="AA126" i="5"/>
  <c r="AA125" i="5"/>
  <c r="AA124" i="5"/>
  <c r="AA122" i="5"/>
  <c r="AA121" i="5"/>
  <c r="AA120" i="5"/>
  <c r="AA118" i="5"/>
  <c r="AA117" i="5"/>
  <c r="AA116" i="5"/>
  <c r="AA114" i="5"/>
  <c r="AA113" i="5"/>
  <c r="AA112" i="5"/>
  <c r="AA110" i="5"/>
  <c r="AA109" i="5"/>
  <c r="AA108" i="5"/>
  <c r="AA106" i="5"/>
  <c r="AA105" i="5"/>
  <c r="AA104" i="5"/>
  <c r="AA102" i="5"/>
  <c r="AA101" i="5"/>
  <c r="AA100" i="5"/>
  <c r="AA98" i="5"/>
  <c r="AA97" i="5"/>
  <c r="AA96" i="5"/>
  <c r="AA94" i="5"/>
  <c r="AA93" i="5"/>
  <c r="AA92" i="5"/>
  <c r="AA90" i="5"/>
  <c r="AA89" i="5"/>
  <c r="AA88" i="5"/>
  <c r="AA86" i="5"/>
  <c r="AA85" i="5"/>
  <c r="AA84" i="5"/>
  <c r="AA82" i="5"/>
  <c r="AA81" i="5"/>
  <c r="AA80" i="5"/>
  <c r="AA78" i="5"/>
  <c r="AA77" i="5"/>
  <c r="AA76" i="5"/>
  <c r="AA74" i="5"/>
  <c r="AA73" i="5"/>
  <c r="AA72" i="5"/>
  <c r="AA70" i="5"/>
  <c r="AA69" i="5"/>
  <c r="AA68" i="5"/>
  <c r="AA66" i="5"/>
  <c r="AA65" i="5"/>
  <c r="AA64" i="5"/>
  <c r="AA62" i="5"/>
  <c r="AA61" i="5"/>
  <c r="AA60" i="5"/>
  <c r="AA58" i="5"/>
  <c r="AA57" i="5"/>
  <c r="AA56" i="5"/>
  <c r="AA54" i="5"/>
  <c r="AA53" i="5"/>
  <c r="AA52" i="5"/>
  <c r="AA50" i="5"/>
  <c r="AA49" i="5"/>
  <c r="AA48" i="5"/>
  <c r="AA46" i="5"/>
  <c r="AA45" i="5"/>
  <c r="AA44" i="5"/>
  <c r="AA42" i="5"/>
  <c r="AA41" i="5"/>
  <c r="AA40" i="5"/>
  <c r="AA38" i="5"/>
  <c r="AA37" i="5"/>
  <c r="AA36" i="5"/>
  <c r="AA34" i="5"/>
  <c r="AA33" i="5"/>
  <c r="AA32" i="5"/>
  <c r="AA30" i="5"/>
  <c r="AA29" i="5"/>
  <c r="AA28" i="5"/>
  <c r="AA26" i="5"/>
  <c r="AA25" i="5"/>
  <c r="AA24" i="5"/>
  <c r="AA22" i="5"/>
  <c r="AA21" i="5"/>
  <c r="AA20" i="5"/>
  <c r="AA18" i="5"/>
  <c r="AA17" i="5"/>
  <c r="AA16" i="5"/>
  <c r="AA128" i="6"/>
  <c r="AA126" i="6"/>
  <c r="AA125" i="6"/>
  <c r="AA124" i="6"/>
  <c r="AA122" i="6"/>
  <c r="AA121" i="6"/>
  <c r="AA120" i="6"/>
  <c r="AA118" i="6"/>
  <c r="AA117" i="6"/>
  <c r="AA116" i="6"/>
  <c r="AA114" i="6"/>
  <c r="AA113" i="6"/>
  <c r="AA112" i="6"/>
  <c r="AA110" i="6"/>
  <c r="AA109" i="6"/>
  <c r="AA108" i="6"/>
  <c r="AA106" i="6"/>
  <c r="AA105" i="6"/>
  <c r="AA104" i="6"/>
  <c r="AA102" i="6"/>
  <c r="AA101" i="6"/>
  <c r="AA100" i="6"/>
  <c r="AA98" i="6"/>
  <c r="AA97" i="6"/>
  <c r="AA96" i="6"/>
  <c r="AA94" i="6"/>
  <c r="AA93" i="6"/>
  <c r="AA92" i="6"/>
  <c r="AA90" i="6"/>
  <c r="AA89" i="6"/>
  <c r="AA88" i="6"/>
  <c r="AA86" i="6"/>
  <c r="AA85" i="6"/>
  <c r="AA84" i="6"/>
  <c r="AA82" i="6"/>
  <c r="AA81" i="6"/>
  <c r="AA80" i="6"/>
  <c r="AA78" i="6"/>
  <c r="AA77" i="6"/>
  <c r="AA76" i="6"/>
  <c r="AA74" i="6"/>
  <c r="AA73" i="6"/>
  <c r="AA72" i="6"/>
  <c r="AA70" i="6"/>
  <c r="AA69" i="6"/>
  <c r="AA68" i="6"/>
  <c r="AA66" i="6"/>
  <c r="AA65" i="6"/>
  <c r="AA64" i="6"/>
  <c r="AA62" i="6"/>
  <c r="AA61" i="6"/>
  <c r="AA60" i="6"/>
  <c r="AA58" i="6"/>
  <c r="AA57" i="6"/>
  <c r="AA56" i="6"/>
  <c r="AA54" i="6"/>
  <c r="AA53" i="6"/>
  <c r="AA52" i="6"/>
  <c r="AA50" i="6"/>
  <c r="AA49" i="6"/>
  <c r="AA48" i="6"/>
  <c r="AA46" i="6"/>
  <c r="AA45" i="6"/>
  <c r="AA44" i="6"/>
  <c r="AA42" i="6"/>
  <c r="AA41" i="6"/>
  <c r="AA40" i="6"/>
  <c r="AA38" i="6"/>
  <c r="AA37" i="6"/>
  <c r="AA36" i="6"/>
  <c r="AA34" i="6"/>
  <c r="AA33" i="6"/>
  <c r="AA32" i="6"/>
  <c r="AA30" i="6"/>
  <c r="AA29" i="6"/>
  <c r="AA28" i="6"/>
  <c r="AA26" i="6"/>
  <c r="AA25" i="6"/>
  <c r="AA24" i="6"/>
  <c r="AA22" i="6"/>
  <c r="AA21" i="6"/>
  <c r="AA20" i="6"/>
  <c r="AA18" i="6"/>
  <c r="AA17" i="6"/>
  <c r="AA16" i="6"/>
  <c r="AA14" i="6"/>
  <c r="AA13" i="6"/>
  <c r="AA12" i="6"/>
  <c r="AA10" i="6"/>
  <c r="AA9" i="6"/>
  <c r="AA8" i="6"/>
  <c r="AA6" i="6"/>
  <c r="AA5" i="6"/>
  <c r="AA4" i="6"/>
  <c r="AB126" i="11"/>
  <c r="AB125" i="11"/>
  <c r="AB124" i="11"/>
  <c r="AB126" i="10"/>
  <c r="AB125" i="10"/>
  <c r="AB124" i="10"/>
  <c r="AP99" i="15" l="1"/>
  <c r="AO100" i="15"/>
  <c r="AO101" i="15" s="1"/>
  <c r="AO102" i="15" s="1"/>
  <c r="AG52" i="7"/>
  <c r="AO104" i="15" l="1"/>
  <c r="AO105" i="15" s="1"/>
  <c r="AO106" i="15" s="1"/>
  <c r="AP103" i="15"/>
  <c r="M40" i="7"/>
  <c r="AO108" i="15" l="1"/>
  <c r="AO109" i="15" s="1"/>
  <c r="AO110" i="15" s="1"/>
  <c r="AP107" i="15"/>
  <c r="D119" i="6"/>
  <c r="D123" i="6"/>
  <c r="D127" i="6"/>
  <c r="D128" i="6"/>
  <c r="AO113" i="15" l="1"/>
  <c r="AO114" i="15" s="1"/>
  <c r="AP111" i="15"/>
  <c r="L118" i="6"/>
  <c r="AO117" i="15" l="1"/>
  <c r="AO118" i="15" s="1"/>
  <c r="AP115" i="15"/>
  <c r="J55" i="6"/>
  <c r="AO120" i="15" l="1"/>
  <c r="AO121" i="15" s="1"/>
  <c r="AO122" i="15" s="1"/>
  <c r="AP119" i="15"/>
  <c r="J47" i="6"/>
  <c r="AO124" i="15" l="1"/>
  <c r="AO125" i="15" s="1"/>
  <c r="AO126" i="15" s="1"/>
  <c r="AP127" i="15" s="1"/>
  <c r="AP123" i="15"/>
  <c r="U6" i="12"/>
  <c r="U5" i="12"/>
  <c r="U4" i="12"/>
  <c r="S6" i="12"/>
  <c r="S5" i="12"/>
  <c r="S4" i="12"/>
  <c r="Q6" i="12"/>
  <c r="Q5" i="12"/>
  <c r="Q4" i="12"/>
  <c r="O6" i="12"/>
  <c r="O5" i="12"/>
  <c r="O4" i="12"/>
  <c r="W6" i="11"/>
  <c r="W5" i="11"/>
  <c r="W4" i="11"/>
  <c r="U6" i="11"/>
  <c r="U5" i="11"/>
  <c r="U4" i="11"/>
  <c r="S6" i="11"/>
  <c r="S5" i="11"/>
  <c r="S4" i="11"/>
  <c r="Q6" i="11"/>
  <c r="Q5" i="11"/>
  <c r="Q4" i="11"/>
  <c r="O6" i="11"/>
  <c r="O5" i="11"/>
  <c r="O4" i="11"/>
  <c r="V6" i="5"/>
  <c r="V5" i="5"/>
  <c r="V4" i="5"/>
  <c r="T6" i="5"/>
  <c r="T5" i="5"/>
  <c r="T4" i="5"/>
  <c r="R6" i="5"/>
  <c r="R5" i="5"/>
  <c r="R4" i="5"/>
  <c r="P6" i="5"/>
  <c r="P5" i="5"/>
  <c r="P4" i="5"/>
  <c r="N6" i="5"/>
  <c r="N5" i="5"/>
  <c r="N4" i="5"/>
  <c r="V6" i="6"/>
  <c r="V5" i="6"/>
  <c r="V4" i="6"/>
  <c r="T6" i="6"/>
  <c r="T5" i="6"/>
  <c r="T4" i="6"/>
  <c r="R6" i="6"/>
  <c r="R5" i="6"/>
  <c r="R4" i="6"/>
  <c r="P6" i="6"/>
  <c r="P5" i="6"/>
  <c r="P4" i="6"/>
  <c r="N6" i="6"/>
  <c r="N5" i="6"/>
  <c r="N4" i="6"/>
  <c r="W107" i="5" l="1"/>
  <c r="AF79" i="5" l="1"/>
  <c r="J19" i="5" l="1"/>
  <c r="L6" i="5" l="1"/>
  <c r="L5" i="5"/>
  <c r="L4" i="5"/>
  <c r="D103" i="14" l="1"/>
  <c r="AF24" i="14" l="1"/>
  <c r="AF28" i="14" l="1"/>
  <c r="AD6" i="12"/>
  <c r="AD5" i="12"/>
  <c r="AD4" i="12"/>
  <c r="AD6" i="11"/>
  <c r="AD5" i="11"/>
  <c r="AD4" i="11"/>
  <c r="AF128" i="1"/>
  <c r="AF113" i="13" l="1"/>
  <c r="AF114" i="13"/>
  <c r="AF96" i="13" l="1"/>
  <c r="L81" i="13" l="1"/>
  <c r="AK74" i="13" l="1"/>
  <c r="AN124" i="1" l="1"/>
  <c r="AN106" i="1" l="1"/>
  <c r="AK111" i="1" l="1"/>
  <c r="AN88" i="1" l="1"/>
  <c r="AN60" i="1" l="1"/>
  <c r="AQ127" i="12" l="1"/>
  <c r="AN127" i="12"/>
  <c r="AI127" i="12"/>
  <c r="AE127" i="12"/>
  <c r="K127" i="12"/>
  <c r="I127" i="12"/>
  <c r="F127" i="12"/>
  <c r="D127" i="12"/>
  <c r="AL126" i="12"/>
  <c r="AG126" i="12"/>
  <c r="AF126" i="12"/>
  <c r="AD126" i="12"/>
  <c r="Y126" i="12"/>
  <c r="W126" i="12"/>
  <c r="Q126" i="12"/>
  <c r="O126" i="12"/>
  <c r="U126" i="12"/>
  <c r="AL125" i="12"/>
  <c r="AG125" i="12"/>
  <c r="AF125" i="12"/>
  <c r="AD125" i="12"/>
  <c r="W125" i="12"/>
  <c r="O125" i="12"/>
  <c r="U125" i="12"/>
  <c r="AL124" i="12"/>
  <c r="AG124" i="12"/>
  <c r="AF124" i="12"/>
  <c r="AF127" i="12" s="1"/>
  <c r="AQ123" i="12"/>
  <c r="AN123" i="12"/>
  <c r="AI123" i="12"/>
  <c r="AJ123" i="12" s="1"/>
  <c r="K123" i="12"/>
  <c r="AE123" i="12" s="1"/>
  <c r="I123" i="12"/>
  <c r="F123" i="12"/>
  <c r="D123" i="12"/>
  <c r="AL122" i="12"/>
  <c r="AG122" i="12"/>
  <c r="AF122" i="12"/>
  <c r="AL121" i="12"/>
  <c r="AG121" i="12"/>
  <c r="AF121" i="12"/>
  <c r="AL120" i="12"/>
  <c r="AG120" i="12"/>
  <c r="AF120" i="12"/>
  <c r="AD120" i="12"/>
  <c r="AA120" i="12"/>
  <c r="Y120" i="12"/>
  <c r="W120" i="12"/>
  <c r="S120" i="12"/>
  <c r="Q120" i="12"/>
  <c r="O120" i="12"/>
  <c r="U120" i="12"/>
  <c r="AQ119" i="12"/>
  <c r="AN119" i="12"/>
  <c r="AJ119" i="12"/>
  <c r="AI119" i="12"/>
  <c r="K119" i="12"/>
  <c r="AE119" i="12" s="1"/>
  <c r="I119" i="12"/>
  <c r="F119" i="12"/>
  <c r="D119" i="12"/>
  <c r="AL118" i="12"/>
  <c r="AG118" i="12"/>
  <c r="AF118" i="12"/>
  <c r="S118" i="12"/>
  <c r="AL117" i="12"/>
  <c r="AG117" i="12"/>
  <c r="AF117" i="12"/>
  <c r="AD117" i="12"/>
  <c r="AB117" i="12" s="1"/>
  <c r="AH117" i="12" s="1"/>
  <c r="AA117" i="12"/>
  <c r="Y117" i="12"/>
  <c r="W117" i="12"/>
  <c r="S117" i="12"/>
  <c r="Q117" i="12"/>
  <c r="O117" i="12"/>
  <c r="U117" i="12"/>
  <c r="AL116" i="12"/>
  <c r="AG116" i="12"/>
  <c r="AF116" i="12"/>
  <c r="AD116" i="12"/>
  <c r="Y116" i="12"/>
  <c r="W116" i="12"/>
  <c r="Q116" i="12"/>
  <c r="O116" i="12"/>
  <c r="U116" i="12"/>
  <c r="AQ115" i="12"/>
  <c r="AN115" i="12"/>
  <c r="AJ115" i="12"/>
  <c r="AI115" i="12"/>
  <c r="K115" i="12"/>
  <c r="L115" i="12" s="1"/>
  <c r="I115" i="12"/>
  <c r="F115" i="12"/>
  <c r="D115" i="12"/>
  <c r="AL114" i="12"/>
  <c r="AG114" i="12"/>
  <c r="AF114" i="12"/>
  <c r="AD114" i="12"/>
  <c r="AA114" i="12"/>
  <c r="Y114" i="12"/>
  <c r="W114" i="12"/>
  <c r="S114" i="12"/>
  <c r="Q114" i="12"/>
  <c r="O114" i="12"/>
  <c r="U114" i="12"/>
  <c r="AL113" i="12"/>
  <c r="AG113" i="12"/>
  <c r="AF113" i="12"/>
  <c r="AD113" i="12"/>
  <c r="AB113" i="12" s="1"/>
  <c r="AH113" i="12" s="1"/>
  <c r="Y113" i="12"/>
  <c r="W113" i="12"/>
  <c r="Q113" i="12"/>
  <c r="O113" i="12"/>
  <c r="U113" i="12"/>
  <c r="AL112" i="12"/>
  <c r="AG112" i="12"/>
  <c r="AF112" i="12"/>
  <c r="W112" i="12"/>
  <c r="U112" i="12"/>
  <c r="AQ111" i="12"/>
  <c r="AN111" i="12"/>
  <c r="AI111" i="12"/>
  <c r="AJ111" i="12" s="1"/>
  <c r="K111" i="12"/>
  <c r="AE111" i="12" s="1"/>
  <c r="I111" i="12"/>
  <c r="F111" i="12"/>
  <c r="D111" i="12"/>
  <c r="AL110" i="12"/>
  <c r="AG110" i="12"/>
  <c r="AF110" i="12"/>
  <c r="AD110" i="12"/>
  <c r="AB110" i="12" s="1"/>
  <c r="AH110" i="12" s="1"/>
  <c r="Y110" i="12"/>
  <c r="W110" i="12"/>
  <c r="Q110" i="12"/>
  <c r="O110" i="12"/>
  <c r="U110" i="12"/>
  <c r="AL109" i="12"/>
  <c r="AG109" i="12"/>
  <c r="AF109" i="12"/>
  <c r="W109" i="12"/>
  <c r="U109" i="12"/>
  <c r="AL108" i="12"/>
  <c r="AG108" i="12"/>
  <c r="AF108" i="12"/>
  <c r="AQ107" i="12"/>
  <c r="AN107" i="12"/>
  <c r="AJ107" i="12"/>
  <c r="AI107" i="12"/>
  <c r="K107" i="12"/>
  <c r="AE107" i="12" s="1"/>
  <c r="I107" i="12"/>
  <c r="F107" i="12"/>
  <c r="D107" i="12"/>
  <c r="AL106" i="12"/>
  <c r="AG106" i="12"/>
  <c r="AF106" i="12"/>
  <c r="AL105" i="12"/>
  <c r="AG105" i="12"/>
  <c r="AF105" i="12"/>
  <c r="AA105" i="12"/>
  <c r="Y105" i="12"/>
  <c r="S105" i="12"/>
  <c r="Q105" i="12"/>
  <c r="AD105" i="12"/>
  <c r="AB105" i="12" s="1"/>
  <c r="AH105" i="12" s="1"/>
  <c r="AL104" i="12"/>
  <c r="AG104" i="12"/>
  <c r="AF104" i="12"/>
  <c r="AD104" i="12"/>
  <c r="AA104" i="12"/>
  <c r="Y104" i="12"/>
  <c r="W104" i="12"/>
  <c r="S104" i="12"/>
  <c r="Q104" i="12"/>
  <c r="O104" i="12"/>
  <c r="U104" i="12"/>
  <c r="AQ103" i="12"/>
  <c r="AN103" i="12"/>
  <c r="AI103" i="12"/>
  <c r="AJ103" i="12" s="1"/>
  <c r="K103" i="12"/>
  <c r="I103" i="12"/>
  <c r="F103" i="12"/>
  <c r="D103" i="12"/>
  <c r="AL102" i="12"/>
  <c r="AG102" i="12"/>
  <c r="AF102" i="12"/>
  <c r="AA102" i="12"/>
  <c r="Y102" i="12"/>
  <c r="S102" i="12"/>
  <c r="Q102" i="12"/>
  <c r="AD102" i="12"/>
  <c r="AL101" i="12"/>
  <c r="AG101" i="12"/>
  <c r="AF101" i="12"/>
  <c r="AD101" i="12"/>
  <c r="AA101" i="12"/>
  <c r="Y101" i="12"/>
  <c r="W101" i="12"/>
  <c r="S101" i="12"/>
  <c r="Q101" i="12"/>
  <c r="O101" i="12"/>
  <c r="U101" i="12"/>
  <c r="AL100" i="12"/>
  <c r="AG100" i="12"/>
  <c r="AF100" i="12"/>
  <c r="AQ99" i="12"/>
  <c r="AN99" i="12"/>
  <c r="AI99" i="12"/>
  <c r="AJ99" i="12" s="1"/>
  <c r="K99" i="12"/>
  <c r="I99" i="12"/>
  <c r="F99" i="12"/>
  <c r="D99" i="12"/>
  <c r="AL98" i="12"/>
  <c r="AG98" i="12"/>
  <c r="AF98" i="12"/>
  <c r="AD98" i="12"/>
  <c r="AA98" i="12"/>
  <c r="Y98" i="12"/>
  <c r="W98" i="12"/>
  <c r="S98" i="12"/>
  <c r="Q98" i="12"/>
  <c r="O98" i="12"/>
  <c r="U98" i="12"/>
  <c r="AL97" i="12"/>
  <c r="AG97" i="12"/>
  <c r="AF97" i="12"/>
  <c r="W97" i="12"/>
  <c r="U97" i="12"/>
  <c r="AL96" i="12"/>
  <c r="AG96" i="12"/>
  <c r="AF96" i="12"/>
  <c r="AQ95" i="12"/>
  <c r="AN95" i="12"/>
  <c r="AI95" i="12"/>
  <c r="AJ95" i="12" s="1"/>
  <c r="K95" i="12"/>
  <c r="L95" i="12" s="1"/>
  <c r="I95" i="12"/>
  <c r="F95" i="12"/>
  <c r="D95" i="12"/>
  <c r="AL94" i="12"/>
  <c r="AG94" i="12"/>
  <c r="AF94" i="12"/>
  <c r="Y94" i="12"/>
  <c r="S94" i="12"/>
  <c r="Q94" i="12"/>
  <c r="AA94" i="12"/>
  <c r="AL93" i="12"/>
  <c r="AG93" i="12"/>
  <c r="AF93" i="12"/>
  <c r="AD93" i="12"/>
  <c r="AB93" i="12" s="1"/>
  <c r="AH93" i="12" s="1"/>
  <c r="AA93" i="12"/>
  <c r="Y93" i="12"/>
  <c r="W93" i="12"/>
  <c r="S93" i="12"/>
  <c r="Q93" i="12"/>
  <c r="O93" i="12"/>
  <c r="U93" i="12"/>
  <c r="AL92" i="12"/>
  <c r="AG92" i="12"/>
  <c r="AF92" i="12"/>
  <c r="AD92" i="12"/>
  <c r="AB92" i="12" s="1"/>
  <c r="AH92" i="12" s="1"/>
  <c r="W92" i="12"/>
  <c r="U92" i="12"/>
  <c r="O92" i="12"/>
  <c r="AQ91" i="12"/>
  <c r="AN91" i="12"/>
  <c r="AI91" i="12"/>
  <c r="AJ91" i="12" s="1"/>
  <c r="K91" i="12"/>
  <c r="AE91" i="12" s="1"/>
  <c r="I91" i="12"/>
  <c r="F91" i="12"/>
  <c r="D91" i="12"/>
  <c r="AL90" i="12"/>
  <c r="AG90" i="12"/>
  <c r="AF90" i="12"/>
  <c r="AD90" i="12"/>
  <c r="AA90" i="12"/>
  <c r="Y90" i="12"/>
  <c r="W90" i="12"/>
  <c r="S90" i="12"/>
  <c r="Q90" i="12"/>
  <c r="O90" i="12"/>
  <c r="U90" i="12"/>
  <c r="AL89" i="12"/>
  <c r="AG89" i="12"/>
  <c r="AF89" i="12"/>
  <c r="AD89" i="12"/>
  <c r="O89" i="12"/>
  <c r="AL88" i="12"/>
  <c r="AG88" i="12"/>
  <c r="AF88" i="12"/>
  <c r="U88" i="12"/>
  <c r="S88" i="12"/>
  <c r="AA88" i="12"/>
  <c r="AQ87" i="12"/>
  <c r="AN87" i="12"/>
  <c r="AI87" i="12"/>
  <c r="AJ87" i="12" s="1"/>
  <c r="K87" i="12"/>
  <c r="L87" i="12" s="1"/>
  <c r="I87" i="12"/>
  <c r="F87" i="12"/>
  <c r="D87" i="12"/>
  <c r="AL86" i="12"/>
  <c r="AG86" i="12"/>
  <c r="AF86" i="12"/>
  <c r="AL85" i="12"/>
  <c r="AG85" i="12"/>
  <c r="AF85" i="12"/>
  <c r="U85" i="12"/>
  <c r="S85" i="12"/>
  <c r="AL84" i="12"/>
  <c r="AG84" i="12"/>
  <c r="AF84" i="12"/>
  <c r="AA84" i="12"/>
  <c r="Y84" i="12"/>
  <c r="S84" i="12"/>
  <c r="Q84" i="12"/>
  <c r="AD84" i="12"/>
  <c r="AQ83" i="12"/>
  <c r="AN83" i="12"/>
  <c r="AI83" i="12"/>
  <c r="AJ83" i="12" s="1"/>
  <c r="K83" i="12"/>
  <c r="AE83" i="12" s="1"/>
  <c r="I83" i="12"/>
  <c r="F83" i="12"/>
  <c r="D83" i="12"/>
  <c r="AL82" i="12"/>
  <c r="AG82" i="12"/>
  <c r="AF82" i="12"/>
  <c r="AA82" i="12"/>
  <c r="S82" i="12"/>
  <c r="O82" i="12"/>
  <c r="AD82" i="12"/>
  <c r="AL81" i="12"/>
  <c r="AG81" i="12"/>
  <c r="AF81" i="12"/>
  <c r="AA81" i="12"/>
  <c r="S81" i="12"/>
  <c r="Q81" i="12"/>
  <c r="U81" i="12"/>
  <c r="AL80" i="12"/>
  <c r="AL83" i="12" s="1"/>
  <c r="AG80" i="12"/>
  <c r="AF80" i="12"/>
  <c r="AD80" i="12"/>
  <c r="AA80" i="12"/>
  <c r="Y80" i="12"/>
  <c r="W80" i="12"/>
  <c r="S80" i="12"/>
  <c r="Q80" i="12"/>
  <c r="O80" i="12"/>
  <c r="U80" i="12"/>
  <c r="AQ79" i="12"/>
  <c r="AN79" i="12"/>
  <c r="AI79" i="12"/>
  <c r="AJ79" i="12" s="1"/>
  <c r="K79" i="12"/>
  <c r="AK79" i="12" s="1"/>
  <c r="I79" i="12"/>
  <c r="F79" i="12"/>
  <c r="D79" i="12"/>
  <c r="AL78" i="12"/>
  <c r="AG78" i="12"/>
  <c r="AF78" i="12"/>
  <c r="AA78" i="12"/>
  <c r="S78" i="12"/>
  <c r="Q78" i="12"/>
  <c r="U78" i="12"/>
  <c r="AL77" i="12"/>
  <c r="AG77" i="12"/>
  <c r="AF77" i="12"/>
  <c r="AD77" i="12"/>
  <c r="AA77" i="12"/>
  <c r="Y77" i="12"/>
  <c r="W77" i="12"/>
  <c r="S77" i="12"/>
  <c r="Q77" i="12"/>
  <c r="O77" i="12"/>
  <c r="U77" i="12"/>
  <c r="AL76" i="12"/>
  <c r="AG76" i="12"/>
  <c r="AF76" i="12"/>
  <c r="AF79" i="12" s="1"/>
  <c r="W76" i="12"/>
  <c r="AQ75" i="12"/>
  <c r="AN75" i="12"/>
  <c r="AI75" i="12"/>
  <c r="AJ75" i="12" s="1"/>
  <c r="K75" i="12"/>
  <c r="I75" i="12"/>
  <c r="F75" i="12"/>
  <c r="D75" i="12"/>
  <c r="AL74" i="12"/>
  <c r="AG74" i="12"/>
  <c r="AF74" i="12"/>
  <c r="AD74" i="12"/>
  <c r="AA74" i="12"/>
  <c r="Y74" i="12"/>
  <c r="W74" i="12"/>
  <c r="S74" i="12"/>
  <c r="Q74" i="12"/>
  <c r="O74" i="12"/>
  <c r="U74" i="12"/>
  <c r="AL73" i="12"/>
  <c r="AG73" i="12"/>
  <c r="AF73" i="12"/>
  <c r="Y73" i="12"/>
  <c r="W73" i="12"/>
  <c r="O73" i="12"/>
  <c r="AL72" i="12"/>
  <c r="AG72" i="12"/>
  <c r="AF72" i="12"/>
  <c r="AA72" i="12"/>
  <c r="W72" i="12"/>
  <c r="O72" i="12"/>
  <c r="AQ71" i="12"/>
  <c r="AN71" i="12"/>
  <c r="AI71" i="12"/>
  <c r="AJ71" i="12" s="1"/>
  <c r="K71" i="12"/>
  <c r="AE71" i="12" s="1"/>
  <c r="I71" i="12"/>
  <c r="F71" i="12"/>
  <c r="D71" i="12"/>
  <c r="AL70" i="12"/>
  <c r="AG70" i="12"/>
  <c r="AF70" i="12"/>
  <c r="AL69" i="12"/>
  <c r="AG69" i="12"/>
  <c r="AF69" i="12"/>
  <c r="AL68" i="12"/>
  <c r="AG68" i="12"/>
  <c r="AF68" i="12"/>
  <c r="AQ67" i="12"/>
  <c r="AN67" i="12"/>
  <c r="AI67" i="12"/>
  <c r="AJ67" i="12" s="1"/>
  <c r="K67" i="12"/>
  <c r="AE67" i="12" s="1"/>
  <c r="I67" i="12"/>
  <c r="F67" i="12"/>
  <c r="D67" i="12"/>
  <c r="AL66" i="12"/>
  <c r="AG66" i="12"/>
  <c r="AF66" i="12"/>
  <c r="AA66" i="12"/>
  <c r="AL65" i="12"/>
  <c r="AG65" i="12"/>
  <c r="AF65" i="12"/>
  <c r="Y65" i="12"/>
  <c r="AL64" i="12"/>
  <c r="AG64" i="12"/>
  <c r="AF64" i="12"/>
  <c r="AD64" i="12"/>
  <c r="AA64" i="12"/>
  <c r="Y64" i="12"/>
  <c r="W64" i="12"/>
  <c r="S64" i="12"/>
  <c r="Q64" i="12"/>
  <c r="O64" i="12"/>
  <c r="U64" i="12"/>
  <c r="AQ63" i="12"/>
  <c r="AN63" i="12"/>
  <c r="AI63" i="12"/>
  <c r="AJ63" i="12" s="1"/>
  <c r="K63" i="12"/>
  <c r="AE63" i="12" s="1"/>
  <c r="I63" i="12"/>
  <c r="F63" i="12"/>
  <c r="D63" i="12"/>
  <c r="AL62" i="12"/>
  <c r="AG62" i="12"/>
  <c r="AF62" i="12"/>
  <c r="Y62" i="12"/>
  <c r="U62" i="12"/>
  <c r="Q62" i="12"/>
  <c r="AL61" i="12"/>
  <c r="AG61" i="12"/>
  <c r="AF61" i="12"/>
  <c r="AD61" i="12"/>
  <c r="AA61" i="12"/>
  <c r="Y61" i="12"/>
  <c r="W61" i="12"/>
  <c r="S61" i="12"/>
  <c r="Q61" i="12"/>
  <c r="O61" i="12"/>
  <c r="U61" i="12"/>
  <c r="AL60" i="12"/>
  <c r="AG60" i="12"/>
  <c r="AF60" i="12"/>
  <c r="AD60" i="12"/>
  <c r="Y60" i="12"/>
  <c r="U60" i="12"/>
  <c r="Q60" i="12"/>
  <c r="O60" i="12"/>
  <c r="AQ59" i="12"/>
  <c r="AN59" i="12"/>
  <c r="AI59" i="12"/>
  <c r="AJ59" i="12" s="1"/>
  <c r="K59" i="12"/>
  <c r="AE59" i="12" s="1"/>
  <c r="I59" i="12"/>
  <c r="F59" i="12"/>
  <c r="D59" i="12"/>
  <c r="AL58" i="12"/>
  <c r="AG58" i="12"/>
  <c r="AF58" i="12"/>
  <c r="AD58" i="12"/>
  <c r="AB58" i="12" s="1"/>
  <c r="AH58" i="12" s="1"/>
  <c r="AA58" i="12"/>
  <c r="Y58" i="12"/>
  <c r="W58" i="12"/>
  <c r="S58" i="12"/>
  <c r="Q58" i="12"/>
  <c r="O58" i="12"/>
  <c r="U58" i="12"/>
  <c r="AL57" i="12"/>
  <c r="AG57" i="12"/>
  <c r="AF57" i="12"/>
  <c r="W57" i="12"/>
  <c r="AL56" i="12"/>
  <c r="AG56" i="12"/>
  <c r="AF56" i="12"/>
  <c r="W56" i="12"/>
  <c r="AQ55" i="12"/>
  <c r="AN55" i="12"/>
  <c r="AI55" i="12"/>
  <c r="AJ55" i="12" s="1"/>
  <c r="K55" i="12"/>
  <c r="AE55" i="12" s="1"/>
  <c r="F55" i="12"/>
  <c r="D55" i="12"/>
  <c r="AL54" i="12"/>
  <c r="AG54" i="12"/>
  <c r="AF54" i="12"/>
  <c r="AA54" i="12"/>
  <c r="Y54" i="12"/>
  <c r="S54" i="12"/>
  <c r="Q54" i="12"/>
  <c r="AD54" i="12"/>
  <c r="AL53" i="12"/>
  <c r="AG53" i="12"/>
  <c r="AF53" i="12"/>
  <c r="AD53" i="12"/>
  <c r="AA53" i="12"/>
  <c r="Y53" i="12"/>
  <c r="W53" i="12"/>
  <c r="S53" i="12"/>
  <c r="Q53" i="12"/>
  <c r="O53" i="12"/>
  <c r="U53" i="12"/>
  <c r="AL52" i="12"/>
  <c r="AL55" i="12" s="1"/>
  <c r="AG52" i="12"/>
  <c r="AF52" i="12"/>
  <c r="U52" i="12"/>
  <c r="AQ51" i="12"/>
  <c r="AN51" i="12"/>
  <c r="AI51" i="12"/>
  <c r="AJ51" i="12" s="1"/>
  <c r="K51" i="12"/>
  <c r="AK51" i="12" s="1"/>
  <c r="I51" i="12"/>
  <c r="F51" i="12"/>
  <c r="D51" i="12"/>
  <c r="AL50" i="12"/>
  <c r="AG50" i="12"/>
  <c r="AF50" i="12"/>
  <c r="AD50" i="12"/>
  <c r="AA50" i="12"/>
  <c r="Y50" i="12"/>
  <c r="W50" i="12"/>
  <c r="S50" i="12"/>
  <c r="Q50" i="12"/>
  <c r="O50" i="12"/>
  <c r="U50" i="12"/>
  <c r="AL49" i="12"/>
  <c r="AG49" i="12"/>
  <c r="AF49" i="12"/>
  <c r="AL48" i="12"/>
  <c r="AG48" i="12"/>
  <c r="AF48" i="12"/>
  <c r="AA48" i="12"/>
  <c r="S48" i="12"/>
  <c r="AQ47" i="12"/>
  <c r="AN47" i="12"/>
  <c r="AI47" i="12"/>
  <c r="AJ47" i="12" s="1"/>
  <c r="K47" i="12"/>
  <c r="L47" i="12" s="1"/>
  <c r="I47" i="12"/>
  <c r="F47" i="12"/>
  <c r="D47" i="12"/>
  <c r="AL46" i="12"/>
  <c r="AG46" i="12"/>
  <c r="AF46" i="12"/>
  <c r="AL45" i="12"/>
  <c r="AG45" i="12"/>
  <c r="AF45" i="12"/>
  <c r="AA45" i="12"/>
  <c r="S45" i="12"/>
  <c r="Y45" i="12"/>
  <c r="AL44" i="12"/>
  <c r="AG44" i="12"/>
  <c r="AF44" i="12"/>
  <c r="AA44" i="12"/>
  <c r="Y44" i="12"/>
  <c r="S44" i="12"/>
  <c r="Q44" i="12"/>
  <c r="AD44" i="12"/>
  <c r="AQ43" i="12"/>
  <c r="AN43" i="12"/>
  <c r="AK43" i="12"/>
  <c r="AI43" i="12"/>
  <c r="AJ43" i="12" s="1"/>
  <c r="K43" i="12"/>
  <c r="AE43" i="12" s="1"/>
  <c r="I43" i="12"/>
  <c r="F43" i="12"/>
  <c r="D43" i="12"/>
  <c r="AL42" i="12"/>
  <c r="AG42" i="12"/>
  <c r="AF42" i="12"/>
  <c r="AA42" i="12"/>
  <c r="S42" i="12"/>
  <c r="Y42" i="12"/>
  <c r="AL41" i="12"/>
  <c r="AG41" i="12"/>
  <c r="AF41" i="12"/>
  <c r="AH41" i="12"/>
  <c r="AA41" i="12"/>
  <c r="Y41" i="12"/>
  <c r="S41" i="12"/>
  <c r="Q41" i="12"/>
  <c r="AD41" i="12"/>
  <c r="AB41" i="12" s="1"/>
  <c r="AL40" i="12"/>
  <c r="AG40" i="12"/>
  <c r="AF40" i="12"/>
  <c r="AD40" i="12"/>
  <c r="AA40" i="12"/>
  <c r="Y40" i="12"/>
  <c r="W40" i="12"/>
  <c r="S40" i="12"/>
  <c r="Q40" i="12"/>
  <c r="O40" i="12"/>
  <c r="U40" i="12"/>
  <c r="AQ39" i="12"/>
  <c r="AN39" i="12"/>
  <c r="AI39" i="12"/>
  <c r="AJ39" i="12" s="1"/>
  <c r="K39" i="12"/>
  <c r="I39" i="12"/>
  <c r="F39" i="12"/>
  <c r="D39" i="12"/>
  <c r="AL38" i="12"/>
  <c r="AG38" i="12"/>
  <c r="AF38" i="12"/>
  <c r="AA38" i="12"/>
  <c r="Y38" i="12"/>
  <c r="S38" i="12"/>
  <c r="Q38" i="12"/>
  <c r="AD38" i="12"/>
  <c r="AL37" i="12"/>
  <c r="AG37" i="12"/>
  <c r="AF37" i="12"/>
  <c r="AD37" i="12"/>
  <c r="AB37" i="12" s="1"/>
  <c r="AH37" i="12" s="1"/>
  <c r="AA37" i="12"/>
  <c r="Y37" i="12"/>
  <c r="W37" i="12"/>
  <c r="S37" i="12"/>
  <c r="Q37" i="12"/>
  <c r="O37" i="12"/>
  <c r="U37" i="12"/>
  <c r="AL36" i="12"/>
  <c r="AG36" i="12"/>
  <c r="AF36" i="12"/>
  <c r="AQ35" i="12"/>
  <c r="AN35" i="12"/>
  <c r="AI35" i="12"/>
  <c r="AJ35" i="12" s="1"/>
  <c r="K35" i="12"/>
  <c r="AK35" i="12" s="1"/>
  <c r="I35" i="12"/>
  <c r="F35" i="12"/>
  <c r="D35" i="12"/>
  <c r="AL34" i="12"/>
  <c r="AG34" i="12"/>
  <c r="AF34" i="12"/>
  <c r="AD34" i="12"/>
  <c r="AA34" i="12"/>
  <c r="Y34" i="12"/>
  <c r="W34" i="12"/>
  <c r="S34" i="12"/>
  <c r="Q34" i="12"/>
  <c r="O34" i="12"/>
  <c r="U34" i="12"/>
  <c r="AL33" i="12"/>
  <c r="AG33" i="12"/>
  <c r="AF33" i="12"/>
  <c r="U33" i="12"/>
  <c r="AL32" i="12"/>
  <c r="AG32" i="12"/>
  <c r="AF32" i="12"/>
  <c r="AF35" i="12" s="1"/>
  <c r="AA32" i="12"/>
  <c r="S32" i="12"/>
  <c r="AQ31" i="12"/>
  <c r="AN31" i="12"/>
  <c r="AI31" i="12"/>
  <c r="AJ31" i="12" s="1"/>
  <c r="K31" i="12"/>
  <c r="L31" i="12" s="1"/>
  <c r="I31" i="12"/>
  <c r="F31" i="12"/>
  <c r="D31" i="12"/>
  <c r="AL30" i="12"/>
  <c r="AG30" i="12"/>
  <c r="AF30" i="12"/>
  <c r="U30" i="12"/>
  <c r="AL29" i="12"/>
  <c r="AG29" i="12"/>
  <c r="AF29" i="12"/>
  <c r="AA29" i="12"/>
  <c r="S29" i="12"/>
  <c r="Y29" i="12"/>
  <c r="AL28" i="12"/>
  <c r="AG28" i="12"/>
  <c r="AF28" i="12"/>
  <c r="AA28" i="12"/>
  <c r="Y28" i="12"/>
  <c r="S28" i="12"/>
  <c r="Q28" i="12"/>
  <c r="AD28" i="12"/>
  <c r="AQ27" i="12"/>
  <c r="AN27" i="12"/>
  <c r="AJ27" i="12"/>
  <c r="AI27" i="12"/>
  <c r="K27" i="12"/>
  <c r="AE27" i="12" s="1"/>
  <c r="I27" i="12"/>
  <c r="F27" i="12"/>
  <c r="D27" i="12"/>
  <c r="AL26" i="12"/>
  <c r="AG26" i="12"/>
  <c r="AF26" i="12"/>
  <c r="AA26" i="12"/>
  <c r="S26" i="12"/>
  <c r="Y26" i="12"/>
  <c r="AL25" i="12"/>
  <c r="AG25" i="12"/>
  <c r="AF25" i="12"/>
  <c r="AH25" i="12"/>
  <c r="AA25" i="12"/>
  <c r="Y25" i="12"/>
  <c r="S25" i="12"/>
  <c r="Q25" i="12"/>
  <c r="AD25" i="12"/>
  <c r="AB25" i="12" s="1"/>
  <c r="AL24" i="12"/>
  <c r="AG24" i="12"/>
  <c r="AF24" i="12"/>
  <c r="AD24" i="12"/>
  <c r="AB24" i="12" s="1"/>
  <c r="AH24" i="12" s="1"/>
  <c r="AA24" i="12"/>
  <c r="Y24" i="12"/>
  <c r="W24" i="12"/>
  <c r="S24" i="12"/>
  <c r="Q24" i="12"/>
  <c r="O24" i="12"/>
  <c r="U24" i="12"/>
  <c r="AQ23" i="12"/>
  <c r="AN23" i="12"/>
  <c r="AI23" i="12"/>
  <c r="AJ23" i="12" s="1"/>
  <c r="K23" i="12"/>
  <c r="AE23" i="12" s="1"/>
  <c r="I23" i="12"/>
  <c r="F23" i="12"/>
  <c r="D23" i="12"/>
  <c r="AL22" i="12"/>
  <c r="AG22" i="12"/>
  <c r="AF22" i="12"/>
  <c r="AH22" i="12"/>
  <c r="AA22" i="12"/>
  <c r="Y22" i="12"/>
  <c r="S22" i="12"/>
  <c r="Q22" i="12"/>
  <c r="AD22" i="12"/>
  <c r="AB22" i="12" s="1"/>
  <c r="AL21" i="12"/>
  <c r="AG21" i="12"/>
  <c r="AF21" i="12"/>
  <c r="AD21" i="12"/>
  <c r="AA21" i="12"/>
  <c r="Y21" i="12"/>
  <c r="W21" i="12"/>
  <c r="S21" i="12"/>
  <c r="Q21" i="12"/>
  <c r="O21" i="12"/>
  <c r="U21" i="12"/>
  <c r="AL20" i="12"/>
  <c r="AL23" i="12" s="1"/>
  <c r="AG20" i="12"/>
  <c r="AF20" i="12"/>
  <c r="AD20" i="12"/>
  <c r="W20" i="12"/>
  <c r="O20" i="12"/>
  <c r="AQ19" i="12"/>
  <c r="AN19" i="12"/>
  <c r="AI19" i="12"/>
  <c r="AJ19" i="12" s="1"/>
  <c r="K19" i="12"/>
  <c r="I19" i="12"/>
  <c r="F19" i="12"/>
  <c r="D19" i="12"/>
  <c r="AL18" i="12"/>
  <c r="AG18" i="12"/>
  <c r="AF18" i="12"/>
  <c r="AD18" i="12"/>
  <c r="Y18" i="12"/>
  <c r="W18" i="12"/>
  <c r="Q18" i="12"/>
  <c r="O18" i="12"/>
  <c r="U18" i="12"/>
  <c r="AL17" i="12"/>
  <c r="AG17" i="12"/>
  <c r="AF17" i="12"/>
  <c r="AA17" i="12"/>
  <c r="AL16" i="12"/>
  <c r="AG16" i="12"/>
  <c r="AF16" i="12"/>
  <c r="AD16" i="12"/>
  <c r="AA16" i="12"/>
  <c r="W16" i="12"/>
  <c r="S16" i="12"/>
  <c r="O16" i="12"/>
  <c r="AQ15" i="12"/>
  <c r="AN15" i="12"/>
  <c r="AI15" i="12"/>
  <c r="AJ15" i="12" s="1"/>
  <c r="K15" i="12"/>
  <c r="L15" i="12" s="1"/>
  <c r="I15" i="12"/>
  <c r="F15" i="12"/>
  <c r="D15" i="12"/>
  <c r="AL14" i="12"/>
  <c r="AG14" i="12"/>
  <c r="AF14" i="12"/>
  <c r="AA14" i="12"/>
  <c r="AL13" i="12"/>
  <c r="AG13" i="12"/>
  <c r="AF13" i="12"/>
  <c r="AD13" i="12"/>
  <c r="AB13" i="12" s="1"/>
  <c r="AH13" i="12" s="1"/>
  <c r="AA13" i="12"/>
  <c r="W13" i="12"/>
  <c r="S13" i="12"/>
  <c r="O13" i="12"/>
  <c r="Y13" i="12"/>
  <c r="AL12" i="12"/>
  <c r="AG12" i="12"/>
  <c r="AF12" i="12"/>
  <c r="AF15" i="12" s="1"/>
  <c r="Y12" i="12"/>
  <c r="Q12" i="12"/>
  <c r="AD12" i="12"/>
  <c r="AB12" i="12" s="1"/>
  <c r="AH12" i="12" s="1"/>
  <c r="AQ11" i="12"/>
  <c r="AN11" i="12"/>
  <c r="AI11" i="12"/>
  <c r="AJ11" i="12" s="1"/>
  <c r="K11" i="12"/>
  <c r="AE11" i="12" s="1"/>
  <c r="I11" i="12"/>
  <c r="F11" i="12"/>
  <c r="D11" i="12"/>
  <c r="AL10" i="12"/>
  <c r="AG10" i="12"/>
  <c r="AF10" i="12"/>
  <c r="AD10" i="12"/>
  <c r="AA10" i="12"/>
  <c r="W10" i="12"/>
  <c r="S10" i="12"/>
  <c r="O10" i="12"/>
  <c r="Y10" i="12"/>
  <c r="AL9" i="12"/>
  <c r="AG9" i="12"/>
  <c r="AF9" i="12"/>
  <c r="Y9" i="12"/>
  <c r="Q9" i="12"/>
  <c r="AD9" i="12"/>
  <c r="AL8" i="12"/>
  <c r="AG8" i="12"/>
  <c r="AF8" i="12"/>
  <c r="AD8" i="12"/>
  <c r="AA8" i="12"/>
  <c r="Y8" i="12"/>
  <c r="W8" i="12"/>
  <c r="S8" i="12"/>
  <c r="Q8" i="12"/>
  <c r="O8" i="12"/>
  <c r="U8" i="12"/>
  <c r="AQ7" i="12"/>
  <c r="AN7" i="12"/>
  <c r="AI7" i="12"/>
  <c r="AJ7" i="12" s="1"/>
  <c r="K7" i="12"/>
  <c r="AK7" i="12" s="1"/>
  <c r="I7" i="12"/>
  <c r="F7" i="12"/>
  <c r="D7" i="12"/>
  <c r="AL6" i="12"/>
  <c r="AB6" i="12" s="1"/>
  <c r="AH6" i="12" s="1"/>
  <c r="AG6" i="12"/>
  <c r="AF6" i="12"/>
  <c r="AL5" i="12"/>
  <c r="AB5" i="12" s="1"/>
  <c r="AG5" i="12"/>
  <c r="AF5" i="12"/>
  <c r="AL4" i="12"/>
  <c r="AB4" i="12" s="1"/>
  <c r="AG4" i="12"/>
  <c r="AF4" i="12"/>
  <c r="AA4" i="12"/>
  <c r="AQ127" i="11"/>
  <c r="AN127" i="11"/>
  <c r="AJ127" i="11"/>
  <c r="AI127" i="11"/>
  <c r="AE127" i="11"/>
  <c r="L127" i="11"/>
  <c r="K127" i="11"/>
  <c r="I127" i="11"/>
  <c r="F127" i="11"/>
  <c r="D127" i="11"/>
  <c r="AL126" i="11"/>
  <c r="AG126" i="11"/>
  <c r="AF126" i="11"/>
  <c r="AD126" i="11"/>
  <c r="AH126" i="11"/>
  <c r="AA126" i="11"/>
  <c r="Y126" i="11"/>
  <c r="W126" i="11"/>
  <c r="S126" i="11"/>
  <c r="Q126" i="11"/>
  <c r="O126" i="11"/>
  <c r="U126" i="11"/>
  <c r="AL125" i="11"/>
  <c r="AG125" i="11"/>
  <c r="AF125" i="11"/>
  <c r="AD125" i="11"/>
  <c r="AH125" i="11"/>
  <c r="Y125" i="11"/>
  <c r="U125" i="11"/>
  <c r="Q125" i="11"/>
  <c r="O125" i="11"/>
  <c r="AL124" i="11"/>
  <c r="AG124" i="11"/>
  <c r="AF124" i="11"/>
  <c r="AD124" i="11"/>
  <c r="AH124" i="11"/>
  <c r="AA124" i="11"/>
  <c r="U124" i="11"/>
  <c r="U127" i="11" s="1"/>
  <c r="S124" i="11"/>
  <c r="O124" i="11"/>
  <c r="AQ123" i="11"/>
  <c r="AN123" i="11"/>
  <c r="AI123" i="11"/>
  <c r="AJ123" i="11" s="1"/>
  <c r="K123" i="11"/>
  <c r="L123" i="11" s="1"/>
  <c r="I123" i="11"/>
  <c r="F123" i="11"/>
  <c r="D123" i="11"/>
  <c r="AL122" i="11"/>
  <c r="AG122" i="11"/>
  <c r="AF122" i="11"/>
  <c r="Y122" i="11"/>
  <c r="Q122" i="11"/>
  <c r="O122" i="11"/>
  <c r="AD122" i="11"/>
  <c r="AB122" i="11" s="1"/>
  <c r="AH122" i="11" s="1"/>
  <c r="AL121" i="11"/>
  <c r="AG121" i="11"/>
  <c r="AF121" i="11"/>
  <c r="AA121" i="11"/>
  <c r="S121" i="11"/>
  <c r="O121" i="11"/>
  <c r="AD121" i="11"/>
  <c r="AL120" i="11"/>
  <c r="AG120" i="11"/>
  <c r="AF120" i="11"/>
  <c r="AA120" i="11"/>
  <c r="S120" i="11"/>
  <c r="Q120" i="11"/>
  <c r="U120" i="11"/>
  <c r="AQ119" i="11"/>
  <c r="AN119" i="11"/>
  <c r="AI119" i="11"/>
  <c r="AJ119" i="11" s="1"/>
  <c r="K119" i="11"/>
  <c r="AE119" i="11" s="1"/>
  <c r="I119" i="11"/>
  <c r="F119" i="11"/>
  <c r="D119" i="11"/>
  <c r="AL118" i="11"/>
  <c r="AG118" i="11"/>
  <c r="AF118" i="11"/>
  <c r="AD118" i="11"/>
  <c r="AB118" i="11" s="1"/>
  <c r="AH118" i="11" s="1"/>
  <c r="AA118" i="11"/>
  <c r="U118" i="11"/>
  <c r="S118" i="11"/>
  <c r="O118" i="11"/>
  <c r="AL117" i="11"/>
  <c r="AG117" i="11"/>
  <c r="AF117" i="11"/>
  <c r="AA117" i="11"/>
  <c r="U117" i="11"/>
  <c r="S117" i="11"/>
  <c r="Q117" i="11"/>
  <c r="AL116" i="11"/>
  <c r="AG116" i="11"/>
  <c r="AF116" i="11"/>
  <c r="AD116" i="11"/>
  <c r="AA116" i="11"/>
  <c r="Y116" i="11"/>
  <c r="W116" i="11"/>
  <c r="S116" i="11"/>
  <c r="S119" i="11" s="1"/>
  <c r="Q116" i="11"/>
  <c r="O116" i="11"/>
  <c r="U116" i="11"/>
  <c r="AQ115" i="11"/>
  <c r="AN115" i="11"/>
  <c r="AI115" i="11"/>
  <c r="AJ115" i="11" s="1"/>
  <c r="K115" i="11"/>
  <c r="AK115" i="11" s="1"/>
  <c r="I115" i="11"/>
  <c r="F115" i="11"/>
  <c r="D115" i="11"/>
  <c r="AL114" i="11"/>
  <c r="AG114" i="11"/>
  <c r="AF114" i="11"/>
  <c r="AA114" i="11"/>
  <c r="U114" i="11"/>
  <c r="S114" i="11"/>
  <c r="Q114" i="11"/>
  <c r="AL113" i="11"/>
  <c r="AG113" i="11"/>
  <c r="AF113" i="11"/>
  <c r="AD113" i="11"/>
  <c r="AA113" i="11"/>
  <c r="Y113" i="11"/>
  <c r="W113" i="11"/>
  <c r="S113" i="11"/>
  <c r="Q113" i="11"/>
  <c r="O113" i="11"/>
  <c r="U113" i="11"/>
  <c r="AL112" i="11"/>
  <c r="AG112" i="11"/>
  <c r="AF112" i="11"/>
  <c r="AQ111" i="11"/>
  <c r="AN111" i="11"/>
  <c r="AI111" i="11"/>
  <c r="AJ111" i="11" s="1"/>
  <c r="K111" i="11"/>
  <c r="I111" i="11"/>
  <c r="F111" i="11"/>
  <c r="D111" i="11"/>
  <c r="AL110" i="11"/>
  <c r="AG110" i="11"/>
  <c r="AF110" i="11"/>
  <c r="AD110" i="11"/>
  <c r="AA110" i="11"/>
  <c r="Y110" i="11"/>
  <c r="W110" i="11"/>
  <c r="S110" i="11"/>
  <c r="Q110" i="11"/>
  <c r="O110" i="11"/>
  <c r="U110" i="11"/>
  <c r="AL109" i="11"/>
  <c r="AG109" i="11"/>
  <c r="AF109" i="11"/>
  <c r="Y109" i="11"/>
  <c r="Q109" i="11"/>
  <c r="O109" i="11"/>
  <c r="AD109" i="11"/>
  <c r="AL108" i="11"/>
  <c r="AG108" i="11"/>
  <c r="AF108" i="11"/>
  <c r="AA108" i="11"/>
  <c r="S108" i="11"/>
  <c r="O108" i="11"/>
  <c r="AD108" i="11"/>
  <c r="AB108" i="11" s="1"/>
  <c r="AH108" i="11" s="1"/>
  <c r="AQ107" i="11"/>
  <c r="AN107" i="11"/>
  <c r="AI107" i="11"/>
  <c r="AJ107" i="11" s="1"/>
  <c r="K107" i="11"/>
  <c r="AK107" i="11" s="1"/>
  <c r="I107" i="11"/>
  <c r="F107" i="11"/>
  <c r="D107" i="11"/>
  <c r="AL106" i="11"/>
  <c r="AG106" i="11"/>
  <c r="AF106" i="11"/>
  <c r="AL105" i="11"/>
  <c r="AG105" i="11"/>
  <c r="AF105" i="11"/>
  <c r="U105" i="11"/>
  <c r="S105" i="11"/>
  <c r="AA105" i="11"/>
  <c r="AL104" i="11"/>
  <c r="AG104" i="11"/>
  <c r="AF104" i="11"/>
  <c r="AD104" i="11"/>
  <c r="AA104" i="11"/>
  <c r="Y104" i="11"/>
  <c r="W104" i="11"/>
  <c r="S104" i="11"/>
  <c r="Q104" i="11"/>
  <c r="O104" i="11"/>
  <c r="U104" i="11"/>
  <c r="AQ103" i="11"/>
  <c r="AI103" i="11"/>
  <c r="AJ103" i="11" s="1"/>
  <c r="K103" i="11"/>
  <c r="AE103" i="11" s="1"/>
  <c r="I103" i="11"/>
  <c r="F103" i="11"/>
  <c r="D103" i="11"/>
  <c r="AL102" i="11"/>
  <c r="AG102" i="11"/>
  <c r="AF102" i="11"/>
  <c r="U102" i="11"/>
  <c r="S102" i="11"/>
  <c r="AA102" i="11"/>
  <c r="AL101" i="11"/>
  <c r="AG101" i="11"/>
  <c r="AF101" i="11"/>
  <c r="AD101" i="11"/>
  <c r="AA101" i="11"/>
  <c r="Y101" i="11"/>
  <c r="W101" i="11"/>
  <c r="S101" i="11"/>
  <c r="Q101" i="11"/>
  <c r="O101" i="11"/>
  <c r="U101" i="11"/>
  <c r="AL100" i="11"/>
  <c r="AG100" i="11"/>
  <c r="AF100" i="11"/>
  <c r="AD100" i="11"/>
  <c r="Y100" i="11"/>
  <c r="W100" i="11"/>
  <c r="Q100" i="11"/>
  <c r="O100" i="11"/>
  <c r="U100" i="11"/>
  <c r="AQ99" i="11"/>
  <c r="AN99" i="11"/>
  <c r="AJ99" i="11"/>
  <c r="AI99" i="11"/>
  <c r="K99" i="11"/>
  <c r="AE99" i="11" s="1"/>
  <c r="I99" i="11"/>
  <c r="F99" i="11"/>
  <c r="D99" i="11"/>
  <c r="AL98" i="11"/>
  <c r="AG98" i="11"/>
  <c r="AF98" i="11"/>
  <c r="AD98" i="11"/>
  <c r="AA98" i="11"/>
  <c r="Y98" i="11"/>
  <c r="W98" i="11"/>
  <c r="S98" i="11"/>
  <c r="Q98" i="11"/>
  <c r="O98" i="11"/>
  <c r="U98" i="11"/>
  <c r="AL97" i="11"/>
  <c r="AG97" i="11"/>
  <c r="AF97" i="11"/>
  <c r="AD97" i="11"/>
  <c r="Y97" i="11"/>
  <c r="W97" i="11"/>
  <c r="Q97" i="11"/>
  <c r="O97" i="11"/>
  <c r="U97" i="11"/>
  <c r="AL96" i="11"/>
  <c r="AG96" i="11"/>
  <c r="AF96" i="11"/>
  <c r="AQ95" i="11"/>
  <c r="AN95" i="11"/>
  <c r="AI95" i="11"/>
  <c r="AJ95" i="11" s="1"/>
  <c r="K95" i="11"/>
  <c r="I95" i="11"/>
  <c r="F95" i="11"/>
  <c r="D95" i="11"/>
  <c r="AL94" i="11"/>
  <c r="AG94" i="11"/>
  <c r="AF94" i="11"/>
  <c r="AL93" i="11"/>
  <c r="AG93" i="11"/>
  <c r="AF93" i="11"/>
  <c r="W93" i="11"/>
  <c r="AL92" i="11"/>
  <c r="AG92" i="11"/>
  <c r="AF92" i="11"/>
  <c r="AA92" i="11"/>
  <c r="Y92" i="11"/>
  <c r="Q92" i="11"/>
  <c r="AQ91" i="11"/>
  <c r="AN91" i="11"/>
  <c r="AI91" i="11"/>
  <c r="AJ91" i="11" s="1"/>
  <c r="K91" i="11"/>
  <c r="AE91" i="11" s="1"/>
  <c r="I91" i="11"/>
  <c r="F91" i="11"/>
  <c r="D91" i="11"/>
  <c r="AL90" i="11"/>
  <c r="AG90" i="11"/>
  <c r="AF90" i="11"/>
  <c r="AA90" i="11"/>
  <c r="S90" i="11"/>
  <c r="O90" i="11"/>
  <c r="AD90" i="11"/>
  <c r="AL89" i="11"/>
  <c r="AG89" i="11"/>
  <c r="AF89" i="11"/>
  <c r="AA89" i="11"/>
  <c r="S89" i="11"/>
  <c r="Q89" i="11"/>
  <c r="U89" i="11"/>
  <c r="AL88" i="11"/>
  <c r="AG88" i="11"/>
  <c r="AF88" i="11"/>
  <c r="AF91" i="11" s="1"/>
  <c r="AD88" i="11"/>
  <c r="AA88" i="11"/>
  <c r="Y88" i="11"/>
  <c r="W88" i="11"/>
  <c r="S88" i="11"/>
  <c r="Q88" i="11"/>
  <c r="O88" i="11"/>
  <c r="U88" i="11"/>
  <c r="AQ87" i="11"/>
  <c r="AN87" i="11"/>
  <c r="AI87" i="11"/>
  <c r="AJ87" i="11" s="1"/>
  <c r="K87" i="11"/>
  <c r="AK87" i="11" s="1"/>
  <c r="I87" i="11"/>
  <c r="F87" i="11"/>
  <c r="D87" i="11"/>
  <c r="AL86" i="11"/>
  <c r="AG86" i="11"/>
  <c r="AF86" i="11"/>
  <c r="AA86" i="11"/>
  <c r="S86" i="11"/>
  <c r="Q86" i="11"/>
  <c r="U86" i="11"/>
  <c r="AL85" i="11"/>
  <c r="AG85" i="11"/>
  <c r="AF85" i="11"/>
  <c r="AD85" i="11"/>
  <c r="AA85" i="11"/>
  <c r="Y85" i="11"/>
  <c r="W85" i="11"/>
  <c r="S85" i="11"/>
  <c r="Q85" i="11"/>
  <c r="O85" i="11"/>
  <c r="U85" i="11"/>
  <c r="AL84" i="11"/>
  <c r="AG84" i="11"/>
  <c r="AF84" i="11"/>
  <c r="AQ83" i="11"/>
  <c r="AN83" i="11"/>
  <c r="AI83" i="11"/>
  <c r="AJ83" i="11" s="1"/>
  <c r="K83" i="11"/>
  <c r="AE83" i="11" s="1"/>
  <c r="I83" i="11"/>
  <c r="F83" i="11"/>
  <c r="D83" i="11"/>
  <c r="AL82" i="11"/>
  <c r="AG82" i="11"/>
  <c r="AF82" i="11"/>
  <c r="AD82" i="11"/>
  <c r="AA82" i="11"/>
  <c r="Y82" i="11"/>
  <c r="W82" i="11"/>
  <c r="S82" i="11"/>
  <c r="Q82" i="11"/>
  <c r="O82" i="11"/>
  <c r="U82" i="11"/>
  <c r="AL81" i="11"/>
  <c r="AG81" i="11"/>
  <c r="AF81" i="11"/>
  <c r="AL80" i="11"/>
  <c r="AG80" i="11"/>
  <c r="AF80" i="11"/>
  <c r="AA80" i="11"/>
  <c r="AQ79" i="11"/>
  <c r="AN79" i="11"/>
  <c r="AI79" i="11"/>
  <c r="AJ79" i="11" s="1"/>
  <c r="K79" i="11"/>
  <c r="I79" i="11"/>
  <c r="F79" i="11"/>
  <c r="D79" i="11"/>
  <c r="AL78" i="11"/>
  <c r="AG78" i="11"/>
  <c r="AF78" i="11"/>
  <c r="W78" i="11"/>
  <c r="U78" i="11"/>
  <c r="AL77" i="11"/>
  <c r="AG77" i="11"/>
  <c r="AF77" i="11"/>
  <c r="W77" i="11"/>
  <c r="U77" i="11"/>
  <c r="AL76" i="11"/>
  <c r="AG76" i="11"/>
  <c r="AF76" i="11"/>
  <c r="AQ75" i="11"/>
  <c r="AN75" i="11"/>
  <c r="AI75" i="11"/>
  <c r="AJ75" i="11" s="1"/>
  <c r="K75" i="11"/>
  <c r="AE75" i="11" s="1"/>
  <c r="I75" i="11"/>
  <c r="F75" i="11"/>
  <c r="D75" i="11"/>
  <c r="AL74" i="11"/>
  <c r="AG74" i="11"/>
  <c r="AF74" i="11"/>
  <c r="W74" i="11"/>
  <c r="AL73" i="11"/>
  <c r="AF73" i="11"/>
  <c r="AA73" i="11"/>
  <c r="Y73" i="11"/>
  <c r="W73" i="11"/>
  <c r="S73" i="11"/>
  <c r="Q73" i="11"/>
  <c r="O73" i="11"/>
  <c r="AD73" i="11"/>
  <c r="AB73" i="11" s="1"/>
  <c r="AH73" i="11" s="1"/>
  <c r="AL72" i="11"/>
  <c r="AG72" i="11"/>
  <c r="AF72" i="11"/>
  <c r="AD72" i="11"/>
  <c r="Y72" i="11"/>
  <c r="W72" i="11"/>
  <c r="Q72" i="11"/>
  <c r="O72" i="11"/>
  <c r="U72" i="11"/>
  <c r="AQ71" i="11"/>
  <c r="AN71" i="11"/>
  <c r="AI71" i="11"/>
  <c r="AJ71" i="11" s="1"/>
  <c r="K71" i="11"/>
  <c r="AE71" i="11" s="1"/>
  <c r="I71" i="11"/>
  <c r="F71" i="11"/>
  <c r="D71" i="11"/>
  <c r="AL70" i="11"/>
  <c r="AG70" i="11"/>
  <c r="AF70" i="11"/>
  <c r="AD70" i="11"/>
  <c r="AA70" i="11"/>
  <c r="Y70" i="11"/>
  <c r="W70" i="11"/>
  <c r="S70" i="11"/>
  <c r="Q70" i="11"/>
  <c r="O70" i="11"/>
  <c r="U70" i="11"/>
  <c r="AL69" i="11"/>
  <c r="AG69" i="11"/>
  <c r="AF69" i="11"/>
  <c r="AL68" i="11"/>
  <c r="AG68" i="11"/>
  <c r="AF68" i="11"/>
  <c r="AD68" i="11"/>
  <c r="AB68" i="11" s="1"/>
  <c r="AH68" i="11" s="1"/>
  <c r="W68" i="11"/>
  <c r="U68" i="11"/>
  <c r="AQ67" i="11"/>
  <c r="AN67" i="11"/>
  <c r="AI67" i="11"/>
  <c r="AJ67" i="11" s="1"/>
  <c r="K67" i="11"/>
  <c r="I67" i="11"/>
  <c r="F67" i="11"/>
  <c r="D67" i="11"/>
  <c r="AL66" i="11"/>
  <c r="AG66" i="11"/>
  <c r="AF66" i="11"/>
  <c r="W66" i="11"/>
  <c r="U66" i="11"/>
  <c r="AL65" i="11"/>
  <c r="AG65" i="11"/>
  <c r="AF65" i="11"/>
  <c r="AL64" i="11"/>
  <c r="AG64" i="11"/>
  <c r="AF64" i="11"/>
  <c r="Y64" i="11"/>
  <c r="U64" i="11"/>
  <c r="S64" i="11"/>
  <c r="AQ63" i="11"/>
  <c r="AN63" i="11"/>
  <c r="AI63" i="11"/>
  <c r="AJ63" i="11" s="1"/>
  <c r="K63" i="11"/>
  <c r="AE63" i="11" s="1"/>
  <c r="I63" i="11"/>
  <c r="F63" i="11"/>
  <c r="D63" i="11"/>
  <c r="AL62" i="11"/>
  <c r="AG62" i="11"/>
  <c r="AF62" i="11"/>
  <c r="AA62" i="11"/>
  <c r="AL61" i="11"/>
  <c r="AG61" i="11"/>
  <c r="AF61" i="11"/>
  <c r="Y61" i="11"/>
  <c r="AL60" i="11"/>
  <c r="AG60" i="11"/>
  <c r="AF60" i="11"/>
  <c r="AD60" i="11"/>
  <c r="AA60" i="11"/>
  <c r="Y60" i="11"/>
  <c r="W60" i="11"/>
  <c r="S60" i="11"/>
  <c r="Q60" i="11"/>
  <c r="O60" i="11"/>
  <c r="U60" i="11"/>
  <c r="AQ59" i="11"/>
  <c r="AN59" i="11"/>
  <c r="AI59" i="11"/>
  <c r="AJ59" i="11" s="1"/>
  <c r="K59" i="11"/>
  <c r="AE59" i="11" s="1"/>
  <c r="I59" i="11"/>
  <c r="F59" i="11"/>
  <c r="D59" i="11"/>
  <c r="AL58" i="11"/>
  <c r="AG58" i="11"/>
  <c r="AF58" i="11"/>
  <c r="Y58" i="11"/>
  <c r="U58" i="11"/>
  <c r="Q58" i="11"/>
  <c r="AL57" i="11"/>
  <c r="AG57" i="11"/>
  <c r="AF57" i="11"/>
  <c r="AD57" i="11"/>
  <c r="AA57" i="11"/>
  <c r="Y57" i="11"/>
  <c r="W57" i="11"/>
  <c r="S57" i="11"/>
  <c r="Q57" i="11"/>
  <c r="O57" i="11"/>
  <c r="U57" i="11"/>
  <c r="AL56" i="11"/>
  <c r="AG56" i="11"/>
  <c r="AF56" i="11"/>
  <c r="AD56" i="11"/>
  <c r="Y56" i="11"/>
  <c r="U56" i="11"/>
  <c r="Q56" i="11"/>
  <c r="O56" i="11"/>
  <c r="AQ55" i="11"/>
  <c r="AN55" i="11"/>
  <c r="AI55" i="11"/>
  <c r="AJ55" i="11" s="1"/>
  <c r="AE55" i="11"/>
  <c r="K55" i="11"/>
  <c r="L55" i="11" s="1"/>
  <c r="I55" i="11"/>
  <c r="F55" i="11"/>
  <c r="D55" i="11"/>
  <c r="AL54" i="11"/>
  <c r="AG54" i="11"/>
  <c r="AF54" i="11"/>
  <c r="AD54" i="11"/>
  <c r="AB54" i="11" s="1"/>
  <c r="AH54" i="11" s="1"/>
  <c r="AA54" i="11"/>
  <c r="Y54" i="11"/>
  <c r="W54" i="11"/>
  <c r="S54" i="11"/>
  <c r="Q54" i="11"/>
  <c r="O54" i="11"/>
  <c r="U54" i="11"/>
  <c r="AL53" i="11"/>
  <c r="AG53" i="11"/>
  <c r="AF53" i="11"/>
  <c r="AD53" i="11"/>
  <c r="W53" i="11"/>
  <c r="U53" i="11"/>
  <c r="Q53" i="11"/>
  <c r="AL52" i="11"/>
  <c r="AG52" i="11"/>
  <c r="AF52" i="11"/>
  <c r="AQ51" i="11"/>
  <c r="AN51" i="11"/>
  <c r="AI51" i="11"/>
  <c r="AJ51" i="11" s="1"/>
  <c r="K51" i="11"/>
  <c r="L51" i="11" s="1"/>
  <c r="I51" i="11"/>
  <c r="F51" i="11"/>
  <c r="D51" i="11"/>
  <c r="AL50" i="11"/>
  <c r="AG50" i="11"/>
  <c r="AF50" i="11"/>
  <c r="AD50" i="11"/>
  <c r="AB50" i="11" s="1"/>
  <c r="AH50" i="11" s="1"/>
  <c r="Y50" i="11"/>
  <c r="U50" i="11"/>
  <c r="Q50" i="11"/>
  <c r="O50" i="11"/>
  <c r="AL49" i="11"/>
  <c r="AG49" i="11"/>
  <c r="AF49" i="11"/>
  <c r="AD49" i="11"/>
  <c r="AB49" i="11" s="1"/>
  <c r="AH49" i="11" s="1"/>
  <c r="AA49" i="11"/>
  <c r="U49" i="11"/>
  <c r="U51" i="11" s="1"/>
  <c r="S49" i="11"/>
  <c r="O49" i="11"/>
  <c r="AL48" i="11"/>
  <c r="AG48" i="11"/>
  <c r="AF48" i="11"/>
  <c r="AF51" i="11" s="1"/>
  <c r="AA48" i="11"/>
  <c r="U48" i="11"/>
  <c r="S48" i="11"/>
  <c r="Q48" i="11"/>
  <c r="AQ47" i="11"/>
  <c r="AN47" i="11"/>
  <c r="AI47" i="11"/>
  <c r="AJ47" i="11" s="1"/>
  <c r="K47" i="11"/>
  <c r="AE47" i="11" s="1"/>
  <c r="I47" i="11"/>
  <c r="F47" i="11"/>
  <c r="D47" i="11"/>
  <c r="AL46" i="11"/>
  <c r="AG46" i="11"/>
  <c r="AF46" i="11"/>
  <c r="AL45" i="11"/>
  <c r="AG45" i="11"/>
  <c r="AF45" i="11"/>
  <c r="U45" i="11"/>
  <c r="S45" i="11"/>
  <c r="Y45" i="11"/>
  <c r="AL44" i="11"/>
  <c r="AG44" i="11"/>
  <c r="AF44" i="11"/>
  <c r="AD44" i="11"/>
  <c r="AA44" i="11"/>
  <c r="Y44" i="11"/>
  <c r="W44" i="11"/>
  <c r="S44" i="11"/>
  <c r="Q44" i="11"/>
  <c r="O44" i="11"/>
  <c r="U44" i="11"/>
  <c r="AQ43" i="11"/>
  <c r="AN43" i="11"/>
  <c r="AI43" i="11"/>
  <c r="AJ43" i="11" s="1"/>
  <c r="K43" i="11"/>
  <c r="AC43" i="11" s="1"/>
  <c r="I43" i="11"/>
  <c r="F43" i="11"/>
  <c r="D43" i="11"/>
  <c r="AL42" i="11"/>
  <c r="AG42" i="11"/>
  <c r="AF42" i="11"/>
  <c r="U42" i="11"/>
  <c r="S42" i="11"/>
  <c r="Y42" i="11"/>
  <c r="AL41" i="11"/>
  <c r="AG41" i="11"/>
  <c r="AF41" i="11"/>
  <c r="AD41" i="11"/>
  <c r="AA41" i="11"/>
  <c r="Y41" i="11"/>
  <c r="W41" i="11"/>
  <c r="S41" i="11"/>
  <c r="Q41" i="11"/>
  <c r="O41" i="11"/>
  <c r="U41" i="11"/>
  <c r="AL40" i="11"/>
  <c r="AG40" i="11"/>
  <c r="AF40" i="11"/>
  <c r="Q40" i="11"/>
  <c r="O40" i="11"/>
  <c r="W40" i="11"/>
  <c r="AQ39" i="11"/>
  <c r="AN39" i="11"/>
  <c r="AI39" i="11"/>
  <c r="AJ39" i="11" s="1"/>
  <c r="K39" i="11"/>
  <c r="I39" i="11"/>
  <c r="F39" i="11"/>
  <c r="D39" i="11"/>
  <c r="AL38" i="11"/>
  <c r="AG38" i="11"/>
  <c r="AF38" i="11"/>
  <c r="AD38" i="11"/>
  <c r="AA38" i="11"/>
  <c r="Y38" i="11"/>
  <c r="W38" i="11"/>
  <c r="S38" i="11"/>
  <c r="Q38" i="11"/>
  <c r="O38" i="11"/>
  <c r="U38" i="11"/>
  <c r="AL37" i="11"/>
  <c r="AG37" i="11"/>
  <c r="AF37" i="11"/>
  <c r="AD37" i="11"/>
  <c r="Y37" i="11"/>
  <c r="U37" i="11"/>
  <c r="Q37" i="11"/>
  <c r="O37" i="11"/>
  <c r="AL36" i="11"/>
  <c r="AG36" i="11"/>
  <c r="AF36" i="11"/>
  <c r="AD36" i="11"/>
  <c r="AA36" i="11"/>
  <c r="U36" i="11"/>
  <c r="S36" i="11"/>
  <c r="O36" i="11"/>
  <c r="AQ35" i="11"/>
  <c r="AN35" i="11"/>
  <c r="AI35" i="11"/>
  <c r="AJ35" i="11" s="1"/>
  <c r="K35" i="11"/>
  <c r="I35" i="11"/>
  <c r="F35" i="11"/>
  <c r="D35" i="11"/>
  <c r="AL34" i="11"/>
  <c r="AG34" i="11"/>
  <c r="AF34" i="11"/>
  <c r="W34" i="11"/>
  <c r="Q34" i="11"/>
  <c r="O34" i="11"/>
  <c r="AL33" i="11"/>
  <c r="AG33" i="11"/>
  <c r="AF33" i="11"/>
  <c r="AA33" i="11"/>
  <c r="W33" i="11"/>
  <c r="S33" i="11"/>
  <c r="Q33" i="11"/>
  <c r="O33" i="11"/>
  <c r="Y33" i="11"/>
  <c r="AL32" i="11"/>
  <c r="AG32" i="11"/>
  <c r="AF32" i="11"/>
  <c r="AD32" i="11"/>
  <c r="AB32" i="11" s="1"/>
  <c r="AH32" i="11" s="1"/>
  <c r="Y32" i="11"/>
  <c r="U32" i="11"/>
  <c r="Q32" i="11"/>
  <c r="O32" i="11"/>
  <c r="AQ31" i="11"/>
  <c r="AN31" i="11"/>
  <c r="AI31" i="11"/>
  <c r="AJ31" i="11" s="1"/>
  <c r="K31" i="11"/>
  <c r="AE31" i="11" s="1"/>
  <c r="I31" i="11"/>
  <c r="F31" i="11"/>
  <c r="D31" i="11"/>
  <c r="AL30" i="11"/>
  <c r="AG30" i="11"/>
  <c r="AF30" i="11"/>
  <c r="AD30" i="11"/>
  <c r="AA30" i="11"/>
  <c r="Y30" i="11"/>
  <c r="W30" i="11"/>
  <c r="S30" i="11"/>
  <c r="Q30" i="11"/>
  <c r="O30" i="11"/>
  <c r="U30" i="11"/>
  <c r="AL29" i="11"/>
  <c r="AG29" i="11"/>
  <c r="AF29" i="11"/>
  <c r="AL28" i="11"/>
  <c r="AG28" i="11"/>
  <c r="AF28" i="11"/>
  <c r="AQ27" i="11"/>
  <c r="AN27" i="11"/>
  <c r="AI27" i="11"/>
  <c r="AJ27" i="11" s="1"/>
  <c r="K27" i="11"/>
  <c r="L27" i="11" s="1"/>
  <c r="I27" i="11"/>
  <c r="F27" i="11"/>
  <c r="D27" i="11"/>
  <c r="AL26" i="11"/>
  <c r="AG26" i="11"/>
  <c r="AF26" i="11"/>
  <c r="AD26" i="11"/>
  <c r="Y26" i="11"/>
  <c r="U26" i="11"/>
  <c r="Q26" i="11"/>
  <c r="O26" i="11"/>
  <c r="AL25" i="11"/>
  <c r="AG25" i="11"/>
  <c r="AF25" i="11"/>
  <c r="AD25" i="11"/>
  <c r="AA25" i="11"/>
  <c r="U25" i="11"/>
  <c r="S25" i="11"/>
  <c r="O25" i="11"/>
  <c r="AL24" i="11"/>
  <c r="AG24" i="11"/>
  <c r="AF24" i="11"/>
  <c r="AA24" i="11"/>
  <c r="U24" i="11"/>
  <c r="S24" i="11"/>
  <c r="Q24" i="11"/>
  <c r="AQ23" i="11"/>
  <c r="AN23" i="11"/>
  <c r="AI23" i="11"/>
  <c r="AJ23" i="11" s="1"/>
  <c r="K23" i="11"/>
  <c r="AE23" i="11" s="1"/>
  <c r="I23" i="11"/>
  <c r="F23" i="11"/>
  <c r="D23" i="11"/>
  <c r="AL22" i="11"/>
  <c r="AG22" i="11"/>
  <c r="AF22" i="11"/>
  <c r="AA22" i="11"/>
  <c r="U22" i="11"/>
  <c r="S22" i="11"/>
  <c r="AL21" i="11"/>
  <c r="AG21" i="11"/>
  <c r="AF21" i="11"/>
  <c r="AD21" i="11"/>
  <c r="AA21" i="11"/>
  <c r="Y21" i="11"/>
  <c r="W21" i="11"/>
  <c r="S21" i="11"/>
  <c r="Q21" i="11"/>
  <c r="O21" i="11"/>
  <c r="U21" i="11"/>
  <c r="AL20" i="11"/>
  <c r="AG20" i="11"/>
  <c r="AF20" i="11"/>
  <c r="AD20" i="11"/>
  <c r="Y20" i="11"/>
  <c r="W20" i="11"/>
  <c r="Q20" i="11"/>
  <c r="O20" i="11"/>
  <c r="U20" i="11"/>
  <c r="AQ19" i="11"/>
  <c r="AN19" i="11"/>
  <c r="AI19" i="11"/>
  <c r="AJ19" i="11" s="1"/>
  <c r="K19" i="11"/>
  <c r="I19" i="11"/>
  <c r="F19" i="11"/>
  <c r="D19" i="11"/>
  <c r="AL18" i="11"/>
  <c r="AG18" i="11"/>
  <c r="AF18" i="11"/>
  <c r="AD18" i="11"/>
  <c r="AA18" i="11"/>
  <c r="Y18" i="11"/>
  <c r="W18" i="11"/>
  <c r="S18" i="11"/>
  <c r="Q18" i="11"/>
  <c r="O18" i="11"/>
  <c r="U18" i="11"/>
  <c r="AL17" i="11"/>
  <c r="AG17" i="11"/>
  <c r="AF17" i="11"/>
  <c r="AD17" i="11"/>
  <c r="Y17" i="11"/>
  <c r="W17" i="11"/>
  <c r="Q17" i="11"/>
  <c r="O17" i="11"/>
  <c r="U17" i="11"/>
  <c r="AL16" i="11"/>
  <c r="AG16" i="11"/>
  <c r="AF16" i="11"/>
  <c r="AD16" i="11"/>
  <c r="O16" i="11"/>
  <c r="W16" i="11"/>
  <c r="AQ15" i="11"/>
  <c r="AN15" i="11"/>
  <c r="AI15" i="11"/>
  <c r="AJ15" i="11" s="1"/>
  <c r="K15" i="11"/>
  <c r="AE15" i="11" s="1"/>
  <c r="I15" i="11"/>
  <c r="F15" i="11"/>
  <c r="D15" i="11"/>
  <c r="AL14" i="11"/>
  <c r="AG14" i="11"/>
  <c r="AF14" i="11"/>
  <c r="AD14" i="11"/>
  <c r="Y14" i="11"/>
  <c r="W14" i="11"/>
  <c r="Q14" i="11"/>
  <c r="O14" i="11"/>
  <c r="U14" i="11"/>
  <c r="AL13" i="11"/>
  <c r="AG13" i="11"/>
  <c r="AF13" i="11"/>
  <c r="AD13" i="11"/>
  <c r="AB13" i="11" s="1"/>
  <c r="AH13" i="11" s="1"/>
  <c r="O13" i="11"/>
  <c r="W13" i="11"/>
  <c r="AL12" i="11"/>
  <c r="AG12" i="11"/>
  <c r="AF12" i="11"/>
  <c r="U12" i="11"/>
  <c r="S12" i="11"/>
  <c r="AA12" i="11"/>
  <c r="AQ11" i="11"/>
  <c r="AN11" i="11"/>
  <c r="AI11" i="11"/>
  <c r="AJ11" i="11" s="1"/>
  <c r="K11" i="11"/>
  <c r="AE11" i="11" s="1"/>
  <c r="I11" i="11"/>
  <c r="F11" i="11"/>
  <c r="D11" i="11"/>
  <c r="AL10" i="11"/>
  <c r="AG10" i="11"/>
  <c r="AF10" i="11"/>
  <c r="AD10" i="11"/>
  <c r="W10" i="11"/>
  <c r="U10" i="11"/>
  <c r="O10" i="11"/>
  <c r="AL9" i="11"/>
  <c r="AG9" i="11"/>
  <c r="AF9" i="11"/>
  <c r="AL8" i="11"/>
  <c r="AG8" i="11"/>
  <c r="AF8" i="11"/>
  <c r="AD8" i="11"/>
  <c r="AA8" i="11"/>
  <c r="Y8" i="11"/>
  <c r="W8" i="11"/>
  <c r="S8" i="11"/>
  <c r="Q8" i="11"/>
  <c r="O8" i="11"/>
  <c r="U8" i="11"/>
  <c r="AQ7" i="11"/>
  <c r="AN7" i="11"/>
  <c r="AI7" i="11"/>
  <c r="AJ7" i="11" s="1"/>
  <c r="K7" i="11"/>
  <c r="AE7" i="11" s="1"/>
  <c r="I7" i="11"/>
  <c r="F7" i="11"/>
  <c r="D7" i="11"/>
  <c r="AL6" i="11"/>
  <c r="AB6" i="11" s="1"/>
  <c r="AG6" i="11"/>
  <c r="AF6" i="11"/>
  <c r="AL5" i="11"/>
  <c r="AB5" i="11" s="1"/>
  <c r="AG5" i="11"/>
  <c r="AF5" i="11"/>
  <c r="AL4" i="11"/>
  <c r="AG4" i="11"/>
  <c r="AF4" i="11"/>
  <c r="AQ127" i="10"/>
  <c r="AN127" i="10"/>
  <c r="AK127" i="10"/>
  <c r="AI127" i="10"/>
  <c r="AE127" i="10"/>
  <c r="AC127" i="10"/>
  <c r="M127" i="10"/>
  <c r="V127" i="10" s="1"/>
  <c r="K127" i="10"/>
  <c r="L127" i="10" s="1"/>
  <c r="I127" i="10"/>
  <c r="F127" i="10"/>
  <c r="D127" i="10"/>
  <c r="AL126" i="10"/>
  <c r="AG126" i="10"/>
  <c r="AF126" i="10"/>
  <c r="AD126" i="10"/>
  <c r="AH126" i="10"/>
  <c r="Y126" i="10"/>
  <c r="U126" i="10"/>
  <c r="Q126" i="10"/>
  <c r="O126" i="10"/>
  <c r="AL125" i="10"/>
  <c r="AG125" i="10"/>
  <c r="AF125" i="10"/>
  <c r="AD125" i="10"/>
  <c r="AH125" i="10"/>
  <c r="AA125" i="10"/>
  <c r="U125" i="10"/>
  <c r="S125" i="10"/>
  <c r="O125" i="10"/>
  <c r="AL124" i="10"/>
  <c r="AH124" i="10"/>
  <c r="AG124" i="10"/>
  <c r="AF124" i="10"/>
  <c r="AF127" i="10" s="1"/>
  <c r="AA124" i="10"/>
  <c r="U124" i="10"/>
  <c r="S124" i="10"/>
  <c r="Q124" i="10"/>
  <c r="AQ123" i="10"/>
  <c r="AN123" i="10"/>
  <c r="AI123" i="10"/>
  <c r="AJ123" i="10" s="1"/>
  <c r="K123" i="10"/>
  <c r="AE123" i="10" s="1"/>
  <c r="I123" i="10"/>
  <c r="F123" i="10"/>
  <c r="D123" i="10"/>
  <c r="AL122" i="10"/>
  <c r="AG122" i="10"/>
  <c r="AF122" i="10"/>
  <c r="AL121" i="10"/>
  <c r="AG121" i="10"/>
  <c r="AF121" i="10"/>
  <c r="Y121" i="10"/>
  <c r="S121" i="10"/>
  <c r="AL120" i="10"/>
  <c r="AG120" i="10"/>
  <c r="AF120" i="10"/>
  <c r="AD120" i="10"/>
  <c r="AB120" i="10" s="1"/>
  <c r="AH120" i="10" s="1"/>
  <c r="AA120" i="10"/>
  <c r="Y120" i="10"/>
  <c r="W120" i="10"/>
  <c r="S120" i="10"/>
  <c r="Q120" i="10"/>
  <c r="O120" i="10"/>
  <c r="U120" i="10"/>
  <c r="AQ119" i="10"/>
  <c r="AN119" i="10"/>
  <c r="AI119" i="10"/>
  <c r="AJ119" i="10" s="1"/>
  <c r="K119" i="10"/>
  <c r="AK119" i="10" s="1"/>
  <c r="I119" i="10"/>
  <c r="F119" i="10"/>
  <c r="D119" i="10"/>
  <c r="AL118" i="10"/>
  <c r="AG118" i="10"/>
  <c r="AF118" i="10"/>
  <c r="Y118" i="10"/>
  <c r="S118" i="10"/>
  <c r="AL117" i="10"/>
  <c r="AG117" i="10"/>
  <c r="AF117" i="10"/>
  <c r="AD117" i="10"/>
  <c r="AA117" i="10"/>
  <c r="Y117" i="10"/>
  <c r="W117" i="10"/>
  <c r="S117" i="10"/>
  <c r="Q117" i="10"/>
  <c r="O117" i="10"/>
  <c r="U117" i="10"/>
  <c r="AL116" i="10"/>
  <c r="AG116" i="10"/>
  <c r="AF116" i="10"/>
  <c r="AQ115" i="10"/>
  <c r="AN115" i="10"/>
  <c r="AI115" i="10"/>
  <c r="AJ115" i="10" s="1"/>
  <c r="K115" i="10"/>
  <c r="I115" i="10"/>
  <c r="F115" i="10"/>
  <c r="D115" i="10"/>
  <c r="AL114" i="10"/>
  <c r="AG114" i="10"/>
  <c r="AF114" i="10"/>
  <c r="AD114" i="10"/>
  <c r="AB114" i="10" s="1"/>
  <c r="AH114" i="10" s="1"/>
  <c r="AA114" i="10"/>
  <c r="Y114" i="10"/>
  <c r="W114" i="10"/>
  <c r="S114" i="10"/>
  <c r="Q114" i="10"/>
  <c r="O114" i="10"/>
  <c r="U114" i="10"/>
  <c r="AL113" i="10"/>
  <c r="AG113" i="10"/>
  <c r="AF113" i="10"/>
  <c r="AD113" i="10"/>
  <c r="AB113" i="10" s="1"/>
  <c r="AH113" i="10" s="1"/>
  <c r="Y113" i="10"/>
  <c r="U113" i="10"/>
  <c r="Q113" i="10"/>
  <c r="O113" i="10"/>
  <c r="AL112" i="10"/>
  <c r="AG112" i="10"/>
  <c r="AF112" i="10"/>
  <c r="AF115" i="10" s="1"/>
  <c r="AD112" i="10"/>
  <c r="AB112" i="10" s="1"/>
  <c r="AH112" i="10" s="1"/>
  <c r="AA112" i="10"/>
  <c r="U112" i="10"/>
  <c r="S112" i="10"/>
  <c r="O112" i="10"/>
  <c r="AQ111" i="10"/>
  <c r="AN111" i="10"/>
  <c r="AI111" i="10"/>
  <c r="AJ111" i="10" s="1"/>
  <c r="K111" i="10"/>
  <c r="I111" i="10"/>
  <c r="F111" i="10"/>
  <c r="D111" i="10"/>
  <c r="AL110" i="10"/>
  <c r="AG110" i="10"/>
  <c r="AF110" i="10"/>
  <c r="W110" i="10"/>
  <c r="Q110" i="10"/>
  <c r="AL109" i="10"/>
  <c r="AG109" i="10"/>
  <c r="AF109" i="10"/>
  <c r="W109" i="10"/>
  <c r="S109" i="10"/>
  <c r="AL108" i="10"/>
  <c r="AG108" i="10"/>
  <c r="AF108" i="10"/>
  <c r="Y108" i="10"/>
  <c r="AQ107" i="10"/>
  <c r="AN107" i="10"/>
  <c r="AJ107" i="10"/>
  <c r="AI107" i="10"/>
  <c r="K107" i="10"/>
  <c r="AE107" i="10" s="1"/>
  <c r="I107" i="10"/>
  <c r="F107" i="10"/>
  <c r="D107" i="10"/>
  <c r="AL106" i="10"/>
  <c r="AG106" i="10"/>
  <c r="AF106" i="10"/>
  <c r="AD106" i="10"/>
  <c r="AB106" i="10" s="1"/>
  <c r="AH106" i="10" s="1"/>
  <c r="AA106" i="10"/>
  <c r="Y106" i="10"/>
  <c r="W106" i="10"/>
  <c r="S106" i="10"/>
  <c r="Q106" i="10"/>
  <c r="O106" i="10"/>
  <c r="U106" i="10"/>
  <c r="AL105" i="10"/>
  <c r="AG105" i="10"/>
  <c r="AF105" i="10"/>
  <c r="AL104" i="10"/>
  <c r="AG104" i="10"/>
  <c r="AF104" i="10"/>
  <c r="AD104" i="10"/>
  <c r="AB104" i="10" s="1"/>
  <c r="AH104" i="10" s="1"/>
  <c r="AA104" i="10"/>
  <c r="W104" i="10"/>
  <c r="S104" i="10"/>
  <c r="O104" i="10"/>
  <c r="U104" i="10"/>
  <c r="AQ103" i="10"/>
  <c r="AN103" i="10"/>
  <c r="AI103" i="10"/>
  <c r="AJ103" i="10" s="1"/>
  <c r="K103" i="10"/>
  <c r="L103" i="10" s="1"/>
  <c r="I103" i="10"/>
  <c r="F103" i="10"/>
  <c r="D103" i="10"/>
  <c r="AL102" i="10"/>
  <c r="AG102" i="10"/>
  <c r="AF102" i="10"/>
  <c r="AL101" i="10"/>
  <c r="AG101" i="10"/>
  <c r="AF101" i="10"/>
  <c r="AL100" i="10"/>
  <c r="AG100" i="10"/>
  <c r="AF100" i="10"/>
  <c r="AQ99" i="10"/>
  <c r="AN99" i="10"/>
  <c r="AI99" i="10"/>
  <c r="AJ99" i="10" s="1"/>
  <c r="K99" i="10"/>
  <c r="AE99" i="10" s="1"/>
  <c r="I99" i="10"/>
  <c r="F99" i="10"/>
  <c r="D99" i="10"/>
  <c r="AL98" i="10"/>
  <c r="AG98" i="10"/>
  <c r="AF98" i="10"/>
  <c r="AD98" i="10"/>
  <c r="AB98" i="10" s="1"/>
  <c r="AH98" i="10" s="1"/>
  <c r="AA98" i="10"/>
  <c r="U98" i="10"/>
  <c r="O98" i="10"/>
  <c r="S98" i="10"/>
  <c r="AL97" i="10"/>
  <c r="AG97" i="10"/>
  <c r="AF97" i="10"/>
  <c r="AA97" i="10"/>
  <c r="U97" i="10"/>
  <c r="Q97" i="10"/>
  <c r="S97" i="10"/>
  <c r="AL96" i="10"/>
  <c r="AL99" i="10" s="1"/>
  <c r="AG96" i="10"/>
  <c r="AF96" i="10"/>
  <c r="AD96" i="10"/>
  <c r="AB96" i="10" s="1"/>
  <c r="AH96" i="10" s="1"/>
  <c r="AA96" i="10"/>
  <c r="Y96" i="10"/>
  <c r="W96" i="10"/>
  <c r="S96" i="10"/>
  <c r="Q96" i="10"/>
  <c r="O96" i="10"/>
  <c r="U96" i="10"/>
  <c r="AQ95" i="10"/>
  <c r="AN95" i="10"/>
  <c r="AI95" i="10"/>
  <c r="AJ95" i="10" s="1"/>
  <c r="K95" i="10"/>
  <c r="L95" i="10" s="1"/>
  <c r="I95" i="10"/>
  <c r="F95" i="10"/>
  <c r="D95" i="10"/>
  <c r="AL94" i="10"/>
  <c r="AG94" i="10"/>
  <c r="AF94" i="10"/>
  <c r="AA94" i="10"/>
  <c r="U94" i="10"/>
  <c r="Q94" i="10"/>
  <c r="S94" i="10"/>
  <c r="AL93" i="10"/>
  <c r="AG93" i="10"/>
  <c r="AF93" i="10"/>
  <c r="AD93" i="10"/>
  <c r="AB93" i="10" s="1"/>
  <c r="AH93" i="10" s="1"/>
  <c r="AA93" i="10"/>
  <c r="Y93" i="10"/>
  <c r="W93" i="10"/>
  <c r="S93" i="10"/>
  <c r="Q93" i="10"/>
  <c r="O93" i="10"/>
  <c r="U93" i="10"/>
  <c r="AL92" i="10"/>
  <c r="AL95" i="10" s="1"/>
  <c r="AG92" i="10"/>
  <c r="AF92" i="10"/>
  <c r="AD92" i="10"/>
  <c r="AB92" i="10" s="1"/>
  <c r="AH92" i="10" s="1"/>
  <c r="Y92" i="10"/>
  <c r="U92" i="10"/>
  <c r="Q92" i="10"/>
  <c r="O92" i="10"/>
  <c r="AQ91" i="10"/>
  <c r="AN91" i="10"/>
  <c r="AI91" i="10"/>
  <c r="AJ91" i="10" s="1"/>
  <c r="K91" i="10"/>
  <c r="AE91" i="10" s="1"/>
  <c r="I91" i="10"/>
  <c r="F91" i="10"/>
  <c r="D91" i="10"/>
  <c r="AL90" i="10"/>
  <c r="AG90" i="10"/>
  <c r="AF90" i="10"/>
  <c r="AD90" i="10"/>
  <c r="AA90" i="10"/>
  <c r="Y90" i="10"/>
  <c r="W90" i="10"/>
  <c r="S90" i="10"/>
  <c r="Q90" i="10"/>
  <c r="O90" i="10"/>
  <c r="U90" i="10"/>
  <c r="AL89" i="10"/>
  <c r="AG89" i="10"/>
  <c r="AF89" i="10"/>
  <c r="W89" i="10"/>
  <c r="AL88" i="10"/>
  <c r="AG88" i="10"/>
  <c r="AF88" i="10"/>
  <c r="W88" i="10"/>
  <c r="AQ87" i="10"/>
  <c r="AI87" i="10"/>
  <c r="AJ87" i="10" s="1"/>
  <c r="K87" i="10"/>
  <c r="L87" i="10" s="1"/>
  <c r="I87" i="10"/>
  <c r="F87" i="10"/>
  <c r="D87" i="10"/>
  <c r="AL86" i="10"/>
  <c r="AG86" i="10"/>
  <c r="AF86" i="10"/>
  <c r="AD86" i="10"/>
  <c r="Y86" i="10"/>
  <c r="U86" i="10"/>
  <c r="Q86" i="10"/>
  <c r="O86" i="10"/>
  <c r="AG85" i="10"/>
  <c r="AF85" i="10"/>
  <c r="AD85" i="10"/>
  <c r="AB85" i="10" s="1"/>
  <c r="AH85" i="10"/>
  <c r="AA85" i="10"/>
  <c r="U85" i="10"/>
  <c r="S85" i="10"/>
  <c r="O85" i="10"/>
  <c r="AL84" i="10"/>
  <c r="AG84" i="10"/>
  <c r="AF84" i="10"/>
  <c r="AA84" i="10"/>
  <c r="U84" i="10"/>
  <c r="S84" i="10"/>
  <c r="Q84" i="10"/>
  <c r="AQ83" i="10"/>
  <c r="AN83" i="10"/>
  <c r="AI83" i="10"/>
  <c r="AJ83" i="10" s="1"/>
  <c r="K83" i="10"/>
  <c r="AE83" i="10" s="1"/>
  <c r="I83" i="10"/>
  <c r="F83" i="10"/>
  <c r="D83" i="10"/>
  <c r="AL82" i="10"/>
  <c r="AG82" i="10"/>
  <c r="AF82" i="10"/>
  <c r="W82" i="10"/>
  <c r="AL81" i="10"/>
  <c r="AG81" i="10"/>
  <c r="AF81" i="10"/>
  <c r="Y81" i="10"/>
  <c r="AL80" i="10"/>
  <c r="AG80" i="10"/>
  <c r="AF80" i="10"/>
  <c r="AF83" i="10" s="1"/>
  <c r="AD80" i="10"/>
  <c r="AB80" i="10" s="1"/>
  <c r="AH80" i="10" s="1"/>
  <c r="AA80" i="10"/>
  <c r="Y80" i="10"/>
  <c r="W80" i="10"/>
  <c r="S80" i="10"/>
  <c r="Q80" i="10"/>
  <c r="O80" i="10"/>
  <c r="U80" i="10"/>
  <c r="AQ79" i="10"/>
  <c r="AN79" i="10"/>
  <c r="AI79" i="10"/>
  <c r="AJ79" i="10" s="1"/>
  <c r="K79" i="10"/>
  <c r="AK79" i="10" s="1"/>
  <c r="I79" i="10"/>
  <c r="F79" i="10"/>
  <c r="D79" i="10"/>
  <c r="AL78" i="10"/>
  <c r="AG78" i="10"/>
  <c r="AF78" i="10"/>
  <c r="Y78" i="10"/>
  <c r="AL77" i="10"/>
  <c r="AG77" i="10"/>
  <c r="AF77" i="10"/>
  <c r="AD77" i="10"/>
  <c r="AB77" i="10" s="1"/>
  <c r="AH77" i="10" s="1"/>
  <c r="AA77" i="10"/>
  <c r="Y77" i="10"/>
  <c r="W77" i="10"/>
  <c r="S77" i="10"/>
  <c r="Q77" i="10"/>
  <c r="O77" i="10"/>
  <c r="U77" i="10"/>
  <c r="AL76" i="10"/>
  <c r="AG76" i="10"/>
  <c r="AF76" i="10"/>
  <c r="Q76" i="10"/>
  <c r="AQ75" i="10"/>
  <c r="AN75" i="10"/>
  <c r="AI75" i="10"/>
  <c r="AJ75" i="10" s="1"/>
  <c r="K75" i="10"/>
  <c r="I75" i="10"/>
  <c r="F75" i="10"/>
  <c r="D75" i="10"/>
  <c r="AL74" i="10"/>
  <c r="AG74" i="10"/>
  <c r="AF74" i="10"/>
  <c r="AD74" i="10"/>
  <c r="AB74" i="10" s="1"/>
  <c r="AH74" i="10" s="1"/>
  <c r="AA74" i="10"/>
  <c r="Y74" i="10"/>
  <c r="W74" i="10"/>
  <c r="S74" i="10"/>
  <c r="Q74" i="10"/>
  <c r="O74" i="10"/>
  <c r="U74" i="10"/>
  <c r="AL73" i="10"/>
  <c r="AG73" i="10"/>
  <c r="AF73" i="10"/>
  <c r="AD73" i="10"/>
  <c r="AB73" i="10" s="1"/>
  <c r="AH73" i="10" s="1"/>
  <c r="Y73" i="10"/>
  <c r="U73" i="10"/>
  <c r="Q73" i="10"/>
  <c r="O73" i="10"/>
  <c r="AL72" i="10"/>
  <c r="AL75" i="10" s="1"/>
  <c r="AG72" i="10"/>
  <c r="AF72" i="10"/>
  <c r="AD72" i="10"/>
  <c r="AA72" i="10"/>
  <c r="U72" i="10"/>
  <c r="S72" i="10"/>
  <c r="O72" i="10"/>
  <c r="AQ71" i="10"/>
  <c r="AN71" i="10"/>
  <c r="AI71" i="10"/>
  <c r="AJ71" i="10" s="1"/>
  <c r="K71" i="10"/>
  <c r="L71" i="10" s="1"/>
  <c r="I71" i="10"/>
  <c r="F71" i="10"/>
  <c r="D71" i="10"/>
  <c r="AL70" i="10"/>
  <c r="AG70" i="10"/>
  <c r="AF70" i="10"/>
  <c r="Q70" i="10"/>
  <c r="AD70" i="10"/>
  <c r="AB70" i="10" s="1"/>
  <c r="AH70" i="10" s="1"/>
  <c r="AL69" i="10"/>
  <c r="AG69" i="10"/>
  <c r="AF69" i="10"/>
  <c r="S69" i="10"/>
  <c r="AD69" i="10"/>
  <c r="AB69" i="10" s="1"/>
  <c r="AH69" i="10" s="1"/>
  <c r="AL68" i="10"/>
  <c r="AG68" i="10"/>
  <c r="AF68" i="10"/>
  <c r="S68" i="10"/>
  <c r="U68" i="10"/>
  <c r="AQ67" i="10"/>
  <c r="AN67" i="10"/>
  <c r="AI67" i="10"/>
  <c r="AJ67" i="10" s="1"/>
  <c r="K67" i="10"/>
  <c r="AE67" i="10" s="1"/>
  <c r="I67" i="10"/>
  <c r="F67" i="10"/>
  <c r="D67" i="10"/>
  <c r="AL66" i="10"/>
  <c r="AG66" i="10"/>
  <c r="AF66" i="10"/>
  <c r="AD66" i="10"/>
  <c r="AA66" i="10"/>
  <c r="U66" i="10"/>
  <c r="S66" i="10"/>
  <c r="O66" i="10"/>
  <c r="AL65" i="10"/>
  <c r="AG65" i="10"/>
  <c r="AF65" i="10"/>
  <c r="AA65" i="10"/>
  <c r="U65" i="10"/>
  <c r="S65" i="10"/>
  <c r="Q65" i="10"/>
  <c r="AL64" i="10"/>
  <c r="AG64" i="10"/>
  <c r="AF64" i="10"/>
  <c r="AD64" i="10"/>
  <c r="AA64" i="10"/>
  <c r="Y64" i="10"/>
  <c r="W64" i="10"/>
  <c r="S64" i="10"/>
  <c r="Q64" i="10"/>
  <c r="O64" i="10"/>
  <c r="U64" i="10"/>
  <c r="AQ63" i="10"/>
  <c r="AN63" i="10"/>
  <c r="AI63" i="10"/>
  <c r="AJ63" i="10" s="1"/>
  <c r="K63" i="10"/>
  <c r="AK63" i="10" s="1"/>
  <c r="I63" i="10"/>
  <c r="F63" i="10"/>
  <c r="D63" i="10"/>
  <c r="AL62" i="10"/>
  <c r="AG62" i="10"/>
  <c r="AF62" i="10"/>
  <c r="AA62" i="10"/>
  <c r="U62" i="10"/>
  <c r="S62" i="10"/>
  <c r="Q62" i="10"/>
  <c r="AL61" i="10"/>
  <c r="AG61" i="10"/>
  <c r="AF61" i="10"/>
  <c r="AD61" i="10"/>
  <c r="AA61" i="10"/>
  <c r="Y61" i="10"/>
  <c r="W61" i="10"/>
  <c r="S61" i="10"/>
  <c r="Q61" i="10"/>
  <c r="O61" i="10"/>
  <c r="U61" i="10"/>
  <c r="AL60" i="10"/>
  <c r="AG60" i="10"/>
  <c r="AF60" i="10"/>
  <c r="AF63" i="10" s="1"/>
  <c r="AD60" i="10"/>
  <c r="Y60" i="10"/>
  <c r="U60" i="10"/>
  <c r="O60" i="10"/>
  <c r="Q60" i="10"/>
  <c r="AQ59" i="10"/>
  <c r="AN59" i="10"/>
  <c r="AI59" i="10"/>
  <c r="AJ59" i="10" s="1"/>
  <c r="K59" i="10"/>
  <c r="AE59" i="10" s="1"/>
  <c r="I59" i="10"/>
  <c r="F59" i="10"/>
  <c r="D59" i="10"/>
  <c r="AL58" i="10"/>
  <c r="AG58" i="10"/>
  <c r="AF58" i="10"/>
  <c r="AD58" i="10"/>
  <c r="AB58" i="10" s="1"/>
  <c r="AH58" i="10" s="1"/>
  <c r="AA58" i="10"/>
  <c r="Y58" i="10"/>
  <c r="W58" i="10"/>
  <c r="S58" i="10"/>
  <c r="Q58" i="10"/>
  <c r="O58" i="10"/>
  <c r="U58" i="10"/>
  <c r="AL57" i="10"/>
  <c r="AG57" i="10"/>
  <c r="AF57" i="10"/>
  <c r="Q57" i="10"/>
  <c r="AD57" i="10"/>
  <c r="AB57" i="10" s="1"/>
  <c r="AH57" i="10" s="1"/>
  <c r="AL56" i="10"/>
  <c r="AG56" i="10"/>
  <c r="AF56" i="10"/>
  <c r="S56" i="10"/>
  <c r="AD56" i="10"/>
  <c r="AB56" i="10" s="1"/>
  <c r="AH56" i="10" s="1"/>
  <c r="AQ55" i="10"/>
  <c r="AN55" i="10"/>
  <c r="AI55" i="10"/>
  <c r="AJ55" i="10" s="1"/>
  <c r="K55" i="10"/>
  <c r="L55" i="10" s="1"/>
  <c r="I55" i="10"/>
  <c r="F55" i="10"/>
  <c r="D55" i="10"/>
  <c r="AL54" i="10"/>
  <c r="AG54" i="10"/>
  <c r="AF54" i="10"/>
  <c r="AD54" i="10"/>
  <c r="AB54" i="10" s="1"/>
  <c r="AH54" i="10" s="1"/>
  <c r="Y54" i="10"/>
  <c r="U54" i="10"/>
  <c r="O54" i="10"/>
  <c r="Q54" i="10"/>
  <c r="AL53" i="10"/>
  <c r="AG53" i="10"/>
  <c r="AF53" i="10"/>
  <c r="AD53" i="10"/>
  <c r="AA53" i="10"/>
  <c r="U53" i="10"/>
  <c r="O53" i="10"/>
  <c r="S53" i="10"/>
  <c r="AL52" i="10"/>
  <c r="AG52" i="10"/>
  <c r="AF52" i="10"/>
  <c r="AA52" i="10"/>
  <c r="U52" i="10"/>
  <c r="Q52" i="10"/>
  <c r="S52" i="10"/>
  <c r="AQ51" i="10"/>
  <c r="AN51" i="10"/>
  <c r="AJ51" i="10"/>
  <c r="AI51" i="10"/>
  <c r="K51" i="10"/>
  <c r="AE51" i="10" s="1"/>
  <c r="I51" i="10"/>
  <c r="F51" i="10"/>
  <c r="D51" i="10"/>
  <c r="AL50" i="10"/>
  <c r="AG50" i="10"/>
  <c r="AF50" i="10"/>
  <c r="S50" i="10"/>
  <c r="AD50" i="10"/>
  <c r="AB50" i="10" s="1"/>
  <c r="AH50" i="10" s="1"/>
  <c r="AL49" i="10"/>
  <c r="AG49" i="10"/>
  <c r="AF49" i="10"/>
  <c r="S49" i="10"/>
  <c r="U49" i="10"/>
  <c r="AL48" i="10"/>
  <c r="AG48" i="10"/>
  <c r="AF48" i="10"/>
  <c r="AD48" i="10"/>
  <c r="AA48" i="10"/>
  <c r="Y48" i="10"/>
  <c r="W48" i="10"/>
  <c r="S48" i="10"/>
  <c r="Q48" i="10"/>
  <c r="O48" i="10"/>
  <c r="U48" i="10"/>
  <c r="AQ47" i="10"/>
  <c r="AN47" i="10"/>
  <c r="AI47" i="10"/>
  <c r="AJ47" i="10" s="1"/>
  <c r="K47" i="10"/>
  <c r="AK47" i="10" s="1"/>
  <c r="I47" i="10"/>
  <c r="F47" i="10"/>
  <c r="D47" i="10"/>
  <c r="AL46" i="10"/>
  <c r="AG46" i="10"/>
  <c r="AF46" i="10"/>
  <c r="S46" i="10"/>
  <c r="U46" i="10"/>
  <c r="AL45" i="10"/>
  <c r="AG45" i="10"/>
  <c r="AF45" i="10"/>
  <c r="AD45" i="10"/>
  <c r="AA45" i="10"/>
  <c r="Y45" i="10"/>
  <c r="W45" i="10"/>
  <c r="S45" i="10"/>
  <c r="Q45" i="10"/>
  <c r="O45" i="10"/>
  <c r="U45" i="10"/>
  <c r="AL44" i="10"/>
  <c r="AG44" i="10"/>
  <c r="AF44" i="10"/>
  <c r="W44" i="10"/>
  <c r="AQ43" i="10"/>
  <c r="AN43" i="10"/>
  <c r="AI43" i="10"/>
  <c r="AJ43" i="10" s="1"/>
  <c r="K43" i="10"/>
  <c r="I43" i="10"/>
  <c r="F43" i="10"/>
  <c r="D43" i="10"/>
  <c r="AL42" i="10"/>
  <c r="AG42" i="10"/>
  <c r="AF42" i="10"/>
  <c r="AD42" i="10"/>
  <c r="AA42" i="10"/>
  <c r="Y42" i="10"/>
  <c r="W42" i="10"/>
  <c r="S42" i="10"/>
  <c r="Q42" i="10"/>
  <c r="O42" i="10"/>
  <c r="U42" i="10"/>
  <c r="AL41" i="10"/>
  <c r="AG41" i="10"/>
  <c r="AF41" i="10"/>
  <c r="AD41" i="10"/>
  <c r="Y41" i="10"/>
  <c r="U41" i="10"/>
  <c r="O41" i="10"/>
  <c r="Q41" i="10"/>
  <c r="AL40" i="10"/>
  <c r="AG40" i="10"/>
  <c r="AF40" i="10"/>
  <c r="AF43" i="10" s="1"/>
  <c r="AD40" i="10"/>
  <c r="AA40" i="10"/>
  <c r="U40" i="10"/>
  <c r="O40" i="10"/>
  <c r="S40" i="10"/>
  <c r="AQ39" i="10"/>
  <c r="AN39" i="10"/>
  <c r="AI39" i="10"/>
  <c r="AJ39" i="10" s="1"/>
  <c r="K39" i="10"/>
  <c r="I39" i="10"/>
  <c r="F39" i="10"/>
  <c r="D39" i="10"/>
  <c r="AL38" i="10"/>
  <c r="AG38" i="10"/>
  <c r="AF38" i="10"/>
  <c r="W38" i="10"/>
  <c r="Q38" i="10"/>
  <c r="AL37" i="10"/>
  <c r="AG37" i="10"/>
  <c r="AF37" i="10"/>
  <c r="W37" i="10"/>
  <c r="S37" i="10"/>
  <c r="AL36" i="10"/>
  <c r="AG36" i="10"/>
  <c r="AF36" i="10"/>
  <c r="Y36" i="10"/>
  <c r="AQ35" i="10"/>
  <c r="AN35" i="10"/>
  <c r="AI35" i="10"/>
  <c r="AJ35" i="10" s="1"/>
  <c r="K35" i="10"/>
  <c r="AE35" i="10" s="1"/>
  <c r="I35" i="10"/>
  <c r="F35" i="10"/>
  <c r="D35" i="10"/>
  <c r="AL34" i="10"/>
  <c r="AG34" i="10"/>
  <c r="AF34" i="10"/>
  <c r="AD34" i="10"/>
  <c r="AA34" i="10"/>
  <c r="U34" i="10"/>
  <c r="O34" i="10"/>
  <c r="S34" i="10"/>
  <c r="AL33" i="10"/>
  <c r="AG33" i="10"/>
  <c r="AF33" i="10"/>
  <c r="AA33" i="10"/>
  <c r="U33" i="10"/>
  <c r="Q33" i="10"/>
  <c r="S33" i="10"/>
  <c r="AL32" i="10"/>
  <c r="AG32" i="10"/>
  <c r="AF32" i="10"/>
  <c r="AD32" i="10"/>
  <c r="AA32" i="10"/>
  <c r="Y32" i="10"/>
  <c r="W32" i="10"/>
  <c r="S32" i="10"/>
  <c r="Q32" i="10"/>
  <c r="O32" i="10"/>
  <c r="U32" i="10"/>
  <c r="AQ31" i="10"/>
  <c r="AN31" i="10"/>
  <c r="AI31" i="10"/>
  <c r="AJ31" i="10" s="1"/>
  <c r="K31" i="10"/>
  <c r="AE31" i="10" s="1"/>
  <c r="I31" i="10"/>
  <c r="F31" i="10"/>
  <c r="D31" i="10"/>
  <c r="AL30" i="10"/>
  <c r="AG30" i="10"/>
  <c r="AF30" i="10"/>
  <c r="AD30" i="10"/>
  <c r="AB30" i="10" s="1"/>
  <c r="AH30" i="10" s="1"/>
  <c r="AA30" i="10"/>
  <c r="Y30" i="10"/>
  <c r="W30" i="10"/>
  <c r="S30" i="10"/>
  <c r="Q30" i="10"/>
  <c r="O30" i="10"/>
  <c r="U30" i="10"/>
  <c r="AL29" i="10"/>
  <c r="AG29" i="10"/>
  <c r="AF29" i="10"/>
  <c r="Y29" i="10"/>
  <c r="U29" i="10"/>
  <c r="Q29" i="10"/>
  <c r="AL28" i="10"/>
  <c r="AG28" i="10"/>
  <c r="AF28" i="10"/>
  <c r="AD28" i="10"/>
  <c r="AA28" i="10"/>
  <c r="W28" i="10"/>
  <c r="S28" i="10"/>
  <c r="O28" i="10"/>
  <c r="U28" i="10"/>
  <c r="AQ27" i="10"/>
  <c r="AN27" i="10"/>
  <c r="AI27" i="10"/>
  <c r="AJ27" i="10" s="1"/>
  <c r="K27" i="10"/>
  <c r="L27" i="10" s="1"/>
  <c r="I27" i="10"/>
  <c r="F27" i="10"/>
  <c r="D27" i="10"/>
  <c r="AL26" i="10"/>
  <c r="AG26" i="10"/>
  <c r="AF26" i="10"/>
  <c r="U26" i="10"/>
  <c r="Y26" i="10"/>
  <c r="AL25" i="10"/>
  <c r="AG25" i="10"/>
  <c r="AF25" i="10"/>
  <c r="AD25" i="10"/>
  <c r="AB25" i="10" s="1"/>
  <c r="AH25" i="10" s="1"/>
  <c r="AA25" i="10"/>
  <c r="W25" i="10"/>
  <c r="S25" i="10"/>
  <c r="O25" i="10"/>
  <c r="U25" i="10"/>
  <c r="AL24" i="10"/>
  <c r="AG24" i="10"/>
  <c r="AF24" i="10"/>
  <c r="U24" i="10"/>
  <c r="Y24" i="10"/>
  <c r="AQ23" i="10"/>
  <c r="AN23" i="10"/>
  <c r="AI23" i="10"/>
  <c r="AJ23" i="10" s="1"/>
  <c r="K23" i="10"/>
  <c r="AE23" i="10" s="1"/>
  <c r="I23" i="10"/>
  <c r="F23" i="10"/>
  <c r="D23" i="10"/>
  <c r="AL22" i="10"/>
  <c r="AG22" i="10"/>
  <c r="AF22" i="10"/>
  <c r="AD22" i="10"/>
  <c r="AB22" i="10" s="1"/>
  <c r="AH22" i="10" s="1"/>
  <c r="AA22" i="10"/>
  <c r="W22" i="10"/>
  <c r="S22" i="10"/>
  <c r="O22" i="10"/>
  <c r="U22" i="10"/>
  <c r="AL21" i="10"/>
  <c r="AG21" i="10"/>
  <c r="AF21" i="10"/>
  <c r="U21" i="10"/>
  <c r="Y21" i="10"/>
  <c r="AL20" i="10"/>
  <c r="AG20" i="10"/>
  <c r="AF20" i="10"/>
  <c r="AD20" i="10"/>
  <c r="AA20" i="10"/>
  <c r="Y20" i="10"/>
  <c r="W20" i="10"/>
  <c r="S20" i="10"/>
  <c r="Q20" i="10"/>
  <c r="O20" i="10"/>
  <c r="U20" i="10"/>
  <c r="AQ19" i="10"/>
  <c r="AN19" i="10"/>
  <c r="AI19" i="10"/>
  <c r="AJ19" i="10" s="1"/>
  <c r="K19" i="10"/>
  <c r="L19" i="10" s="1"/>
  <c r="I19" i="10"/>
  <c r="F19" i="10"/>
  <c r="D19" i="10"/>
  <c r="AL18" i="10"/>
  <c r="AG18" i="10"/>
  <c r="AF18" i="10"/>
  <c r="Y18" i="10"/>
  <c r="U18" i="10"/>
  <c r="Q18" i="10"/>
  <c r="AL17" i="10"/>
  <c r="AG17" i="10"/>
  <c r="AF17" i="10"/>
  <c r="AD17" i="10"/>
  <c r="AB17" i="10" s="1"/>
  <c r="AH17" i="10" s="1"/>
  <c r="AA17" i="10"/>
  <c r="Y17" i="10"/>
  <c r="W17" i="10"/>
  <c r="S17" i="10"/>
  <c r="Q17" i="10"/>
  <c r="O17" i="10"/>
  <c r="U17" i="10"/>
  <c r="AL16" i="10"/>
  <c r="AG16" i="10"/>
  <c r="AF16" i="10"/>
  <c r="Y16" i="10"/>
  <c r="Q16" i="10"/>
  <c r="U16" i="10"/>
  <c r="AQ15" i="10"/>
  <c r="AN15" i="10"/>
  <c r="AI15" i="10"/>
  <c r="AJ15" i="10" s="1"/>
  <c r="K15" i="10"/>
  <c r="L15" i="10" s="1"/>
  <c r="I15" i="10"/>
  <c r="F15" i="10"/>
  <c r="D15" i="10"/>
  <c r="AL14" i="10"/>
  <c r="AG14" i="10"/>
  <c r="AF14" i="10"/>
  <c r="AD14" i="10"/>
  <c r="AA14" i="10"/>
  <c r="Y14" i="10"/>
  <c r="W14" i="10"/>
  <c r="S14" i="10"/>
  <c r="Q14" i="10"/>
  <c r="O14" i="10"/>
  <c r="U14" i="10"/>
  <c r="AL13" i="10"/>
  <c r="AG13" i="10"/>
  <c r="AF13" i="10"/>
  <c r="Q13" i="10"/>
  <c r="AD13" i="10"/>
  <c r="AB13" i="10" s="1"/>
  <c r="AH13" i="10" s="1"/>
  <c r="AL12" i="10"/>
  <c r="AG12" i="10"/>
  <c r="AF12" i="10"/>
  <c r="AH12" i="10"/>
  <c r="S12" i="10"/>
  <c r="AD12" i="10"/>
  <c r="AB12" i="10" s="1"/>
  <c r="AQ11" i="10"/>
  <c r="AN11" i="10"/>
  <c r="AI11" i="10"/>
  <c r="AJ11" i="10" s="1"/>
  <c r="K11" i="10"/>
  <c r="L11" i="10" s="1"/>
  <c r="I11" i="10"/>
  <c r="F11" i="10"/>
  <c r="D11" i="10"/>
  <c r="AL10" i="10"/>
  <c r="AG10" i="10"/>
  <c r="AF10" i="10"/>
  <c r="AD10" i="10"/>
  <c r="Y10" i="10"/>
  <c r="U10" i="10"/>
  <c r="O10" i="10"/>
  <c r="Q10" i="10"/>
  <c r="AL9" i="10"/>
  <c r="AG9" i="10"/>
  <c r="AF9" i="10"/>
  <c r="AD9" i="10"/>
  <c r="AA9" i="10"/>
  <c r="U9" i="10"/>
  <c r="O9" i="10"/>
  <c r="S9" i="10"/>
  <c r="AL8" i="10"/>
  <c r="AG8" i="10"/>
  <c r="AF8" i="10"/>
  <c r="AF11" i="10" s="1"/>
  <c r="AA8" i="10"/>
  <c r="U8" i="10"/>
  <c r="Q8" i="10"/>
  <c r="S8" i="10"/>
  <c r="AQ7" i="10"/>
  <c r="AN7" i="10"/>
  <c r="AI7" i="10"/>
  <c r="AJ7" i="10" s="1"/>
  <c r="K7" i="10"/>
  <c r="AE7" i="10" s="1"/>
  <c r="I7" i="10"/>
  <c r="F7" i="10"/>
  <c r="D7" i="10"/>
  <c r="AL7" i="10"/>
  <c r="AF7" i="10"/>
  <c r="AQ127" i="8"/>
  <c r="AN127" i="8"/>
  <c r="AI127" i="8"/>
  <c r="K127" i="8"/>
  <c r="I127" i="8"/>
  <c r="F127" i="8"/>
  <c r="D127" i="8"/>
  <c r="AL126" i="8"/>
  <c r="AG126" i="8"/>
  <c r="AF126" i="8"/>
  <c r="M126" i="8"/>
  <c r="AL125" i="8"/>
  <c r="AG125" i="8"/>
  <c r="AF125" i="8"/>
  <c r="M125" i="8"/>
  <c r="AD125" i="8" s="1"/>
  <c r="AL124" i="8"/>
  <c r="AG124" i="8"/>
  <c r="AF124" i="8"/>
  <c r="M124" i="8"/>
  <c r="AQ123" i="8"/>
  <c r="AN123" i="8"/>
  <c r="AI123" i="8"/>
  <c r="AJ123" i="8" s="1"/>
  <c r="K123" i="8"/>
  <c r="AE123" i="8" s="1"/>
  <c r="I123" i="8"/>
  <c r="F123" i="8"/>
  <c r="D123" i="8"/>
  <c r="AL122" i="8"/>
  <c r="AG122" i="8"/>
  <c r="AF122" i="8"/>
  <c r="M122" i="8"/>
  <c r="AL121" i="8"/>
  <c r="AG121" i="8"/>
  <c r="AF121" i="8"/>
  <c r="Q121" i="8"/>
  <c r="M121" i="8"/>
  <c r="AL120" i="8"/>
  <c r="AG120" i="8"/>
  <c r="AF120" i="8"/>
  <c r="AA120" i="8"/>
  <c r="S120" i="8"/>
  <c r="O120" i="8"/>
  <c r="M120" i="8"/>
  <c r="M123" i="8" s="1"/>
  <c r="AQ119" i="8"/>
  <c r="AN119" i="8"/>
  <c r="AI119" i="8"/>
  <c r="AJ119" i="8" s="1"/>
  <c r="K119" i="8"/>
  <c r="AK119" i="8" s="1"/>
  <c r="I119" i="8"/>
  <c r="F119" i="8"/>
  <c r="D119" i="8"/>
  <c r="AL118" i="8"/>
  <c r="AG118" i="8"/>
  <c r="AF118" i="8"/>
  <c r="M118" i="8"/>
  <c r="Q118" i="8" s="1"/>
  <c r="AL117" i="8"/>
  <c r="AG117" i="8"/>
  <c r="AF117" i="8"/>
  <c r="M117" i="8"/>
  <c r="S117" i="8" s="1"/>
  <c r="AL116" i="8"/>
  <c r="AG116" i="8"/>
  <c r="AF116" i="8"/>
  <c r="U116" i="8"/>
  <c r="M116" i="8"/>
  <c r="AQ115" i="8"/>
  <c r="AN115" i="8"/>
  <c r="AI115" i="8"/>
  <c r="AJ115" i="8" s="1"/>
  <c r="K115" i="8"/>
  <c r="AE115" i="8" s="1"/>
  <c r="I115" i="8"/>
  <c r="F115" i="8"/>
  <c r="D115" i="8"/>
  <c r="AL114" i="8"/>
  <c r="AG114" i="8"/>
  <c r="AF114" i="8"/>
  <c r="O114" i="8"/>
  <c r="M114" i="8"/>
  <c r="S114" i="8" s="1"/>
  <c r="AL113" i="8"/>
  <c r="AG113" i="8"/>
  <c r="AF113" i="8"/>
  <c r="M113" i="8"/>
  <c r="AL112" i="8"/>
  <c r="AG112" i="8"/>
  <c r="AF112" i="8"/>
  <c r="M112" i="8"/>
  <c r="AQ111" i="8"/>
  <c r="AN111" i="8"/>
  <c r="AI111" i="8"/>
  <c r="AJ111" i="8" s="1"/>
  <c r="K111" i="8"/>
  <c r="L111" i="8" s="1"/>
  <c r="I111" i="8"/>
  <c r="F111" i="8"/>
  <c r="D111" i="8"/>
  <c r="AL110" i="8"/>
  <c r="AF110" i="8"/>
  <c r="M110" i="8"/>
  <c r="Y110" i="8" s="1"/>
  <c r="AL109" i="8"/>
  <c r="AG109" i="8"/>
  <c r="AF109" i="8"/>
  <c r="AD109" i="8"/>
  <c r="U109" i="8"/>
  <c r="O109" i="8"/>
  <c r="M109" i="8"/>
  <c r="AL108" i="8"/>
  <c r="AG108" i="8"/>
  <c r="AF108" i="8"/>
  <c r="AA108" i="8"/>
  <c r="M108" i="8"/>
  <c r="AQ107" i="8"/>
  <c r="AN107" i="8"/>
  <c r="AI107" i="8"/>
  <c r="AJ107" i="8" s="1"/>
  <c r="K107" i="8"/>
  <c r="I107" i="8"/>
  <c r="F107" i="8"/>
  <c r="D107" i="8"/>
  <c r="AL106" i="8"/>
  <c r="AG106" i="8"/>
  <c r="AF106" i="8"/>
  <c r="M106" i="8"/>
  <c r="Q106" i="8" s="1"/>
  <c r="AL105" i="8"/>
  <c r="AG105" i="8"/>
  <c r="AF105" i="8"/>
  <c r="W105" i="8"/>
  <c r="M105" i="8"/>
  <c r="AL104" i="8"/>
  <c r="AG104" i="8"/>
  <c r="AF104" i="8"/>
  <c r="M104" i="8"/>
  <c r="AQ103" i="8"/>
  <c r="AN103" i="8"/>
  <c r="AI103" i="8"/>
  <c r="AJ103" i="8" s="1"/>
  <c r="K103" i="8"/>
  <c r="AE103" i="8" s="1"/>
  <c r="I103" i="8"/>
  <c r="F103" i="8"/>
  <c r="D103" i="8"/>
  <c r="AL102" i="8"/>
  <c r="AG102" i="8"/>
  <c r="AF102" i="8"/>
  <c r="M102" i="8"/>
  <c r="AL101" i="8"/>
  <c r="AG101" i="8"/>
  <c r="AF101" i="8"/>
  <c r="M101" i="8"/>
  <c r="AL100" i="8"/>
  <c r="AL103" i="8" s="1"/>
  <c r="AG100" i="8"/>
  <c r="AF100" i="8"/>
  <c r="Y100" i="8"/>
  <c r="M100" i="8"/>
  <c r="S100" i="8" s="1"/>
  <c r="AQ99" i="8"/>
  <c r="AN99" i="8"/>
  <c r="AI99" i="8"/>
  <c r="AJ99" i="8" s="1"/>
  <c r="K99" i="8"/>
  <c r="L99" i="8" s="1"/>
  <c r="I99" i="8"/>
  <c r="F99" i="8"/>
  <c r="D99" i="8"/>
  <c r="AL98" i="8"/>
  <c r="AG98" i="8"/>
  <c r="AF98" i="8"/>
  <c r="Y98" i="8"/>
  <c r="M98" i="8"/>
  <c r="AL97" i="8"/>
  <c r="AG97" i="8"/>
  <c r="AF97" i="8"/>
  <c r="O97" i="8"/>
  <c r="M97" i="8"/>
  <c r="AL96" i="8"/>
  <c r="AG96" i="8"/>
  <c r="AF96" i="8"/>
  <c r="M96" i="8"/>
  <c r="AQ95" i="8"/>
  <c r="AN95" i="8"/>
  <c r="AI95" i="8"/>
  <c r="AJ95" i="8" s="1"/>
  <c r="K95" i="8"/>
  <c r="AE95" i="8" s="1"/>
  <c r="I95" i="8"/>
  <c r="F95" i="8"/>
  <c r="D95" i="8"/>
  <c r="AL94" i="8"/>
  <c r="AG94" i="8"/>
  <c r="AF94" i="8"/>
  <c r="S94" i="8"/>
  <c r="Q94" i="8"/>
  <c r="M94" i="8"/>
  <c r="AA94" i="8" s="1"/>
  <c r="AL93" i="8"/>
  <c r="AG93" i="8"/>
  <c r="AF93" i="8"/>
  <c r="M93" i="8"/>
  <c r="AL92" i="8"/>
  <c r="AG92" i="8"/>
  <c r="AF92" i="8"/>
  <c r="M92" i="8"/>
  <c r="AQ91" i="8"/>
  <c r="AN91" i="8"/>
  <c r="AI91" i="8"/>
  <c r="AJ91" i="8" s="1"/>
  <c r="K91" i="8"/>
  <c r="L91" i="8" s="1"/>
  <c r="I91" i="8"/>
  <c r="F91" i="8"/>
  <c r="D91" i="8"/>
  <c r="AL90" i="8"/>
  <c r="AG90" i="8"/>
  <c r="AF90" i="8"/>
  <c r="M90" i="8"/>
  <c r="AL89" i="8"/>
  <c r="AG89" i="8"/>
  <c r="AF89" i="8"/>
  <c r="M89" i="8"/>
  <c r="AL88" i="8"/>
  <c r="AG88" i="8"/>
  <c r="AF88" i="8"/>
  <c r="M88" i="8"/>
  <c r="U88" i="8" s="1"/>
  <c r="AQ87" i="8"/>
  <c r="AN87" i="8"/>
  <c r="AI87" i="8"/>
  <c r="AJ87" i="8" s="1"/>
  <c r="K87" i="8"/>
  <c r="AE87" i="8" s="1"/>
  <c r="I87" i="8"/>
  <c r="F87" i="8"/>
  <c r="D87" i="8"/>
  <c r="AL86" i="8"/>
  <c r="AG86" i="8"/>
  <c r="AF86" i="8"/>
  <c r="M86" i="8"/>
  <c r="AL85" i="8"/>
  <c r="AG85" i="8"/>
  <c r="AF85" i="8"/>
  <c r="M85" i="8"/>
  <c r="AL84" i="8"/>
  <c r="AG84" i="8"/>
  <c r="AF84" i="8"/>
  <c r="M84" i="8"/>
  <c r="AA84" i="8" s="1"/>
  <c r="AQ83" i="8"/>
  <c r="AN83" i="8"/>
  <c r="AI83" i="8"/>
  <c r="AJ83" i="8" s="1"/>
  <c r="K83" i="8"/>
  <c r="AK83" i="8" s="1"/>
  <c r="I83" i="8"/>
  <c r="F83" i="8"/>
  <c r="D83" i="8"/>
  <c r="AL82" i="8"/>
  <c r="AG82" i="8"/>
  <c r="AF82" i="8"/>
  <c r="M82" i="8"/>
  <c r="AL81" i="8"/>
  <c r="AG81" i="8"/>
  <c r="AF81" i="8"/>
  <c r="M81" i="8"/>
  <c r="Y81" i="8" s="1"/>
  <c r="AL80" i="8"/>
  <c r="AG80" i="8"/>
  <c r="AF80" i="8"/>
  <c r="AF83" i="8" s="1"/>
  <c r="M80" i="8"/>
  <c r="O80" i="8" s="1"/>
  <c r="AQ79" i="8"/>
  <c r="AN79" i="8"/>
  <c r="AI79" i="8"/>
  <c r="AJ79" i="8" s="1"/>
  <c r="K79" i="8"/>
  <c r="AE79" i="8" s="1"/>
  <c r="I79" i="8"/>
  <c r="F79" i="8"/>
  <c r="D79" i="8"/>
  <c r="AL78" i="8"/>
  <c r="AG78" i="8"/>
  <c r="AF78" i="8"/>
  <c r="M78" i="8"/>
  <c r="S78" i="8" s="1"/>
  <c r="AL77" i="8"/>
  <c r="AG77" i="8"/>
  <c r="AF77" i="8"/>
  <c r="M77" i="8"/>
  <c r="AL76" i="8"/>
  <c r="AG76" i="8"/>
  <c r="AF76" i="8"/>
  <c r="M76" i="8"/>
  <c r="O76" i="8" s="1"/>
  <c r="AQ75" i="8"/>
  <c r="AN75" i="8"/>
  <c r="AI75" i="8"/>
  <c r="AJ75" i="8" s="1"/>
  <c r="K75" i="8"/>
  <c r="L75" i="8" s="1"/>
  <c r="I75" i="8"/>
  <c r="F75" i="8"/>
  <c r="D75" i="8"/>
  <c r="AL74" i="8"/>
  <c r="AG74" i="8"/>
  <c r="AF74" i="8"/>
  <c r="M74" i="8"/>
  <c r="AL73" i="8"/>
  <c r="AG73" i="8"/>
  <c r="AF73" i="8"/>
  <c r="M73" i="8"/>
  <c r="AA73" i="8" s="1"/>
  <c r="AL72" i="8"/>
  <c r="AL75" i="8" s="1"/>
  <c r="AG72" i="8"/>
  <c r="AF72" i="8"/>
  <c r="AF75" i="8" s="1"/>
  <c r="M72" i="8"/>
  <c r="W72" i="8" s="1"/>
  <c r="AQ71" i="8"/>
  <c r="AN71" i="8"/>
  <c r="AI71" i="8"/>
  <c r="AJ71" i="8" s="1"/>
  <c r="K71" i="8"/>
  <c r="AE71" i="8" s="1"/>
  <c r="I71" i="8"/>
  <c r="F71" i="8"/>
  <c r="D71" i="8"/>
  <c r="AL70" i="8"/>
  <c r="AG70" i="8"/>
  <c r="AF70" i="8"/>
  <c r="Y70" i="8"/>
  <c r="Q70" i="8"/>
  <c r="M70" i="8"/>
  <c r="S70" i="8" s="1"/>
  <c r="AL69" i="8"/>
  <c r="AG69" i="8"/>
  <c r="AF69" i="8"/>
  <c r="M69" i="8"/>
  <c r="W69" i="8" s="1"/>
  <c r="AL68" i="8"/>
  <c r="AG68" i="8"/>
  <c r="AF68" i="8"/>
  <c r="W68" i="8"/>
  <c r="M68" i="8"/>
  <c r="O68" i="8" s="1"/>
  <c r="AQ67" i="8"/>
  <c r="AN67" i="8"/>
  <c r="AI67" i="8"/>
  <c r="AJ67" i="8" s="1"/>
  <c r="K67" i="8"/>
  <c r="AE67" i="8" s="1"/>
  <c r="I67" i="8"/>
  <c r="F67" i="8"/>
  <c r="D67" i="8"/>
  <c r="AL66" i="8"/>
  <c r="AG66" i="8"/>
  <c r="AF66" i="8"/>
  <c r="AD66" i="8"/>
  <c r="M66" i="8"/>
  <c r="Y66" i="8" s="1"/>
  <c r="AL65" i="8"/>
  <c r="AG65" i="8"/>
  <c r="AF65" i="8"/>
  <c r="AA65" i="8"/>
  <c r="U65" i="8"/>
  <c r="M65" i="8"/>
  <c r="AL64" i="8"/>
  <c r="AG64" i="8"/>
  <c r="AF64" i="8"/>
  <c r="M64" i="8"/>
  <c r="AQ63" i="8"/>
  <c r="AN63" i="8"/>
  <c r="AI63" i="8"/>
  <c r="AJ63" i="8" s="1"/>
  <c r="K63" i="8"/>
  <c r="AE63" i="8" s="1"/>
  <c r="I63" i="8"/>
  <c r="F63" i="8"/>
  <c r="D63" i="8"/>
  <c r="AL62" i="8"/>
  <c r="AG62" i="8"/>
  <c r="AF62" i="8"/>
  <c r="M62" i="8"/>
  <c r="S62" i="8" s="1"/>
  <c r="AL61" i="8"/>
  <c r="AG61" i="8"/>
  <c r="AF61" i="8"/>
  <c r="M61" i="8"/>
  <c r="S61" i="8" s="1"/>
  <c r="AL60" i="8"/>
  <c r="AG60" i="8"/>
  <c r="AF60" i="8"/>
  <c r="M60" i="8"/>
  <c r="AA60" i="8" s="1"/>
  <c r="AQ59" i="8"/>
  <c r="AN59" i="8"/>
  <c r="AI59" i="8"/>
  <c r="AJ59" i="8" s="1"/>
  <c r="K59" i="8"/>
  <c r="AK59" i="8" s="1"/>
  <c r="I59" i="8"/>
  <c r="F59" i="8"/>
  <c r="D59" i="8"/>
  <c r="AL58" i="8"/>
  <c r="AG58" i="8"/>
  <c r="AF58" i="8"/>
  <c r="M58" i="8"/>
  <c r="AL57" i="8"/>
  <c r="AG57" i="8"/>
  <c r="AF57" i="8"/>
  <c r="M57" i="8"/>
  <c r="AL56" i="8"/>
  <c r="AG56" i="8"/>
  <c r="AF56" i="8"/>
  <c r="AF59" i="8" s="1"/>
  <c r="M56" i="8"/>
  <c r="Q56" i="8" s="1"/>
  <c r="AQ55" i="8"/>
  <c r="AN55" i="8"/>
  <c r="AI55" i="8"/>
  <c r="AJ55" i="8" s="1"/>
  <c r="K55" i="8"/>
  <c r="I55" i="8"/>
  <c r="F55" i="8"/>
  <c r="D55" i="8"/>
  <c r="AL54" i="8"/>
  <c r="AG54" i="8"/>
  <c r="AF54" i="8"/>
  <c r="M54" i="8"/>
  <c r="AL53" i="8"/>
  <c r="AG53" i="8"/>
  <c r="AF53" i="8"/>
  <c r="M53" i="8"/>
  <c r="Y53" i="8" s="1"/>
  <c r="AL52" i="8"/>
  <c r="AL55" i="8" s="1"/>
  <c r="AG52" i="8"/>
  <c r="AF52" i="8"/>
  <c r="AF55" i="8" s="1"/>
  <c r="AA52" i="8"/>
  <c r="M52" i="8"/>
  <c r="AQ51" i="8"/>
  <c r="AN51" i="8"/>
  <c r="AI51" i="8"/>
  <c r="AJ51" i="8" s="1"/>
  <c r="K51" i="8"/>
  <c r="I51" i="8"/>
  <c r="F51" i="8"/>
  <c r="D51" i="8"/>
  <c r="AL50" i="8"/>
  <c r="AG50" i="8"/>
  <c r="AF50" i="8"/>
  <c r="M50" i="8"/>
  <c r="AL49" i="8"/>
  <c r="AG49" i="8"/>
  <c r="AF49" i="8"/>
  <c r="M49" i="8"/>
  <c r="AL48" i="8"/>
  <c r="AG48" i="8"/>
  <c r="AF48" i="8"/>
  <c r="M48" i="8"/>
  <c r="AQ47" i="8"/>
  <c r="AN47" i="8"/>
  <c r="AI47" i="8"/>
  <c r="AJ47" i="8" s="1"/>
  <c r="K47" i="8"/>
  <c r="AE47" i="8" s="1"/>
  <c r="I47" i="8"/>
  <c r="F47" i="8"/>
  <c r="D47" i="8"/>
  <c r="AL46" i="8"/>
  <c r="AG46" i="8"/>
  <c r="AF46" i="8"/>
  <c r="M46" i="8"/>
  <c r="AD46" i="8" s="1"/>
  <c r="AL45" i="8"/>
  <c r="AG45" i="8"/>
  <c r="AF45" i="8"/>
  <c r="U45" i="8"/>
  <c r="M45" i="8"/>
  <c r="AL44" i="8"/>
  <c r="AG44" i="8"/>
  <c r="AF44" i="8"/>
  <c r="S44" i="8"/>
  <c r="M44" i="8"/>
  <c r="AQ43" i="8"/>
  <c r="AN43" i="8"/>
  <c r="AI43" i="8"/>
  <c r="AJ43" i="8" s="1"/>
  <c r="K43" i="8"/>
  <c r="I43" i="8"/>
  <c r="F43" i="8"/>
  <c r="D43" i="8"/>
  <c r="AL42" i="8"/>
  <c r="AG42" i="8"/>
  <c r="AF42" i="8"/>
  <c r="M42" i="8"/>
  <c r="U42" i="8" s="1"/>
  <c r="AL41" i="8"/>
  <c r="AG41" i="8"/>
  <c r="AF41" i="8"/>
  <c r="Q41" i="8"/>
  <c r="M41" i="8"/>
  <c r="O41" i="8" s="1"/>
  <c r="AL40" i="8"/>
  <c r="AG40" i="8"/>
  <c r="AF40" i="8"/>
  <c r="M40" i="8"/>
  <c r="AQ39" i="8"/>
  <c r="AN39" i="8"/>
  <c r="AI39" i="8"/>
  <c r="AJ39" i="8" s="1"/>
  <c r="K39" i="8"/>
  <c r="AE39" i="8" s="1"/>
  <c r="I39" i="8"/>
  <c r="F39" i="8"/>
  <c r="D39" i="8"/>
  <c r="AL38" i="8"/>
  <c r="AG38" i="8"/>
  <c r="AF38" i="8"/>
  <c r="M38" i="8"/>
  <c r="AL37" i="8"/>
  <c r="AG37" i="8"/>
  <c r="AF37" i="8"/>
  <c r="M37" i="8"/>
  <c r="AL36" i="8"/>
  <c r="AL39" i="8" s="1"/>
  <c r="AG36" i="8"/>
  <c r="AF36" i="8"/>
  <c r="AD36" i="8"/>
  <c r="M36" i="8"/>
  <c r="S36" i="8" s="1"/>
  <c r="AQ35" i="8"/>
  <c r="AN35" i="8"/>
  <c r="AI35" i="8"/>
  <c r="AJ35" i="8" s="1"/>
  <c r="K35" i="8"/>
  <c r="L35" i="8" s="1"/>
  <c r="I35" i="8"/>
  <c r="F35" i="8"/>
  <c r="D35" i="8"/>
  <c r="AL34" i="8"/>
  <c r="AG34" i="8"/>
  <c r="AF34" i="8"/>
  <c r="AD34" i="8"/>
  <c r="Q34" i="8"/>
  <c r="M34" i="8"/>
  <c r="AL33" i="8"/>
  <c r="AG33" i="8"/>
  <c r="AF33" i="8"/>
  <c r="M33" i="8"/>
  <c r="AL32" i="8"/>
  <c r="AG32" i="8"/>
  <c r="AF32" i="8"/>
  <c r="M32" i="8"/>
  <c r="U32" i="8" s="1"/>
  <c r="AQ31" i="8"/>
  <c r="AN31" i="8"/>
  <c r="AI31" i="8"/>
  <c r="AJ31" i="8" s="1"/>
  <c r="K31" i="8"/>
  <c r="AE31" i="8" s="1"/>
  <c r="I31" i="8"/>
  <c r="F31" i="8"/>
  <c r="D31" i="8"/>
  <c r="AL30" i="8"/>
  <c r="AG30" i="8"/>
  <c r="AF30" i="8"/>
  <c r="M30" i="8"/>
  <c r="AL29" i="8"/>
  <c r="AG29" i="8"/>
  <c r="AF29" i="8"/>
  <c r="M29" i="8"/>
  <c r="AL28" i="8"/>
  <c r="AG28" i="8"/>
  <c r="AF28" i="8"/>
  <c r="S28" i="8"/>
  <c r="Q28" i="8"/>
  <c r="M28" i="8"/>
  <c r="AQ27" i="8"/>
  <c r="AN27" i="8"/>
  <c r="AI27" i="8"/>
  <c r="AJ27" i="8" s="1"/>
  <c r="K27" i="8"/>
  <c r="AE27" i="8" s="1"/>
  <c r="I27" i="8"/>
  <c r="F27" i="8"/>
  <c r="D27" i="8"/>
  <c r="AL26" i="8"/>
  <c r="AG26" i="8"/>
  <c r="AF26" i="8"/>
  <c r="M26" i="8"/>
  <c r="AL25" i="8"/>
  <c r="AG25" i="8"/>
  <c r="AF25" i="8"/>
  <c r="M25" i="8"/>
  <c r="AL24" i="8"/>
  <c r="AL27" i="8" s="1"/>
  <c r="AG24" i="8"/>
  <c r="AF24" i="8"/>
  <c r="M24" i="8"/>
  <c r="S24" i="8" s="1"/>
  <c r="AQ23" i="8"/>
  <c r="AN23" i="8"/>
  <c r="AI23" i="8"/>
  <c r="AJ23" i="8" s="1"/>
  <c r="K23" i="8"/>
  <c r="AK23" i="8" s="1"/>
  <c r="I23" i="8"/>
  <c r="F23" i="8"/>
  <c r="D23" i="8"/>
  <c r="AL22" i="8"/>
  <c r="AG22" i="8"/>
  <c r="AF22" i="8"/>
  <c r="M22" i="8"/>
  <c r="AL21" i="8"/>
  <c r="AG21" i="8"/>
  <c r="AF21" i="8"/>
  <c r="M21" i="8"/>
  <c r="S21" i="8" s="1"/>
  <c r="AL20" i="8"/>
  <c r="AG20" i="8"/>
  <c r="AF20" i="8"/>
  <c r="Y20" i="8"/>
  <c r="M20" i="8"/>
  <c r="AQ19" i="8"/>
  <c r="AN19" i="8"/>
  <c r="AI19" i="8"/>
  <c r="AJ19" i="8" s="1"/>
  <c r="K19" i="8"/>
  <c r="AE19" i="8" s="1"/>
  <c r="I19" i="8"/>
  <c r="F19" i="8"/>
  <c r="D19" i="8"/>
  <c r="AL18" i="8"/>
  <c r="AG18" i="8"/>
  <c r="AF18" i="8"/>
  <c r="M18" i="8"/>
  <c r="AA18" i="8" s="1"/>
  <c r="AL17" i="8"/>
  <c r="AG17" i="8"/>
  <c r="AF17" i="8"/>
  <c r="M17" i="8"/>
  <c r="AL16" i="8"/>
  <c r="AL19" i="8" s="1"/>
  <c r="AG16" i="8"/>
  <c r="AF16" i="8"/>
  <c r="M16" i="8"/>
  <c r="AQ15" i="8"/>
  <c r="AN15" i="8"/>
  <c r="AI15" i="8"/>
  <c r="AJ15" i="8" s="1"/>
  <c r="K15" i="8"/>
  <c r="L15" i="8" s="1"/>
  <c r="I15" i="8"/>
  <c r="F15" i="8"/>
  <c r="D15" i="8"/>
  <c r="AL14" i="8"/>
  <c r="AG14" i="8"/>
  <c r="AF14" i="8"/>
  <c r="M14" i="8"/>
  <c r="Q14" i="8" s="1"/>
  <c r="AL13" i="8"/>
  <c r="AG13" i="8"/>
  <c r="AF13" i="8"/>
  <c r="S13" i="8"/>
  <c r="M13" i="8"/>
  <c r="AA13" i="8" s="1"/>
  <c r="AL12" i="8"/>
  <c r="AG12" i="8"/>
  <c r="AF12" i="8"/>
  <c r="M12" i="8"/>
  <c r="AA12" i="8" s="1"/>
  <c r="AQ11" i="8"/>
  <c r="AN11" i="8"/>
  <c r="AI11" i="8"/>
  <c r="AJ11" i="8" s="1"/>
  <c r="K11" i="8"/>
  <c r="AE11" i="8" s="1"/>
  <c r="I11" i="8"/>
  <c r="F11" i="8"/>
  <c r="D11" i="8"/>
  <c r="AL10" i="8"/>
  <c r="AG10" i="8"/>
  <c r="AF10" i="8"/>
  <c r="O10" i="8"/>
  <c r="M10" i="8"/>
  <c r="AL9" i="8"/>
  <c r="AG9" i="8"/>
  <c r="AF9" i="8"/>
  <c r="S9" i="8"/>
  <c r="M9" i="8"/>
  <c r="AL8" i="8"/>
  <c r="AG8" i="8"/>
  <c r="AF8" i="8"/>
  <c r="M8" i="8"/>
  <c r="Y8" i="8" s="1"/>
  <c r="AQ7" i="8"/>
  <c r="AN7" i="8"/>
  <c r="AI7" i="8"/>
  <c r="AJ7" i="8" s="1"/>
  <c r="K7" i="8"/>
  <c r="AE7" i="8" s="1"/>
  <c r="I7" i="8"/>
  <c r="F7" i="8"/>
  <c r="D7" i="8"/>
  <c r="AL6" i="8"/>
  <c r="AG6" i="8"/>
  <c r="AF6" i="8"/>
  <c r="M6" i="8"/>
  <c r="AL5" i="8"/>
  <c r="AG5" i="8"/>
  <c r="AF5" i="8"/>
  <c r="AA5" i="8"/>
  <c r="M5" i="8"/>
  <c r="AL4" i="8"/>
  <c r="AG4" i="8"/>
  <c r="AF4" i="8"/>
  <c r="M4" i="8"/>
  <c r="AQ127" i="7"/>
  <c r="AN127" i="7"/>
  <c r="AI127" i="7"/>
  <c r="AJ127" i="7" s="1"/>
  <c r="K127" i="7"/>
  <c r="L127" i="7" s="1"/>
  <c r="I127" i="7"/>
  <c r="F127" i="7"/>
  <c r="D127" i="7"/>
  <c r="AL126" i="7"/>
  <c r="AG126" i="7"/>
  <c r="AF126" i="7"/>
  <c r="M126" i="7"/>
  <c r="AL125" i="7"/>
  <c r="AG125" i="7"/>
  <c r="AF125" i="7"/>
  <c r="M125" i="7"/>
  <c r="S125" i="7" s="1"/>
  <c r="AL124" i="7"/>
  <c r="AG124" i="7"/>
  <c r="AF124" i="7"/>
  <c r="M124" i="7"/>
  <c r="Y124" i="7" s="1"/>
  <c r="AQ123" i="7"/>
  <c r="AN123" i="7"/>
  <c r="AI123" i="7"/>
  <c r="AJ123" i="7" s="1"/>
  <c r="K123" i="7"/>
  <c r="AE123" i="7" s="1"/>
  <c r="I123" i="7"/>
  <c r="F123" i="7"/>
  <c r="D123" i="7"/>
  <c r="AL122" i="7"/>
  <c r="AG122" i="7"/>
  <c r="AF122" i="7"/>
  <c r="M122" i="7"/>
  <c r="AL121" i="7"/>
  <c r="AG121" i="7"/>
  <c r="AF121" i="7"/>
  <c r="M121" i="7"/>
  <c r="AL120" i="7"/>
  <c r="AG120" i="7"/>
  <c r="AF120" i="7"/>
  <c r="M120" i="7"/>
  <c r="Y120" i="7" s="1"/>
  <c r="AQ119" i="7"/>
  <c r="AN119" i="7"/>
  <c r="AI119" i="7"/>
  <c r="AJ119" i="7" s="1"/>
  <c r="K119" i="7"/>
  <c r="L119" i="7" s="1"/>
  <c r="I119" i="7"/>
  <c r="F119" i="7"/>
  <c r="D119" i="7"/>
  <c r="AL118" i="7"/>
  <c r="AG118" i="7"/>
  <c r="AF118" i="7"/>
  <c r="M118" i="7"/>
  <c r="Q118" i="7" s="1"/>
  <c r="AL117" i="7"/>
  <c r="AG117" i="7"/>
  <c r="AF117" i="7"/>
  <c r="M117" i="7"/>
  <c r="AL116" i="7"/>
  <c r="AG116" i="7"/>
  <c r="AF116" i="7"/>
  <c r="AF119" i="7" s="1"/>
  <c r="M116" i="7"/>
  <c r="AQ115" i="7"/>
  <c r="AN115" i="7"/>
  <c r="AI115" i="7"/>
  <c r="AJ115" i="7" s="1"/>
  <c r="K115" i="7"/>
  <c r="AE115" i="7" s="1"/>
  <c r="I115" i="7"/>
  <c r="F115" i="7"/>
  <c r="D115" i="7"/>
  <c r="AL114" i="7"/>
  <c r="AG114" i="7"/>
  <c r="AF114" i="7"/>
  <c r="M114" i="7"/>
  <c r="S114" i="7" s="1"/>
  <c r="AL113" i="7"/>
  <c r="AG113" i="7"/>
  <c r="AF113" i="7"/>
  <c r="M113" i="7"/>
  <c r="AL112" i="7"/>
  <c r="AG112" i="7"/>
  <c r="AF112" i="7"/>
  <c r="AF115" i="7" s="1"/>
  <c r="M112" i="7"/>
  <c r="AA112" i="7" s="1"/>
  <c r="AQ111" i="7"/>
  <c r="AN111" i="7"/>
  <c r="AI111" i="7"/>
  <c r="AJ111" i="7" s="1"/>
  <c r="K111" i="7"/>
  <c r="L111" i="7" s="1"/>
  <c r="I111" i="7"/>
  <c r="F111" i="7"/>
  <c r="D111" i="7"/>
  <c r="AL110" i="7"/>
  <c r="AG110" i="7"/>
  <c r="AF110" i="7"/>
  <c r="M110" i="7"/>
  <c r="AL109" i="7"/>
  <c r="AG109" i="7"/>
  <c r="AF109" i="7"/>
  <c r="M109" i="7"/>
  <c r="AA109" i="7" s="1"/>
  <c r="AL108" i="7"/>
  <c r="AL111" i="7" s="1"/>
  <c r="AG108" i="7"/>
  <c r="AF108" i="7"/>
  <c r="AF111" i="7" s="1"/>
  <c r="M108" i="7"/>
  <c r="Y108" i="7" s="1"/>
  <c r="AQ107" i="7"/>
  <c r="AN107" i="7"/>
  <c r="AI107" i="7"/>
  <c r="AJ107" i="7" s="1"/>
  <c r="K107" i="7"/>
  <c r="I107" i="7"/>
  <c r="F107" i="7"/>
  <c r="D107" i="7"/>
  <c r="AL106" i="7"/>
  <c r="AG106" i="7"/>
  <c r="AF106" i="7"/>
  <c r="M106" i="7"/>
  <c r="Y106" i="7" s="1"/>
  <c r="AL105" i="7"/>
  <c r="AG105" i="7"/>
  <c r="AF105" i="7"/>
  <c r="M105" i="7"/>
  <c r="AA105" i="7" s="1"/>
  <c r="AL104" i="7"/>
  <c r="AG104" i="7"/>
  <c r="AF104" i="7"/>
  <c r="M104" i="7"/>
  <c r="AQ103" i="7"/>
  <c r="AN103" i="7"/>
  <c r="AI103" i="7"/>
  <c r="AJ103" i="7" s="1"/>
  <c r="K103" i="7"/>
  <c r="AE103" i="7" s="1"/>
  <c r="I103" i="7"/>
  <c r="F103" i="7"/>
  <c r="D103" i="7"/>
  <c r="AL102" i="7"/>
  <c r="AG102" i="7"/>
  <c r="AF102" i="7"/>
  <c r="M102" i="7"/>
  <c r="Q102" i="7" s="1"/>
  <c r="AL101" i="7"/>
  <c r="AG101" i="7"/>
  <c r="AF101" i="7"/>
  <c r="M101" i="7"/>
  <c r="AL100" i="7"/>
  <c r="AG100" i="7"/>
  <c r="AF100" i="7"/>
  <c r="AF103" i="7" s="1"/>
  <c r="M100" i="7"/>
  <c r="AA100" i="7" s="1"/>
  <c r="AQ99" i="7"/>
  <c r="AN99" i="7"/>
  <c r="AI99" i="7"/>
  <c r="AJ99" i="7" s="1"/>
  <c r="K99" i="7"/>
  <c r="L99" i="7" s="1"/>
  <c r="I99" i="7"/>
  <c r="F99" i="7"/>
  <c r="D99" i="7"/>
  <c r="AL98" i="7"/>
  <c r="AG98" i="7"/>
  <c r="AF98" i="7"/>
  <c r="M98" i="7"/>
  <c r="AL97" i="7"/>
  <c r="AG97" i="7"/>
  <c r="AF97" i="7"/>
  <c r="M97" i="7"/>
  <c r="S97" i="7" s="1"/>
  <c r="AL96" i="7"/>
  <c r="AG96" i="7"/>
  <c r="AF96" i="7"/>
  <c r="M96" i="7"/>
  <c r="Y96" i="7" s="1"/>
  <c r="AQ95" i="7"/>
  <c r="AN95" i="7"/>
  <c r="AI95" i="7"/>
  <c r="AJ95" i="7" s="1"/>
  <c r="K95" i="7"/>
  <c r="AE95" i="7" s="1"/>
  <c r="I95" i="7"/>
  <c r="F95" i="7"/>
  <c r="D95" i="7"/>
  <c r="AL94" i="7"/>
  <c r="AG94" i="7"/>
  <c r="AF94" i="7"/>
  <c r="M94" i="7"/>
  <c r="AL93" i="7"/>
  <c r="AG93" i="7"/>
  <c r="AF93" i="7"/>
  <c r="M93" i="7"/>
  <c r="Q93" i="7" s="1"/>
  <c r="AL92" i="7"/>
  <c r="AG92" i="7"/>
  <c r="AF92" i="7"/>
  <c r="M92" i="7"/>
  <c r="AQ91" i="7"/>
  <c r="AN91" i="7"/>
  <c r="AI91" i="7"/>
  <c r="AJ91" i="7" s="1"/>
  <c r="K91" i="7"/>
  <c r="I91" i="7"/>
  <c r="F91" i="7"/>
  <c r="D91" i="7"/>
  <c r="AL90" i="7"/>
  <c r="AG90" i="7"/>
  <c r="AF90" i="7"/>
  <c r="M90" i="7"/>
  <c r="AL89" i="7"/>
  <c r="AG89" i="7"/>
  <c r="AF89" i="7"/>
  <c r="M89" i="7"/>
  <c r="Y89" i="7" s="1"/>
  <c r="AL88" i="7"/>
  <c r="AG88" i="7"/>
  <c r="AF88" i="7"/>
  <c r="M88" i="7"/>
  <c r="AQ87" i="7"/>
  <c r="AN87" i="7"/>
  <c r="AI87" i="7"/>
  <c r="AJ87" i="7" s="1"/>
  <c r="K87" i="7"/>
  <c r="AE87" i="7" s="1"/>
  <c r="I87" i="7"/>
  <c r="F87" i="7"/>
  <c r="D87" i="7"/>
  <c r="AL86" i="7"/>
  <c r="AG86" i="7"/>
  <c r="AF86" i="7"/>
  <c r="M86" i="7"/>
  <c r="Y86" i="7" s="1"/>
  <c r="AL85" i="7"/>
  <c r="AG85" i="7"/>
  <c r="AF85" i="7"/>
  <c r="M85" i="7"/>
  <c r="AL84" i="7"/>
  <c r="AG84" i="7"/>
  <c r="AF84" i="7"/>
  <c r="AF87" i="7" s="1"/>
  <c r="M84" i="7"/>
  <c r="S84" i="7" s="1"/>
  <c r="AQ83" i="7"/>
  <c r="AN83" i="7"/>
  <c r="AI83" i="7"/>
  <c r="AJ83" i="7" s="1"/>
  <c r="K83" i="7"/>
  <c r="L83" i="7" s="1"/>
  <c r="I83" i="7"/>
  <c r="F83" i="7"/>
  <c r="D83" i="7"/>
  <c r="AL82" i="7"/>
  <c r="AG82" i="7"/>
  <c r="AF82" i="7"/>
  <c r="M82" i="7"/>
  <c r="AL81" i="7"/>
  <c r="AG81" i="7"/>
  <c r="AF81" i="7"/>
  <c r="M81" i="7"/>
  <c r="W81" i="7" s="1"/>
  <c r="AL80" i="7"/>
  <c r="AG80" i="7"/>
  <c r="AF80" i="7"/>
  <c r="M80" i="7"/>
  <c r="AQ79" i="7"/>
  <c r="AN79" i="7"/>
  <c r="AI79" i="7"/>
  <c r="AJ79" i="7" s="1"/>
  <c r="K79" i="7"/>
  <c r="AE79" i="7" s="1"/>
  <c r="I79" i="7"/>
  <c r="F79" i="7"/>
  <c r="D79" i="7"/>
  <c r="AL78" i="7"/>
  <c r="AG78" i="7"/>
  <c r="AF78" i="7"/>
  <c r="M78" i="7"/>
  <c r="AL77" i="7"/>
  <c r="AG77" i="7"/>
  <c r="AF77" i="7"/>
  <c r="M77" i="7"/>
  <c r="AL76" i="7"/>
  <c r="AL79" i="7" s="1"/>
  <c r="AG76" i="7"/>
  <c r="AF76" i="7"/>
  <c r="M76" i="7"/>
  <c r="S76" i="7" s="1"/>
  <c r="AQ75" i="7"/>
  <c r="AN75" i="7"/>
  <c r="AI75" i="7"/>
  <c r="AJ75" i="7" s="1"/>
  <c r="K75" i="7"/>
  <c r="AK75" i="7" s="1"/>
  <c r="I75" i="7"/>
  <c r="F75" i="7"/>
  <c r="D75" i="7"/>
  <c r="AL74" i="7"/>
  <c r="AG74" i="7"/>
  <c r="AF74" i="7"/>
  <c r="M74" i="7"/>
  <c r="AL73" i="7"/>
  <c r="AG73" i="7"/>
  <c r="AF73" i="7"/>
  <c r="M73" i="7"/>
  <c r="AL72" i="7"/>
  <c r="AG72" i="7"/>
  <c r="AF72" i="7"/>
  <c r="M72" i="7"/>
  <c r="AQ71" i="7"/>
  <c r="AN71" i="7"/>
  <c r="AI71" i="7"/>
  <c r="AJ71" i="7" s="1"/>
  <c r="K71" i="7"/>
  <c r="I71" i="7"/>
  <c r="F71" i="7"/>
  <c r="D71" i="7"/>
  <c r="AL70" i="7"/>
  <c r="AG70" i="7"/>
  <c r="AF70" i="7"/>
  <c r="M70" i="7"/>
  <c r="S70" i="7" s="1"/>
  <c r="AL69" i="7"/>
  <c r="AG69" i="7"/>
  <c r="AF69" i="7"/>
  <c r="M69" i="7"/>
  <c r="AL68" i="7"/>
  <c r="AL71" i="7" s="1"/>
  <c r="AG68" i="7"/>
  <c r="AF68" i="7"/>
  <c r="M68" i="7"/>
  <c r="AQ67" i="7"/>
  <c r="AN67" i="7"/>
  <c r="AI67" i="7"/>
  <c r="AJ67" i="7" s="1"/>
  <c r="K67" i="7"/>
  <c r="AC67" i="7" s="1"/>
  <c r="I67" i="7"/>
  <c r="F67" i="7"/>
  <c r="D67" i="7"/>
  <c r="AL66" i="7"/>
  <c r="AG66" i="7"/>
  <c r="AF66" i="7"/>
  <c r="M66" i="7"/>
  <c r="AL65" i="7"/>
  <c r="AG65" i="7"/>
  <c r="AF65" i="7"/>
  <c r="AA65" i="7"/>
  <c r="M65" i="7"/>
  <c r="AL64" i="7"/>
  <c r="AG64" i="7"/>
  <c r="AF64" i="7"/>
  <c r="M64" i="7"/>
  <c r="AQ63" i="7"/>
  <c r="AN63" i="7"/>
  <c r="AI63" i="7"/>
  <c r="AJ63" i="7" s="1"/>
  <c r="K63" i="7"/>
  <c r="AE63" i="7" s="1"/>
  <c r="I63" i="7"/>
  <c r="F63" i="7"/>
  <c r="D63" i="7"/>
  <c r="AL62" i="7"/>
  <c r="AG62" i="7"/>
  <c r="AF62" i="7"/>
  <c r="M62" i="7"/>
  <c r="AL61" i="7"/>
  <c r="AG61" i="7"/>
  <c r="AF61" i="7"/>
  <c r="M61" i="7"/>
  <c r="AL60" i="7"/>
  <c r="AG60" i="7"/>
  <c r="AF60" i="7"/>
  <c r="AF63" i="7" s="1"/>
  <c r="M60" i="7"/>
  <c r="S60" i="7" s="1"/>
  <c r="AQ59" i="7"/>
  <c r="AN59" i="7"/>
  <c r="AI59" i="7"/>
  <c r="AJ59" i="7" s="1"/>
  <c r="K59" i="7"/>
  <c r="AE59" i="7" s="1"/>
  <c r="I59" i="7"/>
  <c r="F59" i="7"/>
  <c r="D59" i="7"/>
  <c r="AL58" i="7"/>
  <c r="AG58" i="7"/>
  <c r="AF58" i="7"/>
  <c r="M58" i="7"/>
  <c r="AL57" i="7"/>
  <c r="AG57" i="7"/>
  <c r="AF57" i="7"/>
  <c r="M57" i="7"/>
  <c r="S57" i="7" s="1"/>
  <c r="AL56" i="7"/>
  <c r="AG56" i="7"/>
  <c r="AF56" i="7"/>
  <c r="M56" i="7"/>
  <c r="AD56" i="7" s="1"/>
  <c r="AQ55" i="7"/>
  <c r="AN55" i="7"/>
  <c r="AI55" i="7"/>
  <c r="AJ55" i="7" s="1"/>
  <c r="K55" i="7"/>
  <c r="AE55" i="7" s="1"/>
  <c r="I55" i="7"/>
  <c r="F55" i="7"/>
  <c r="D55" i="7"/>
  <c r="AL54" i="7"/>
  <c r="AG54" i="7"/>
  <c r="AF54" i="7"/>
  <c r="M54" i="7"/>
  <c r="AL53" i="7"/>
  <c r="AG53" i="7"/>
  <c r="AF53" i="7"/>
  <c r="M53" i="7"/>
  <c r="AL52" i="7"/>
  <c r="AF52" i="7"/>
  <c r="M52" i="7"/>
  <c r="AQ51" i="7"/>
  <c r="AN51" i="7"/>
  <c r="AI51" i="7"/>
  <c r="AJ51" i="7" s="1"/>
  <c r="K51" i="7"/>
  <c r="L51" i="7" s="1"/>
  <c r="I51" i="7"/>
  <c r="F51" i="7"/>
  <c r="D51" i="7"/>
  <c r="AL50" i="7"/>
  <c r="AG50" i="7"/>
  <c r="AF50" i="7"/>
  <c r="M50" i="7"/>
  <c r="AL49" i="7"/>
  <c r="AG49" i="7"/>
  <c r="AF49" i="7"/>
  <c r="M49" i="7"/>
  <c r="AL48" i="7"/>
  <c r="AG48" i="7"/>
  <c r="AF48" i="7"/>
  <c r="M48" i="7"/>
  <c r="AQ47" i="7"/>
  <c r="AN47" i="7"/>
  <c r="AI47" i="7"/>
  <c r="AJ47" i="7" s="1"/>
  <c r="K47" i="7"/>
  <c r="AE47" i="7" s="1"/>
  <c r="I47" i="7"/>
  <c r="F47" i="7"/>
  <c r="D47" i="7"/>
  <c r="AL46" i="7"/>
  <c r="AG46" i="7"/>
  <c r="AF46" i="7"/>
  <c r="M46" i="7"/>
  <c r="AL45" i="7"/>
  <c r="AG45" i="7"/>
  <c r="AF45" i="7"/>
  <c r="M45" i="7"/>
  <c r="AL44" i="7"/>
  <c r="AG44" i="7"/>
  <c r="AF44" i="7"/>
  <c r="AF47" i="7" s="1"/>
  <c r="M44" i="7"/>
  <c r="S44" i="7" s="1"/>
  <c r="AQ43" i="7"/>
  <c r="AN43" i="7"/>
  <c r="AI43" i="7"/>
  <c r="AJ43" i="7" s="1"/>
  <c r="K43" i="7"/>
  <c r="AE43" i="7" s="1"/>
  <c r="I43" i="7"/>
  <c r="F43" i="7"/>
  <c r="D43" i="7"/>
  <c r="AL42" i="7"/>
  <c r="AG42" i="7"/>
  <c r="AF42" i="7"/>
  <c r="M42" i="7"/>
  <c r="AL41" i="7"/>
  <c r="AG41" i="7"/>
  <c r="AF41" i="7"/>
  <c r="M41" i="7"/>
  <c r="AL40" i="7"/>
  <c r="AG40" i="7"/>
  <c r="AF40" i="7"/>
  <c r="U40" i="7"/>
  <c r="AQ39" i="7"/>
  <c r="AN39" i="7"/>
  <c r="AI39" i="7"/>
  <c r="AJ39" i="7" s="1"/>
  <c r="K39" i="7"/>
  <c r="I39" i="7"/>
  <c r="F39" i="7"/>
  <c r="D39" i="7"/>
  <c r="AL38" i="7"/>
  <c r="AG38" i="7"/>
  <c r="AF38" i="7"/>
  <c r="M38" i="7"/>
  <c r="AL37" i="7"/>
  <c r="AG37" i="7"/>
  <c r="AF37" i="7"/>
  <c r="M37" i="7"/>
  <c r="AL36" i="7"/>
  <c r="AL39" i="7" s="1"/>
  <c r="AG36" i="7"/>
  <c r="AF36" i="7"/>
  <c r="M36" i="7"/>
  <c r="AQ35" i="7"/>
  <c r="AN35" i="7"/>
  <c r="AI35" i="7"/>
  <c r="AJ35" i="7" s="1"/>
  <c r="K35" i="7"/>
  <c r="AE35" i="7" s="1"/>
  <c r="I35" i="7"/>
  <c r="F35" i="7"/>
  <c r="D35" i="7"/>
  <c r="AL34" i="7"/>
  <c r="AG34" i="7"/>
  <c r="AF34" i="7"/>
  <c r="M34" i="7"/>
  <c r="S34" i="7" s="1"/>
  <c r="AL33" i="7"/>
  <c r="AG33" i="7"/>
  <c r="AF33" i="7"/>
  <c r="M33" i="7"/>
  <c r="AL32" i="7"/>
  <c r="AG32" i="7"/>
  <c r="AF32" i="7"/>
  <c r="M32" i="7"/>
  <c r="AQ31" i="7"/>
  <c r="AN31" i="7"/>
  <c r="AI31" i="7"/>
  <c r="AJ31" i="7" s="1"/>
  <c r="K31" i="7"/>
  <c r="L31" i="7" s="1"/>
  <c r="I31" i="7"/>
  <c r="F31" i="7"/>
  <c r="D31" i="7"/>
  <c r="AL30" i="7"/>
  <c r="AG30" i="7"/>
  <c r="AF30" i="7"/>
  <c r="M30" i="7"/>
  <c r="AL29" i="7"/>
  <c r="AG29" i="7"/>
  <c r="AF29" i="7"/>
  <c r="M29" i="7"/>
  <c r="AL28" i="7"/>
  <c r="AG28" i="7"/>
  <c r="AF28" i="7"/>
  <c r="M28" i="7"/>
  <c r="AQ27" i="7"/>
  <c r="AN27" i="7"/>
  <c r="AI27" i="7"/>
  <c r="AJ27" i="7" s="1"/>
  <c r="K27" i="7"/>
  <c r="AE27" i="7" s="1"/>
  <c r="I27" i="7"/>
  <c r="F27" i="7"/>
  <c r="D27" i="7"/>
  <c r="AL26" i="7"/>
  <c r="AG26" i="7"/>
  <c r="AF26" i="7"/>
  <c r="M26" i="7"/>
  <c r="AL25" i="7"/>
  <c r="AG25" i="7"/>
  <c r="AF25" i="7"/>
  <c r="M25" i="7"/>
  <c r="AL24" i="7"/>
  <c r="AG24" i="7"/>
  <c r="AF24" i="7"/>
  <c r="M24" i="7"/>
  <c r="S24" i="7" s="1"/>
  <c r="AQ23" i="7"/>
  <c r="AN23" i="7"/>
  <c r="AI23" i="7"/>
  <c r="AJ23" i="7" s="1"/>
  <c r="K23" i="7"/>
  <c r="AE23" i="7" s="1"/>
  <c r="I23" i="7"/>
  <c r="F23" i="7"/>
  <c r="D23" i="7"/>
  <c r="AL22" i="7"/>
  <c r="AG22" i="7"/>
  <c r="AF22" i="7"/>
  <c r="M22" i="7"/>
  <c r="S22" i="7" s="1"/>
  <c r="AL21" i="7"/>
  <c r="AG21" i="7"/>
  <c r="AF21" i="7"/>
  <c r="M21" i="7"/>
  <c r="AL20" i="7"/>
  <c r="AG20" i="7"/>
  <c r="AF20" i="7"/>
  <c r="M20" i="7"/>
  <c r="AQ19" i="7"/>
  <c r="AN19" i="7"/>
  <c r="AI19" i="7"/>
  <c r="AJ19" i="7" s="1"/>
  <c r="K19" i="7"/>
  <c r="AE19" i="7" s="1"/>
  <c r="I19" i="7"/>
  <c r="F19" i="7"/>
  <c r="D19" i="7"/>
  <c r="AL18" i="7"/>
  <c r="AG18" i="7"/>
  <c r="AF18" i="7"/>
  <c r="M18" i="7"/>
  <c r="AL17" i="7"/>
  <c r="AG17" i="7"/>
  <c r="AF17" i="7"/>
  <c r="M17" i="7"/>
  <c r="AL16" i="7"/>
  <c r="AG16" i="7"/>
  <c r="AF16" i="7"/>
  <c r="M16" i="7"/>
  <c r="AQ15" i="7"/>
  <c r="AN15" i="7"/>
  <c r="AI15" i="7"/>
  <c r="AJ15" i="7" s="1"/>
  <c r="K15" i="7"/>
  <c r="L15" i="7" s="1"/>
  <c r="I15" i="7"/>
  <c r="F15" i="7"/>
  <c r="D15" i="7"/>
  <c r="AL14" i="7"/>
  <c r="AG14" i="7"/>
  <c r="AF14" i="7"/>
  <c r="M14" i="7"/>
  <c r="AL13" i="7"/>
  <c r="AG13" i="7"/>
  <c r="AF13" i="7"/>
  <c r="M13" i="7"/>
  <c r="AL12" i="7"/>
  <c r="AG12" i="7"/>
  <c r="AF12" i="7"/>
  <c r="AF15" i="7" s="1"/>
  <c r="M12" i="7"/>
  <c r="AQ11" i="7"/>
  <c r="AN11" i="7"/>
  <c r="AI11" i="7"/>
  <c r="AJ11" i="7" s="1"/>
  <c r="K11" i="7"/>
  <c r="AE11" i="7" s="1"/>
  <c r="I11" i="7"/>
  <c r="F11" i="7"/>
  <c r="D11" i="7"/>
  <c r="AL10" i="7"/>
  <c r="AG10" i="7"/>
  <c r="AF10" i="7"/>
  <c r="M10" i="7"/>
  <c r="AL9" i="7"/>
  <c r="AG9" i="7"/>
  <c r="AF9" i="7"/>
  <c r="M9" i="7"/>
  <c r="S9" i="7" s="1"/>
  <c r="AL8" i="7"/>
  <c r="AG8" i="7"/>
  <c r="AF8" i="7"/>
  <c r="M8" i="7"/>
  <c r="AQ7" i="7"/>
  <c r="AN7" i="7"/>
  <c r="AI7" i="7"/>
  <c r="AJ7" i="7" s="1"/>
  <c r="K7" i="7"/>
  <c r="AE7" i="7" s="1"/>
  <c r="I7" i="7"/>
  <c r="F7" i="7"/>
  <c r="D7" i="7"/>
  <c r="AL6" i="7"/>
  <c r="AG6" i="7"/>
  <c r="AF6" i="7"/>
  <c r="M6" i="7"/>
  <c r="AL5" i="7"/>
  <c r="AG5" i="7"/>
  <c r="AF5" i="7"/>
  <c r="M5" i="7"/>
  <c r="AL4" i="7"/>
  <c r="AG4" i="7"/>
  <c r="AF4" i="7"/>
  <c r="M4" i="7"/>
  <c r="AP127" i="6"/>
  <c r="AM127" i="6"/>
  <c r="AJ127" i="6"/>
  <c r="AH127" i="6"/>
  <c r="AI127" i="6" s="1"/>
  <c r="AB127" i="6"/>
  <c r="J127" i="6"/>
  <c r="K127" i="6" s="1"/>
  <c r="I127" i="6"/>
  <c r="F127" i="6"/>
  <c r="AK126" i="6"/>
  <c r="AK127" i="6" s="1"/>
  <c r="AG126" i="6"/>
  <c r="AF126" i="6"/>
  <c r="AE126" i="6"/>
  <c r="L126" i="6"/>
  <c r="AK125" i="6"/>
  <c r="AG125" i="6"/>
  <c r="AF125" i="6"/>
  <c r="AE125" i="6"/>
  <c r="Z125" i="6"/>
  <c r="T125" i="6"/>
  <c r="R125" i="6"/>
  <c r="L125" i="6"/>
  <c r="AK124" i="6"/>
  <c r="AF124" i="6"/>
  <c r="AE124" i="6"/>
  <c r="AE127" i="6" s="1"/>
  <c r="AG124" i="6"/>
  <c r="Z124" i="6"/>
  <c r="X124" i="6"/>
  <c r="R124" i="6"/>
  <c r="P124" i="6"/>
  <c r="L124" i="6"/>
  <c r="AC124" i="6" s="1"/>
  <c r="AP123" i="6"/>
  <c r="AM123" i="6"/>
  <c r="AH123" i="6"/>
  <c r="AI123" i="6" s="1"/>
  <c r="J123" i="6"/>
  <c r="AD123" i="6" s="1"/>
  <c r="I123" i="6"/>
  <c r="F123" i="6"/>
  <c r="AK122" i="6"/>
  <c r="AF122" i="6"/>
  <c r="AE122" i="6"/>
  <c r="L122" i="6"/>
  <c r="T122" i="6" s="1"/>
  <c r="AK121" i="6"/>
  <c r="AF121" i="6"/>
  <c r="AE121" i="6"/>
  <c r="L121" i="6"/>
  <c r="AC121" i="6" s="1"/>
  <c r="AK120" i="6"/>
  <c r="AF120" i="6"/>
  <c r="AE120" i="6"/>
  <c r="X120" i="6"/>
  <c r="R120" i="6"/>
  <c r="L120" i="6"/>
  <c r="T120" i="6" s="1"/>
  <c r="AP119" i="6"/>
  <c r="AM119" i="6"/>
  <c r="AH119" i="6"/>
  <c r="AI119" i="6" s="1"/>
  <c r="J119" i="6"/>
  <c r="AD119" i="6" s="1"/>
  <c r="I119" i="6"/>
  <c r="F119" i="6"/>
  <c r="AK118" i="6"/>
  <c r="AG118" i="6" s="1"/>
  <c r="AF118" i="6"/>
  <c r="AE118" i="6"/>
  <c r="X118" i="6"/>
  <c r="P118" i="6"/>
  <c r="AC118" i="6"/>
  <c r="AK117" i="6"/>
  <c r="AF117" i="6"/>
  <c r="AE117" i="6"/>
  <c r="L117" i="6"/>
  <c r="T117" i="6" s="1"/>
  <c r="AK116" i="6"/>
  <c r="AK119" i="6" s="1"/>
  <c r="AF116" i="6"/>
  <c r="AE116" i="6"/>
  <c r="L116" i="6"/>
  <c r="V116" i="6" s="1"/>
  <c r="AP115" i="6"/>
  <c r="AM115" i="6"/>
  <c r="AH115" i="6"/>
  <c r="AI115" i="6" s="1"/>
  <c r="J115" i="6"/>
  <c r="AD115" i="6" s="1"/>
  <c r="I115" i="6"/>
  <c r="F115" i="6"/>
  <c r="D115" i="6"/>
  <c r="AK114" i="6"/>
  <c r="AF114" i="6"/>
  <c r="AE114" i="6"/>
  <c r="L114" i="6"/>
  <c r="T114" i="6" s="1"/>
  <c r="AK113" i="6"/>
  <c r="AF113" i="6"/>
  <c r="AE113" i="6"/>
  <c r="L113" i="6"/>
  <c r="AC113" i="6" s="1"/>
  <c r="AK112" i="6"/>
  <c r="AF112" i="6"/>
  <c r="AE112" i="6"/>
  <c r="AE115" i="6" s="1"/>
  <c r="L112" i="6"/>
  <c r="Z112" i="6" s="1"/>
  <c r="AP111" i="6"/>
  <c r="AM111" i="6"/>
  <c r="AH111" i="6"/>
  <c r="AI111" i="6" s="1"/>
  <c r="J111" i="6"/>
  <c r="K111" i="6" s="1"/>
  <c r="I111" i="6"/>
  <c r="F111" i="6"/>
  <c r="D111" i="6"/>
  <c r="AK110" i="6"/>
  <c r="AF110" i="6"/>
  <c r="AE110" i="6"/>
  <c r="L110" i="6"/>
  <c r="AC110" i="6" s="1"/>
  <c r="AG110" i="6" s="1"/>
  <c r="AK109" i="6"/>
  <c r="AF109" i="6"/>
  <c r="AE109" i="6"/>
  <c r="L109" i="6"/>
  <c r="T109" i="6" s="1"/>
  <c r="AK108" i="6"/>
  <c r="AF108" i="6"/>
  <c r="AE108" i="6"/>
  <c r="L108" i="6"/>
  <c r="AC108" i="6" s="1"/>
  <c r="AP107" i="6"/>
  <c r="AM107" i="6"/>
  <c r="AH107" i="6"/>
  <c r="J107" i="6"/>
  <c r="I107" i="6"/>
  <c r="F107" i="6"/>
  <c r="D107" i="6"/>
  <c r="AK106" i="6"/>
  <c r="AF106" i="6"/>
  <c r="AE106" i="6"/>
  <c r="X106" i="6"/>
  <c r="R106" i="6"/>
  <c r="L106" i="6"/>
  <c r="T106" i="6" s="1"/>
  <c r="AK105" i="6"/>
  <c r="AF105" i="6"/>
  <c r="AE105" i="6"/>
  <c r="L105" i="6"/>
  <c r="V105" i="6" s="1"/>
  <c r="AK104" i="6"/>
  <c r="AF104" i="6"/>
  <c r="AE104" i="6"/>
  <c r="L104" i="6"/>
  <c r="T104" i="6" s="1"/>
  <c r="AP103" i="6"/>
  <c r="AM103" i="6"/>
  <c r="AH103" i="6"/>
  <c r="AI103" i="6" s="1"/>
  <c r="J103" i="6"/>
  <c r="K103" i="6" s="1"/>
  <c r="I103" i="6"/>
  <c r="F103" i="6"/>
  <c r="D103" i="6"/>
  <c r="AK102" i="6"/>
  <c r="AF102" i="6"/>
  <c r="AE102" i="6"/>
  <c r="L102" i="6"/>
  <c r="T102" i="6" s="1"/>
  <c r="AK101" i="6"/>
  <c r="AF101" i="6"/>
  <c r="AE101" i="6"/>
  <c r="Z101" i="6"/>
  <c r="L101" i="6"/>
  <c r="T101" i="6" s="1"/>
  <c r="AK100" i="6"/>
  <c r="AF100" i="6"/>
  <c r="AE100" i="6"/>
  <c r="AE103" i="6" s="1"/>
  <c r="L100" i="6"/>
  <c r="AC100" i="6" s="1"/>
  <c r="AP99" i="6"/>
  <c r="AM99" i="6"/>
  <c r="AH99" i="6"/>
  <c r="AI99" i="6" s="1"/>
  <c r="J99" i="6"/>
  <c r="AD99" i="6" s="1"/>
  <c r="I99" i="6"/>
  <c r="F99" i="6"/>
  <c r="D99" i="6"/>
  <c r="AK98" i="6"/>
  <c r="AF98" i="6"/>
  <c r="AE98" i="6"/>
  <c r="L98" i="6"/>
  <c r="AK97" i="6"/>
  <c r="AF97" i="6"/>
  <c r="AE97" i="6"/>
  <c r="L97" i="6"/>
  <c r="AC97" i="6" s="1"/>
  <c r="AK96" i="6"/>
  <c r="AF96" i="6"/>
  <c r="AE96" i="6"/>
  <c r="R96" i="6"/>
  <c r="P96" i="6"/>
  <c r="L96" i="6"/>
  <c r="T96" i="6" s="1"/>
  <c r="AP95" i="6"/>
  <c r="AM95" i="6"/>
  <c r="AH95" i="6"/>
  <c r="J95" i="6"/>
  <c r="I95" i="6"/>
  <c r="F95" i="6"/>
  <c r="D95" i="6"/>
  <c r="AK94" i="6"/>
  <c r="AF94" i="6"/>
  <c r="AE94" i="6"/>
  <c r="X94" i="6"/>
  <c r="P94" i="6"/>
  <c r="L94" i="6"/>
  <c r="AC94" i="6" s="1"/>
  <c r="AK93" i="6"/>
  <c r="AF93" i="6"/>
  <c r="AE93" i="6"/>
  <c r="R93" i="6"/>
  <c r="L93" i="6"/>
  <c r="T93" i="6" s="1"/>
  <c r="AK92" i="6"/>
  <c r="AF92" i="6"/>
  <c r="AE92" i="6"/>
  <c r="L92" i="6"/>
  <c r="AP91" i="6"/>
  <c r="AM91" i="6"/>
  <c r="AH91" i="6"/>
  <c r="AI91" i="6" s="1"/>
  <c r="J91" i="6"/>
  <c r="I91" i="6"/>
  <c r="F91" i="6"/>
  <c r="D91" i="6"/>
  <c r="AK90" i="6"/>
  <c r="AF90" i="6"/>
  <c r="AE90" i="6"/>
  <c r="AC90" i="6"/>
  <c r="L90" i="6"/>
  <c r="T90" i="6" s="1"/>
  <c r="AK89" i="6"/>
  <c r="AF89" i="6"/>
  <c r="AE89" i="6"/>
  <c r="L89" i="6"/>
  <c r="V89" i="6" s="1"/>
  <c r="AK88" i="6"/>
  <c r="AF88" i="6"/>
  <c r="AE88" i="6"/>
  <c r="L88" i="6"/>
  <c r="R88" i="6" s="1"/>
  <c r="AP87" i="6"/>
  <c r="AM87" i="6"/>
  <c r="AH87" i="6"/>
  <c r="AI87" i="6" s="1"/>
  <c r="J87" i="6"/>
  <c r="AD87" i="6" s="1"/>
  <c r="I87" i="6"/>
  <c r="F87" i="6"/>
  <c r="D87" i="6"/>
  <c r="AK86" i="6"/>
  <c r="AF86" i="6"/>
  <c r="AE86" i="6"/>
  <c r="L86" i="6"/>
  <c r="Z86" i="6" s="1"/>
  <c r="AK85" i="6"/>
  <c r="AF85" i="6"/>
  <c r="AE85" i="6"/>
  <c r="P85" i="6"/>
  <c r="L85" i="6"/>
  <c r="AC85" i="6" s="1"/>
  <c r="AG85" i="6" s="1"/>
  <c r="AK84" i="6"/>
  <c r="AF84" i="6"/>
  <c r="AE84" i="6"/>
  <c r="L84" i="6"/>
  <c r="T84" i="6" s="1"/>
  <c r="AP83" i="6"/>
  <c r="AM83" i="6"/>
  <c r="AH83" i="6"/>
  <c r="AI83" i="6" s="1"/>
  <c r="J83" i="6"/>
  <c r="AD83" i="6" s="1"/>
  <c r="I83" i="6"/>
  <c r="F83" i="6"/>
  <c r="D83" i="6"/>
  <c r="AK82" i="6"/>
  <c r="AG82" i="6" s="1"/>
  <c r="AF82" i="6"/>
  <c r="AE82" i="6"/>
  <c r="X82" i="6"/>
  <c r="L82" i="6"/>
  <c r="AC82" i="6" s="1"/>
  <c r="AK81" i="6"/>
  <c r="AF81" i="6"/>
  <c r="AE81" i="6"/>
  <c r="L81" i="6"/>
  <c r="T81" i="6" s="1"/>
  <c r="AK80" i="6"/>
  <c r="AF80" i="6"/>
  <c r="AE80" i="6"/>
  <c r="L80" i="6"/>
  <c r="V80" i="6" s="1"/>
  <c r="AP79" i="6"/>
  <c r="AM79" i="6"/>
  <c r="AH79" i="6"/>
  <c r="AI79" i="6" s="1"/>
  <c r="J79" i="6"/>
  <c r="AD79" i="6" s="1"/>
  <c r="I79" i="6"/>
  <c r="F79" i="6"/>
  <c r="D79" i="6"/>
  <c r="AK78" i="6"/>
  <c r="AF78" i="6"/>
  <c r="AE78" i="6"/>
  <c r="R78" i="6"/>
  <c r="L78" i="6"/>
  <c r="T78" i="6" s="1"/>
  <c r="AK77" i="6"/>
  <c r="AF77" i="6"/>
  <c r="AE77" i="6"/>
  <c r="L77" i="6"/>
  <c r="T77" i="6" s="1"/>
  <c r="AK76" i="6"/>
  <c r="AF76" i="6"/>
  <c r="AE76" i="6"/>
  <c r="L76" i="6"/>
  <c r="Z76" i="6" s="1"/>
  <c r="AP75" i="6"/>
  <c r="AM75" i="6"/>
  <c r="AH75" i="6"/>
  <c r="AI75" i="6" s="1"/>
  <c r="J75" i="6"/>
  <c r="K75" i="6" s="1"/>
  <c r="I75" i="6"/>
  <c r="F75" i="6"/>
  <c r="D75" i="6"/>
  <c r="AK74" i="6"/>
  <c r="AF74" i="6"/>
  <c r="AE74" i="6"/>
  <c r="V74" i="6"/>
  <c r="L74" i="6"/>
  <c r="T74" i="6" s="1"/>
  <c r="AK73" i="6"/>
  <c r="AF73" i="6"/>
  <c r="AE73" i="6"/>
  <c r="L73" i="6"/>
  <c r="AK72" i="6"/>
  <c r="AF72" i="6"/>
  <c r="AE72" i="6"/>
  <c r="L72" i="6"/>
  <c r="AC72" i="6" s="1"/>
  <c r="AP71" i="6"/>
  <c r="AM71" i="6"/>
  <c r="AH71" i="6"/>
  <c r="AI71" i="6" s="1"/>
  <c r="J71" i="6"/>
  <c r="AD71" i="6" s="1"/>
  <c r="I71" i="6"/>
  <c r="F71" i="6"/>
  <c r="D71" i="6"/>
  <c r="AK70" i="6"/>
  <c r="AF70" i="6"/>
  <c r="AE70" i="6"/>
  <c r="L70" i="6"/>
  <c r="Z70" i="6" s="1"/>
  <c r="AK69" i="6"/>
  <c r="AF69" i="6"/>
  <c r="AE69" i="6"/>
  <c r="L69" i="6"/>
  <c r="AC69" i="6" s="1"/>
  <c r="AK68" i="6"/>
  <c r="AF68" i="6"/>
  <c r="AE68" i="6"/>
  <c r="R68" i="6"/>
  <c r="L68" i="6"/>
  <c r="T68" i="6" s="1"/>
  <c r="AP67" i="6"/>
  <c r="AM67" i="6"/>
  <c r="AH67" i="6"/>
  <c r="AI67" i="6" s="1"/>
  <c r="J67" i="6"/>
  <c r="AD67" i="6" s="1"/>
  <c r="I67" i="6"/>
  <c r="F67" i="6"/>
  <c r="D67" i="6"/>
  <c r="AK66" i="6"/>
  <c r="AG66" i="6" s="1"/>
  <c r="AF66" i="6"/>
  <c r="AE66" i="6"/>
  <c r="X66" i="6"/>
  <c r="P66" i="6"/>
  <c r="L66" i="6"/>
  <c r="AC66" i="6" s="1"/>
  <c r="AK65" i="6"/>
  <c r="AF65" i="6"/>
  <c r="AE65" i="6"/>
  <c r="R65" i="6"/>
  <c r="L65" i="6"/>
  <c r="T65" i="6" s="1"/>
  <c r="AK64" i="6"/>
  <c r="AF64" i="6"/>
  <c r="AE64" i="6"/>
  <c r="AC64" i="6"/>
  <c r="AG64" i="6"/>
  <c r="L64" i="6"/>
  <c r="V64" i="6" s="1"/>
  <c r="AP63" i="6"/>
  <c r="AM63" i="6"/>
  <c r="AH63" i="6"/>
  <c r="AI63" i="6" s="1"/>
  <c r="J63" i="6"/>
  <c r="AD63" i="6" s="1"/>
  <c r="I63" i="6"/>
  <c r="F63" i="6"/>
  <c r="D63" i="6"/>
  <c r="AK62" i="6"/>
  <c r="AF62" i="6"/>
  <c r="AE62" i="6"/>
  <c r="L62" i="6"/>
  <c r="T62" i="6" s="1"/>
  <c r="AK61" i="6"/>
  <c r="AF61" i="6"/>
  <c r="AE61" i="6"/>
  <c r="AC61" i="6"/>
  <c r="AG61" i="6" s="1"/>
  <c r="L61" i="6"/>
  <c r="N61" i="6" s="1"/>
  <c r="AK60" i="6"/>
  <c r="AF60" i="6"/>
  <c r="AE60" i="6"/>
  <c r="L60" i="6"/>
  <c r="R60" i="6" s="1"/>
  <c r="AP59" i="6"/>
  <c r="AM59" i="6"/>
  <c r="AH59" i="6"/>
  <c r="AI59" i="6" s="1"/>
  <c r="J59" i="6"/>
  <c r="K59" i="6" s="1"/>
  <c r="I59" i="6"/>
  <c r="F59" i="6"/>
  <c r="D59" i="6"/>
  <c r="AK58" i="6"/>
  <c r="AF58" i="6"/>
  <c r="AE58" i="6"/>
  <c r="L58" i="6"/>
  <c r="AC58" i="6" s="1"/>
  <c r="AG58" i="6" s="1"/>
  <c r="AK57" i="6"/>
  <c r="AF57" i="6"/>
  <c r="AE57" i="6"/>
  <c r="L57" i="6"/>
  <c r="T57" i="6" s="1"/>
  <c r="AK56" i="6"/>
  <c r="AF56" i="6"/>
  <c r="AE56" i="6"/>
  <c r="L56" i="6"/>
  <c r="AC56" i="6" s="1"/>
  <c r="AP55" i="6"/>
  <c r="AM55" i="6"/>
  <c r="AH55" i="6"/>
  <c r="AI55" i="6" s="1"/>
  <c r="K55" i="6"/>
  <c r="AD55" i="6"/>
  <c r="I55" i="6"/>
  <c r="F55" i="6"/>
  <c r="D55" i="6"/>
  <c r="AK54" i="6"/>
  <c r="AF54" i="6"/>
  <c r="AE54" i="6"/>
  <c r="L54" i="6"/>
  <c r="Z54" i="6" s="1"/>
  <c r="AK53" i="6"/>
  <c r="AF53" i="6"/>
  <c r="AE53" i="6"/>
  <c r="AG53" i="6"/>
  <c r="R53" i="6"/>
  <c r="L53" i="6"/>
  <c r="AC53" i="6" s="1"/>
  <c r="AK52" i="6"/>
  <c r="AF52" i="6"/>
  <c r="AE52" i="6"/>
  <c r="AC52" i="6"/>
  <c r="V52" i="6"/>
  <c r="P52" i="6"/>
  <c r="N52" i="6"/>
  <c r="L52" i="6"/>
  <c r="T52" i="6" s="1"/>
  <c r="AP51" i="6"/>
  <c r="AM51" i="6"/>
  <c r="AH51" i="6"/>
  <c r="AI51" i="6" s="1"/>
  <c r="J51" i="6"/>
  <c r="AD51" i="6" s="1"/>
  <c r="I51" i="6"/>
  <c r="F51" i="6"/>
  <c r="D51" i="6"/>
  <c r="AK50" i="6"/>
  <c r="AF50" i="6"/>
  <c r="AE50" i="6"/>
  <c r="L50" i="6"/>
  <c r="AC50" i="6" s="1"/>
  <c r="AG50" i="6" s="1"/>
  <c r="AK49" i="6"/>
  <c r="AF49" i="6"/>
  <c r="AE49" i="6"/>
  <c r="Z49" i="6"/>
  <c r="L49" i="6"/>
  <c r="T49" i="6" s="1"/>
  <c r="AK48" i="6"/>
  <c r="AF48" i="6"/>
  <c r="AE48" i="6"/>
  <c r="L48" i="6"/>
  <c r="AC48" i="6" s="1"/>
  <c r="AP47" i="6"/>
  <c r="AM47" i="6"/>
  <c r="AH47" i="6"/>
  <c r="AI47" i="6" s="1"/>
  <c r="AD47" i="6"/>
  <c r="I47" i="6"/>
  <c r="F47" i="6"/>
  <c r="D47" i="6"/>
  <c r="AK46" i="6"/>
  <c r="AF46" i="6"/>
  <c r="AE46" i="6"/>
  <c r="L46" i="6"/>
  <c r="Z46" i="6" s="1"/>
  <c r="AK45" i="6"/>
  <c r="AF45" i="6"/>
  <c r="AE45" i="6"/>
  <c r="L45" i="6"/>
  <c r="AC45" i="6" s="1"/>
  <c r="AK44" i="6"/>
  <c r="AF44" i="6"/>
  <c r="AE44" i="6"/>
  <c r="R44" i="6"/>
  <c r="P44" i="6"/>
  <c r="L44" i="6"/>
  <c r="T44" i="6" s="1"/>
  <c r="AP43" i="6"/>
  <c r="AM43" i="6"/>
  <c r="AH43" i="6"/>
  <c r="AI43" i="6" s="1"/>
  <c r="J43" i="6"/>
  <c r="AD43" i="6" s="1"/>
  <c r="I43" i="6"/>
  <c r="F43" i="6"/>
  <c r="D43" i="6"/>
  <c r="AK42" i="6"/>
  <c r="AF42" i="6"/>
  <c r="AE42" i="6"/>
  <c r="X42" i="6"/>
  <c r="P42" i="6"/>
  <c r="L42" i="6"/>
  <c r="AC42" i="6" s="1"/>
  <c r="AK41" i="6"/>
  <c r="AF41" i="6"/>
  <c r="AE41" i="6"/>
  <c r="R41" i="6"/>
  <c r="L41" i="6"/>
  <c r="T41" i="6" s="1"/>
  <c r="AK40" i="6"/>
  <c r="AF40" i="6"/>
  <c r="AE40" i="6"/>
  <c r="L40" i="6"/>
  <c r="V40" i="6" s="1"/>
  <c r="AP39" i="6"/>
  <c r="AM39" i="6"/>
  <c r="AH39" i="6"/>
  <c r="AI39" i="6" s="1"/>
  <c r="J39" i="6"/>
  <c r="AD39" i="6" s="1"/>
  <c r="I39" i="6"/>
  <c r="F39" i="6"/>
  <c r="D39" i="6"/>
  <c r="AK38" i="6"/>
  <c r="AF38" i="6"/>
  <c r="AE38" i="6"/>
  <c r="R38" i="6"/>
  <c r="L38" i="6"/>
  <c r="T38" i="6" s="1"/>
  <c r="AK37" i="6"/>
  <c r="AF37" i="6"/>
  <c r="AE37" i="6"/>
  <c r="V37" i="6"/>
  <c r="N37" i="6"/>
  <c r="L37" i="6"/>
  <c r="T37" i="6" s="1"/>
  <c r="AK36" i="6"/>
  <c r="AF36" i="6"/>
  <c r="AE36" i="6"/>
  <c r="T36" i="6"/>
  <c r="L36" i="6"/>
  <c r="Z36" i="6" s="1"/>
  <c r="AP35" i="6"/>
  <c r="AM35" i="6"/>
  <c r="AH35" i="6"/>
  <c r="AI35" i="6" s="1"/>
  <c r="J35" i="6"/>
  <c r="K35" i="6" s="1"/>
  <c r="I35" i="6"/>
  <c r="F35" i="6"/>
  <c r="D35" i="6"/>
  <c r="AK34" i="6"/>
  <c r="AF34" i="6"/>
  <c r="AE34" i="6"/>
  <c r="L34" i="6"/>
  <c r="V34" i="6" s="1"/>
  <c r="AK33" i="6"/>
  <c r="AF33" i="6"/>
  <c r="AE33" i="6"/>
  <c r="L33" i="6"/>
  <c r="Z33" i="6" s="1"/>
  <c r="AK32" i="6"/>
  <c r="AG32" i="6" s="1"/>
  <c r="AF32" i="6"/>
  <c r="AE32" i="6"/>
  <c r="AE35" i="6" s="1"/>
  <c r="L32" i="6"/>
  <c r="AC32" i="6" s="1"/>
  <c r="AP31" i="6"/>
  <c r="AM31" i="6"/>
  <c r="AH31" i="6"/>
  <c r="AI31" i="6" s="1"/>
  <c r="J31" i="6"/>
  <c r="AD31" i="6" s="1"/>
  <c r="I31" i="6"/>
  <c r="F31" i="6"/>
  <c r="D31" i="6"/>
  <c r="AK30" i="6"/>
  <c r="AF30" i="6"/>
  <c r="AE30" i="6"/>
  <c r="L30" i="6"/>
  <c r="Z30" i="6" s="1"/>
  <c r="AK29" i="6"/>
  <c r="AF29" i="6"/>
  <c r="AE29" i="6"/>
  <c r="L29" i="6"/>
  <c r="AC29" i="6" s="1"/>
  <c r="AG29" i="6" s="1"/>
  <c r="AK28" i="6"/>
  <c r="AF28" i="6"/>
  <c r="AE28" i="6"/>
  <c r="L28" i="6"/>
  <c r="T28" i="6" s="1"/>
  <c r="AP27" i="6"/>
  <c r="AM27" i="6"/>
  <c r="AH27" i="6"/>
  <c r="AI27" i="6" s="1"/>
  <c r="J27" i="6"/>
  <c r="AD27" i="6" s="1"/>
  <c r="I27" i="6"/>
  <c r="F27" i="6"/>
  <c r="D27" i="6"/>
  <c r="AK26" i="6"/>
  <c r="AG26" i="6" s="1"/>
  <c r="AF26" i="6"/>
  <c r="AE26" i="6"/>
  <c r="P26" i="6"/>
  <c r="L26" i="6"/>
  <c r="AC26" i="6" s="1"/>
  <c r="AK25" i="6"/>
  <c r="AF25" i="6"/>
  <c r="AE25" i="6"/>
  <c r="R25" i="6"/>
  <c r="P25" i="6"/>
  <c r="L25" i="6"/>
  <c r="T25" i="6" s="1"/>
  <c r="AK24" i="6"/>
  <c r="AK27" i="6" s="1"/>
  <c r="AF24" i="6"/>
  <c r="AE24" i="6"/>
  <c r="L24" i="6"/>
  <c r="V24" i="6" s="1"/>
  <c r="AP23" i="6"/>
  <c r="AM23" i="6"/>
  <c r="AH23" i="6"/>
  <c r="AI23" i="6" s="1"/>
  <c r="J23" i="6"/>
  <c r="AD23" i="6" s="1"/>
  <c r="I23" i="6"/>
  <c r="F23" i="6"/>
  <c r="D23" i="6"/>
  <c r="AK22" i="6"/>
  <c r="AF22" i="6"/>
  <c r="AE22" i="6"/>
  <c r="N22" i="6"/>
  <c r="L22" i="6"/>
  <c r="T22" i="6" s="1"/>
  <c r="AK21" i="6"/>
  <c r="AF21" i="6"/>
  <c r="AE21" i="6"/>
  <c r="N21" i="6"/>
  <c r="L21" i="6"/>
  <c r="V21" i="6" s="1"/>
  <c r="AK20" i="6"/>
  <c r="AF20" i="6"/>
  <c r="AE20" i="6"/>
  <c r="L20" i="6"/>
  <c r="T20" i="6" s="1"/>
  <c r="AP19" i="6"/>
  <c r="AM19" i="6"/>
  <c r="AH19" i="6"/>
  <c r="AI19" i="6" s="1"/>
  <c r="J19" i="6"/>
  <c r="K19" i="6" s="1"/>
  <c r="I19" i="6"/>
  <c r="F19" i="6"/>
  <c r="D19" i="6"/>
  <c r="AK18" i="6"/>
  <c r="AF18" i="6"/>
  <c r="AE18" i="6"/>
  <c r="AG18" i="6"/>
  <c r="N18" i="6"/>
  <c r="L18" i="6"/>
  <c r="AC18" i="6" s="1"/>
  <c r="AK17" i="6"/>
  <c r="AF17" i="6"/>
  <c r="AE17" i="6"/>
  <c r="Z17" i="6"/>
  <c r="L17" i="6"/>
  <c r="T17" i="6" s="1"/>
  <c r="AK16" i="6"/>
  <c r="AF16" i="6"/>
  <c r="AE16" i="6"/>
  <c r="L16" i="6"/>
  <c r="AC16" i="6" s="1"/>
  <c r="AP15" i="6"/>
  <c r="AM15" i="6"/>
  <c r="AH15" i="6"/>
  <c r="AI15" i="6" s="1"/>
  <c r="J15" i="6"/>
  <c r="AD15" i="6" s="1"/>
  <c r="I15" i="6"/>
  <c r="F15" i="6"/>
  <c r="D15" i="6"/>
  <c r="AK14" i="6"/>
  <c r="AF14" i="6"/>
  <c r="AE14" i="6"/>
  <c r="P14" i="6"/>
  <c r="L14" i="6"/>
  <c r="T14" i="6" s="1"/>
  <c r="AK13" i="6"/>
  <c r="AF13" i="6"/>
  <c r="AE13" i="6"/>
  <c r="V13" i="6"/>
  <c r="L13" i="6"/>
  <c r="T13" i="6" s="1"/>
  <c r="AK12" i="6"/>
  <c r="AF12" i="6"/>
  <c r="AE12" i="6"/>
  <c r="L12" i="6"/>
  <c r="T12" i="6" s="1"/>
  <c r="AP11" i="6"/>
  <c r="AM11" i="6"/>
  <c r="AH11" i="6"/>
  <c r="AI11" i="6" s="1"/>
  <c r="J11" i="6"/>
  <c r="K11" i="6" s="1"/>
  <c r="I11" i="6"/>
  <c r="F11" i="6"/>
  <c r="D11" i="6"/>
  <c r="AK10" i="6"/>
  <c r="AF10" i="6"/>
  <c r="AE10" i="6"/>
  <c r="L10" i="6"/>
  <c r="T10" i="6" s="1"/>
  <c r="AK9" i="6"/>
  <c r="AF9" i="6"/>
  <c r="AE9" i="6"/>
  <c r="L9" i="6"/>
  <c r="T9" i="6" s="1"/>
  <c r="AK8" i="6"/>
  <c r="AF8" i="6"/>
  <c r="AE8" i="6"/>
  <c r="L8" i="6"/>
  <c r="AC8" i="6" s="1"/>
  <c r="AG8" i="6" s="1"/>
  <c r="AP7" i="6"/>
  <c r="AM7" i="6"/>
  <c r="AH7" i="6"/>
  <c r="AI7" i="6" s="1"/>
  <c r="J7" i="6"/>
  <c r="AD7" i="6" s="1"/>
  <c r="I7" i="6"/>
  <c r="F7" i="6"/>
  <c r="D7" i="6"/>
  <c r="AK6" i="6"/>
  <c r="AF6" i="6"/>
  <c r="AE6" i="6"/>
  <c r="L6" i="6"/>
  <c r="AC6" i="6" s="1"/>
  <c r="AK5" i="6"/>
  <c r="AF5" i="6"/>
  <c r="AE5" i="6"/>
  <c r="L5" i="6"/>
  <c r="AK4" i="6"/>
  <c r="AF4" i="6"/>
  <c r="AE4" i="6"/>
  <c r="L4" i="6"/>
  <c r="AC4" i="6" s="1"/>
  <c r="AP127" i="5"/>
  <c r="AM127" i="5"/>
  <c r="AH127" i="5"/>
  <c r="AI127" i="5" s="1"/>
  <c r="J127" i="5"/>
  <c r="K127" i="5" s="1"/>
  <c r="I127" i="5"/>
  <c r="F127" i="5"/>
  <c r="D127" i="5"/>
  <c r="AK126" i="5"/>
  <c r="AF126" i="5"/>
  <c r="AE126" i="5"/>
  <c r="L126" i="5"/>
  <c r="V126" i="5" s="1"/>
  <c r="AK125" i="5"/>
  <c r="AF125" i="5"/>
  <c r="AE125" i="5"/>
  <c r="L125" i="5"/>
  <c r="Z125" i="5" s="1"/>
  <c r="AK124" i="5"/>
  <c r="AF124" i="5"/>
  <c r="AE124" i="5"/>
  <c r="AG124" i="5"/>
  <c r="X124" i="5"/>
  <c r="L124" i="5"/>
  <c r="AC124" i="5" s="1"/>
  <c r="AP123" i="5"/>
  <c r="AM123" i="5"/>
  <c r="AH123" i="5"/>
  <c r="AI123" i="5" s="1"/>
  <c r="J123" i="5"/>
  <c r="AD123" i="5" s="1"/>
  <c r="I123" i="5"/>
  <c r="F123" i="5"/>
  <c r="D123" i="5"/>
  <c r="AK122" i="5"/>
  <c r="AF122" i="5"/>
  <c r="AE122" i="5"/>
  <c r="L122" i="5"/>
  <c r="AK121" i="5"/>
  <c r="AF121" i="5"/>
  <c r="AE121" i="5"/>
  <c r="AG121" i="5"/>
  <c r="X121" i="5"/>
  <c r="L121" i="5"/>
  <c r="AC121" i="5" s="1"/>
  <c r="AK120" i="5"/>
  <c r="AK123" i="5" s="1"/>
  <c r="AF120" i="5"/>
  <c r="AE120" i="5"/>
  <c r="Z120" i="5"/>
  <c r="R120" i="5"/>
  <c r="P120" i="5"/>
  <c r="N120" i="5"/>
  <c r="L120" i="5"/>
  <c r="T120" i="5" s="1"/>
  <c r="AP119" i="5"/>
  <c r="AM119" i="5"/>
  <c r="AH119" i="5"/>
  <c r="AI119" i="5" s="1"/>
  <c r="J119" i="5"/>
  <c r="I119" i="5"/>
  <c r="F119" i="5"/>
  <c r="D119" i="5"/>
  <c r="AK118" i="5"/>
  <c r="AF118" i="5"/>
  <c r="AE118" i="5"/>
  <c r="AG118" i="5"/>
  <c r="P118" i="5"/>
  <c r="L118" i="5"/>
  <c r="AC118" i="5" s="1"/>
  <c r="AK117" i="5"/>
  <c r="AF117" i="5"/>
  <c r="AE117" i="5"/>
  <c r="Z117" i="5"/>
  <c r="P117" i="5"/>
  <c r="N117" i="5"/>
  <c r="L117" i="5"/>
  <c r="T117" i="5" s="1"/>
  <c r="AK116" i="5"/>
  <c r="AF116" i="5"/>
  <c r="AE116" i="5"/>
  <c r="L116" i="5"/>
  <c r="AP115" i="5"/>
  <c r="AM115" i="5"/>
  <c r="AH115" i="5"/>
  <c r="AI115" i="5" s="1"/>
  <c r="J115" i="5"/>
  <c r="I115" i="5"/>
  <c r="F115" i="5"/>
  <c r="D115" i="5"/>
  <c r="AK114" i="5"/>
  <c r="AF114" i="5"/>
  <c r="AE114" i="5"/>
  <c r="R114" i="5"/>
  <c r="L114" i="5"/>
  <c r="T114" i="5" s="1"/>
  <c r="AK113" i="5"/>
  <c r="AF113" i="5"/>
  <c r="AE113" i="5"/>
  <c r="N113" i="5"/>
  <c r="L113" i="5"/>
  <c r="V113" i="5" s="1"/>
  <c r="AK112" i="5"/>
  <c r="AF112" i="5"/>
  <c r="AE112" i="5"/>
  <c r="L112" i="5"/>
  <c r="Z112" i="5" s="1"/>
  <c r="AP111" i="5"/>
  <c r="AM111" i="5"/>
  <c r="AH111" i="5"/>
  <c r="AI111" i="5" s="1"/>
  <c r="J111" i="5"/>
  <c r="K111" i="5" s="1"/>
  <c r="I111" i="5"/>
  <c r="F111" i="5"/>
  <c r="D111" i="5"/>
  <c r="AK110" i="5"/>
  <c r="AF110" i="5"/>
  <c r="AE110" i="5"/>
  <c r="L110" i="5"/>
  <c r="V110" i="5" s="1"/>
  <c r="AK109" i="5"/>
  <c r="AF109" i="5"/>
  <c r="AE109" i="5"/>
  <c r="L109" i="5"/>
  <c r="Z109" i="5" s="1"/>
  <c r="AK108" i="5"/>
  <c r="AG108" i="5" s="1"/>
  <c r="AF108" i="5"/>
  <c r="AE108" i="5"/>
  <c r="AE111" i="5" s="1"/>
  <c r="L108" i="5"/>
  <c r="AC108" i="5" s="1"/>
  <c r="AP107" i="5"/>
  <c r="AM107" i="5"/>
  <c r="AH107" i="5"/>
  <c r="AI107" i="5" s="1"/>
  <c r="J107" i="5"/>
  <c r="AJ107" i="5" s="1"/>
  <c r="I107" i="5"/>
  <c r="F107" i="5"/>
  <c r="D107" i="5"/>
  <c r="AK106" i="5"/>
  <c r="AF106" i="5"/>
  <c r="AE106" i="5"/>
  <c r="R106" i="5"/>
  <c r="P106" i="5"/>
  <c r="L106" i="5"/>
  <c r="AC106" i="5" s="1"/>
  <c r="AG106" i="5" s="1"/>
  <c r="AK105" i="5"/>
  <c r="AF105" i="5"/>
  <c r="AE105" i="5"/>
  <c r="P105" i="5"/>
  <c r="L105" i="5"/>
  <c r="T105" i="5" s="1"/>
  <c r="AK104" i="5"/>
  <c r="AK107" i="5" s="1"/>
  <c r="AF104" i="5"/>
  <c r="AE104" i="5"/>
  <c r="AE107" i="5" s="1"/>
  <c r="V104" i="5"/>
  <c r="L104" i="5"/>
  <c r="T104" i="5" s="1"/>
  <c r="AP103" i="5"/>
  <c r="AM103" i="5"/>
  <c r="AH103" i="5"/>
  <c r="AI103" i="5" s="1"/>
  <c r="J103" i="5"/>
  <c r="AD103" i="5" s="1"/>
  <c r="I103" i="5"/>
  <c r="F103" i="5"/>
  <c r="D103" i="5"/>
  <c r="AK102" i="5"/>
  <c r="AF102" i="5"/>
  <c r="AE102" i="5"/>
  <c r="X102" i="5"/>
  <c r="R102" i="5"/>
  <c r="L102" i="5"/>
  <c r="T102" i="5" s="1"/>
  <c r="AK101" i="5"/>
  <c r="AF101" i="5"/>
  <c r="AE101" i="5"/>
  <c r="L101" i="5"/>
  <c r="AK100" i="5"/>
  <c r="AF100" i="5"/>
  <c r="AE100" i="5"/>
  <c r="L100" i="5"/>
  <c r="R100" i="5" s="1"/>
  <c r="AP99" i="5"/>
  <c r="AM99" i="5"/>
  <c r="AH99" i="5"/>
  <c r="AI99" i="5" s="1"/>
  <c r="J99" i="5"/>
  <c r="K99" i="5" s="1"/>
  <c r="I99" i="5"/>
  <c r="F99" i="5"/>
  <c r="D99" i="5"/>
  <c r="AK98" i="5"/>
  <c r="AF98" i="5"/>
  <c r="AE98" i="5"/>
  <c r="L98" i="5"/>
  <c r="AK97" i="5"/>
  <c r="AF97" i="5"/>
  <c r="AE97" i="5"/>
  <c r="L97" i="5"/>
  <c r="Z97" i="5" s="1"/>
  <c r="AK96" i="5"/>
  <c r="AF96" i="5"/>
  <c r="AE96" i="5"/>
  <c r="L96" i="5"/>
  <c r="AC96" i="5" s="1"/>
  <c r="AG96" i="5" s="1"/>
  <c r="AP95" i="5"/>
  <c r="AM95" i="5"/>
  <c r="AH95" i="5"/>
  <c r="AI95" i="5" s="1"/>
  <c r="J95" i="5"/>
  <c r="AD95" i="5" s="1"/>
  <c r="I95" i="5"/>
  <c r="F95" i="5"/>
  <c r="D95" i="5"/>
  <c r="AK94" i="5"/>
  <c r="AF94" i="5"/>
  <c r="AE94" i="5"/>
  <c r="L94" i="5"/>
  <c r="T94" i="5" s="1"/>
  <c r="AK93" i="5"/>
  <c r="AF93" i="5"/>
  <c r="AE93" i="5"/>
  <c r="AG93" i="5"/>
  <c r="P93" i="5"/>
  <c r="L93" i="5"/>
  <c r="AC93" i="5" s="1"/>
  <c r="AK92" i="5"/>
  <c r="AF92" i="5"/>
  <c r="AE92" i="5"/>
  <c r="L92" i="5"/>
  <c r="T92" i="5" s="1"/>
  <c r="AP91" i="5"/>
  <c r="AM91" i="5"/>
  <c r="AH91" i="5"/>
  <c r="AI91" i="5" s="1"/>
  <c r="J91" i="5"/>
  <c r="K91" i="5" s="1"/>
  <c r="I91" i="5"/>
  <c r="F91" i="5"/>
  <c r="D91" i="5"/>
  <c r="AK90" i="5"/>
  <c r="AF90" i="5"/>
  <c r="AE90" i="5"/>
  <c r="L90" i="5"/>
  <c r="T90" i="5" s="1"/>
  <c r="AK89" i="5"/>
  <c r="AF89" i="5"/>
  <c r="AE89" i="5"/>
  <c r="L89" i="5"/>
  <c r="T89" i="5" s="1"/>
  <c r="AK88" i="5"/>
  <c r="AF88" i="5"/>
  <c r="AE88" i="5"/>
  <c r="P88" i="5"/>
  <c r="L88" i="5"/>
  <c r="AP87" i="5"/>
  <c r="AM87" i="5"/>
  <c r="AH87" i="5"/>
  <c r="AI87" i="5" s="1"/>
  <c r="J87" i="5"/>
  <c r="AD87" i="5" s="1"/>
  <c r="I87" i="5"/>
  <c r="F87" i="5"/>
  <c r="D87" i="5"/>
  <c r="AK86" i="5"/>
  <c r="AF86" i="5"/>
  <c r="AE86" i="5"/>
  <c r="L86" i="5"/>
  <c r="Z86" i="5" s="1"/>
  <c r="AK85" i="5"/>
  <c r="AF85" i="5"/>
  <c r="AE85" i="5"/>
  <c r="R85" i="5"/>
  <c r="L85" i="5"/>
  <c r="AC85" i="5" s="1"/>
  <c r="AG85" i="5" s="1"/>
  <c r="AK84" i="5"/>
  <c r="AF84" i="5"/>
  <c r="AE84" i="5"/>
  <c r="L84" i="5"/>
  <c r="T84" i="5" s="1"/>
  <c r="AP83" i="5"/>
  <c r="AM83" i="5"/>
  <c r="AH83" i="5"/>
  <c r="AI83" i="5" s="1"/>
  <c r="J83" i="5"/>
  <c r="AD83" i="5" s="1"/>
  <c r="I83" i="5"/>
  <c r="F83" i="5"/>
  <c r="D83" i="5"/>
  <c r="AK82" i="5"/>
  <c r="AF82" i="5"/>
  <c r="AE82" i="5"/>
  <c r="AG82" i="5"/>
  <c r="R82" i="5"/>
  <c r="L82" i="5"/>
  <c r="AC82" i="5" s="1"/>
  <c r="AK81" i="5"/>
  <c r="AF81" i="5"/>
  <c r="AE81" i="5"/>
  <c r="R81" i="5"/>
  <c r="L81" i="5"/>
  <c r="T81" i="5" s="1"/>
  <c r="AK80" i="5"/>
  <c r="AF80" i="5"/>
  <c r="AE80" i="5"/>
  <c r="V80" i="5"/>
  <c r="L80" i="5"/>
  <c r="T80" i="5" s="1"/>
  <c r="AP79" i="5"/>
  <c r="AM79" i="5"/>
  <c r="AH79" i="5"/>
  <c r="AI79" i="5" s="1"/>
  <c r="J79" i="5"/>
  <c r="AD79" i="5" s="1"/>
  <c r="I79" i="5"/>
  <c r="F79" i="5"/>
  <c r="D79" i="5"/>
  <c r="AK78" i="5"/>
  <c r="AF78" i="5"/>
  <c r="AE78" i="5"/>
  <c r="L78" i="5"/>
  <c r="T78" i="5" s="1"/>
  <c r="AK77" i="5"/>
  <c r="AF77" i="5"/>
  <c r="AE77" i="5"/>
  <c r="L77" i="5"/>
  <c r="V77" i="5" s="1"/>
  <c r="AK76" i="5"/>
  <c r="AF76" i="5"/>
  <c r="AE76" i="5"/>
  <c r="Z76" i="5"/>
  <c r="L76" i="5"/>
  <c r="T76" i="5" s="1"/>
  <c r="AP75" i="5"/>
  <c r="AM75" i="5"/>
  <c r="AH75" i="5"/>
  <c r="AI75" i="5" s="1"/>
  <c r="J75" i="5"/>
  <c r="K75" i="5" s="1"/>
  <c r="I75" i="5"/>
  <c r="F75" i="5"/>
  <c r="D75" i="5"/>
  <c r="AK74" i="5"/>
  <c r="AF74" i="5"/>
  <c r="AE74" i="5"/>
  <c r="L74" i="5"/>
  <c r="V74" i="5" s="1"/>
  <c r="AK73" i="5"/>
  <c r="AF73" i="5"/>
  <c r="AE73" i="5"/>
  <c r="R73" i="5"/>
  <c r="L73" i="5"/>
  <c r="Z73" i="5" s="1"/>
  <c r="AK72" i="5"/>
  <c r="AF72" i="5"/>
  <c r="AE72" i="5"/>
  <c r="L72" i="5"/>
  <c r="AC72" i="5" s="1"/>
  <c r="AP71" i="5"/>
  <c r="AM71" i="5"/>
  <c r="AH71" i="5"/>
  <c r="AI71" i="5" s="1"/>
  <c r="J71" i="5"/>
  <c r="AD71" i="5" s="1"/>
  <c r="I71" i="5"/>
  <c r="F71" i="5"/>
  <c r="D71" i="5"/>
  <c r="AK70" i="5"/>
  <c r="AF70" i="5"/>
  <c r="AE70" i="5"/>
  <c r="L70" i="5"/>
  <c r="Z70" i="5" s="1"/>
  <c r="AK69" i="5"/>
  <c r="AF69" i="5"/>
  <c r="AE69" i="5"/>
  <c r="L69" i="5"/>
  <c r="AC69" i="5" s="1"/>
  <c r="AK68" i="5"/>
  <c r="AF68" i="5"/>
  <c r="AE68" i="5"/>
  <c r="N68" i="5"/>
  <c r="L68" i="5"/>
  <c r="T68" i="5" s="1"/>
  <c r="AP67" i="5"/>
  <c r="AM67" i="5"/>
  <c r="AH67" i="5"/>
  <c r="AI67" i="5" s="1"/>
  <c r="J67" i="5"/>
  <c r="AD67" i="5" s="1"/>
  <c r="I67" i="5"/>
  <c r="F67" i="5"/>
  <c r="D67" i="5"/>
  <c r="AK66" i="5"/>
  <c r="AF66" i="5"/>
  <c r="AE66" i="5"/>
  <c r="P66" i="5"/>
  <c r="L66" i="5"/>
  <c r="AC66" i="5" s="1"/>
  <c r="AG66" i="5" s="1"/>
  <c r="AK65" i="5"/>
  <c r="AF65" i="5"/>
  <c r="AE65" i="5"/>
  <c r="L65" i="5"/>
  <c r="T65" i="5" s="1"/>
  <c r="AK64" i="5"/>
  <c r="AF64" i="5"/>
  <c r="AE64" i="5"/>
  <c r="L64" i="5"/>
  <c r="V64" i="5" s="1"/>
  <c r="AP63" i="5"/>
  <c r="AM63" i="5"/>
  <c r="AH63" i="5"/>
  <c r="AI63" i="5" s="1"/>
  <c r="J63" i="5"/>
  <c r="AD63" i="5" s="1"/>
  <c r="I63" i="5"/>
  <c r="F63" i="5"/>
  <c r="D63" i="5"/>
  <c r="AK62" i="5"/>
  <c r="AF62" i="5"/>
  <c r="AE62" i="5"/>
  <c r="L62" i="5"/>
  <c r="T62" i="5" s="1"/>
  <c r="AK61" i="5"/>
  <c r="AF61" i="5"/>
  <c r="AE61" i="5"/>
  <c r="L61" i="5"/>
  <c r="V61" i="5" s="1"/>
  <c r="AK60" i="5"/>
  <c r="AF60" i="5"/>
  <c r="AE60" i="5"/>
  <c r="AE63" i="5" s="1"/>
  <c r="Z60" i="5"/>
  <c r="L60" i="5"/>
  <c r="T60" i="5" s="1"/>
  <c r="AP59" i="5"/>
  <c r="AM59" i="5"/>
  <c r="AH59" i="5"/>
  <c r="AI59" i="5" s="1"/>
  <c r="J59" i="5"/>
  <c r="K59" i="5" s="1"/>
  <c r="I59" i="5"/>
  <c r="F59" i="5"/>
  <c r="D59" i="5"/>
  <c r="AK58" i="5"/>
  <c r="AF58" i="5"/>
  <c r="AE58" i="5"/>
  <c r="L58" i="5"/>
  <c r="V58" i="5" s="1"/>
  <c r="AK57" i="5"/>
  <c r="AF57" i="5"/>
  <c r="AE57" i="5"/>
  <c r="L57" i="5"/>
  <c r="Z57" i="5" s="1"/>
  <c r="AK56" i="5"/>
  <c r="AF56" i="5"/>
  <c r="AE56" i="5"/>
  <c r="P56" i="5"/>
  <c r="L56" i="5"/>
  <c r="AC56" i="5" s="1"/>
  <c r="AG56" i="5" s="1"/>
  <c r="AP55" i="5"/>
  <c r="AM55" i="5"/>
  <c r="AH55" i="5"/>
  <c r="AI55" i="5" s="1"/>
  <c r="J55" i="5"/>
  <c r="AJ55" i="5" s="1"/>
  <c r="I55" i="5"/>
  <c r="F55" i="5"/>
  <c r="D55" i="5"/>
  <c r="AK54" i="5"/>
  <c r="AF54" i="5"/>
  <c r="AE54" i="5"/>
  <c r="T54" i="5"/>
  <c r="L54" i="5"/>
  <c r="Z54" i="5" s="1"/>
  <c r="AK53" i="5"/>
  <c r="AF53" i="5"/>
  <c r="AE53" i="5"/>
  <c r="L53" i="5"/>
  <c r="AC53" i="5" s="1"/>
  <c r="AG53" i="5" s="1"/>
  <c r="AK52" i="5"/>
  <c r="AF52" i="5"/>
  <c r="AE52" i="5"/>
  <c r="L52" i="5"/>
  <c r="AC52" i="5" s="1"/>
  <c r="AP51" i="5"/>
  <c r="AM51" i="5"/>
  <c r="AH51" i="5"/>
  <c r="AI51" i="5" s="1"/>
  <c r="J51" i="5"/>
  <c r="AD51" i="5" s="1"/>
  <c r="I51" i="5"/>
  <c r="F51" i="5"/>
  <c r="D51" i="5"/>
  <c r="AK50" i="5"/>
  <c r="AF50" i="5"/>
  <c r="AE50" i="5"/>
  <c r="L50" i="5"/>
  <c r="Z50" i="5" s="1"/>
  <c r="AK49" i="5"/>
  <c r="AF49" i="5"/>
  <c r="AE49" i="5"/>
  <c r="X49" i="5"/>
  <c r="L49" i="5"/>
  <c r="AC49" i="5" s="1"/>
  <c r="AG49" i="5" s="1"/>
  <c r="AK48" i="5"/>
  <c r="AF48" i="5"/>
  <c r="AE48" i="5"/>
  <c r="L48" i="5"/>
  <c r="T48" i="5" s="1"/>
  <c r="AP47" i="5"/>
  <c r="AM47" i="5"/>
  <c r="AH47" i="5"/>
  <c r="AI47" i="5" s="1"/>
  <c r="J47" i="5"/>
  <c r="AD47" i="5" s="1"/>
  <c r="I47" i="5"/>
  <c r="F47" i="5"/>
  <c r="D47" i="5"/>
  <c r="AK46" i="5"/>
  <c r="AF46" i="5"/>
  <c r="AE46" i="5"/>
  <c r="P46" i="5"/>
  <c r="L46" i="5"/>
  <c r="AC46" i="5" s="1"/>
  <c r="AG46" i="5" s="1"/>
  <c r="AK45" i="5"/>
  <c r="AF45" i="5"/>
  <c r="AE45" i="5"/>
  <c r="L45" i="5"/>
  <c r="T45" i="5" s="1"/>
  <c r="AK44" i="5"/>
  <c r="AF44" i="5"/>
  <c r="AE44" i="5"/>
  <c r="L44" i="5"/>
  <c r="V44" i="5" s="1"/>
  <c r="AP43" i="5"/>
  <c r="AM43" i="5"/>
  <c r="AH43" i="5"/>
  <c r="AI43" i="5" s="1"/>
  <c r="J43" i="5"/>
  <c r="AD43" i="5" s="1"/>
  <c r="I43" i="5"/>
  <c r="F43" i="5"/>
  <c r="D43" i="5"/>
  <c r="AK42" i="5"/>
  <c r="AF42" i="5"/>
  <c r="AE42" i="5"/>
  <c r="R42" i="5"/>
  <c r="L42" i="5"/>
  <c r="T42" i="5" s="1"/>
  <c r="AK41" i="5"/>
  <c r="AF41" i="5"/>
  <c r="AE41" i="5"/>
  <c r="L41" i="5"/>
  <c r="V41" i="5" s="1"/>
  <c r="AK40" i="5"/>
  <c r="AF40" i="5"/>
  <c r="AE40" i="5"/>
  <c r="L40" i="5"/>
  <c r="Z40" i="5" s="1"/>
  <c r="AP39" i="5"/>
  <c r="AM39" i="5"/>
  <c r="AH39" i="5"/>
  <c r="AI39" i="5" s="1"/>
  <c r="J39" i="5"/>
  <c r="K39" i="5" s="1"/>
  <c r="I39" i="5"/>
  <c r="F39" i="5"/>
  <c r="D39" i="5"/>
  <c r="AK38" i="5"/>
  <c r="AF38" i="5"/>
  <c r="AE38" i="5"/>
  <c r="L38" i="5"/>
  <c r="V38" i="5" s="1"/>
  <c r="AK37" i="5"/>
  <c r="AF37" i="5"/>
  <c r="AE37" i="5"/>
  <c r="Z37" i="5"/>
  <c r="L37" i="5"/>
  <c r="T37" i="5" s="1"/>
  <c r="AK36" i="5"/>
  <c r="AF36" i="5"/>
  <c r="AE36" i="5"/>
  <c r="P36" i="5"/>
  <c r="L36" i="5"/>
  <c r="AC36" i="5" s="1"/>
  <c r="AG36" i="5" s="1"/>
  <c r="AP35" i="5"/>
  <c r="AM35" i="5"/>
  <c r="AH35" i="5"/>
  <c r="AI35" i="5" s="1"/>
  <c r="J35" i="5"/>
  <c r="AD35" i="5" s="1"/>
  <c r="I35" i="5"/>
  <c r="F35" i="5"/>
  <c r="D35" i="5"/>
  <c r="AK34" i="5"/>
  <c r="AF34" i="5"/>
  <c r="AE34" i="5"/>
  <c r="L34" i="5"/>
  <c r="T34" i="5" s="1"/>
  <c r="AK33" i="5"/>
  <c r="AF33" i="5"/>
  <c r="AE33" i="5"/>
  <c r="L33" i="5"/>
  <c r="AC33" i="5" s="1"/>
  <c r="AK32" i="5"/>
  <c r="AF32" i="5"/>
  <c r="AE32" i="5"/>
  <c r="L32" i="5"/>
  <c r="T32" i="5" s="1"/>
  <c r="AP31" i="5"/>
  <c r="AM31" i="5"/>
  <c r="AH31" i="5"/>
  <c r="AI31" i="5" s="1"/>
  <c r="J31" i="5"/>
  <c r="AD31" i="5" s="1"/>
  <c r="I31" i="5"/>
  <c r="F31" i="5"/>
  <c r="D31" i="5"/>
  <c r="AK30" i="5"/>
  <c r="AF30" i="5"/>
  <c r="AE30" i="5"/>
  <c r="L30" i="5"/>
  <c r="AC30" i="5" s="1"/>
  <c r="AK29" i="5"/>
  <c r="AF29" i="5"/>
  <c r="AE29" i="5"/>
  <c r="L29" i="5"/>
  <c r="T29" i="5" s="1"/>
  <c r="AK28" i="5"/>
  <c r="AF28" i="5"/>
  <c r="AE28" i="5"/>
  <c r="L28" i="5"/>
  <c r="V28" i="5" s="1"/>
  <c r="AP27" i="5"/>
  <c r="AM27" i="5"/>
  <c r="AH27" i="5"/>
  <c r="AI27" i="5" s="1"/>
  <c r="J27" i="5"/>
  <c r="AD27" i="5" s="1"/>
  <c r="I27" i="5"/>
  <c r="F27" i="5"/>
  <c r="D27" i="5"/>
  <c r="AK26" i="5"/>
  <c r="AF26" i="5"/>
  <c r="AE26" i="5"/>
  <c r="R26" i="5"/>
  <c r="L26" i="5"/>
  <c r="T26" i="5" s="1"/>
  <c r="AK25" i="5"/>
  <c r="AF25" i="5"/>
  <c r="AE25" i="5"/>
  <c r="L25" i="5"/>
  <c r="V25" i="5" s="1"/>
  <c r="AK24" i="5"/>
  <c r="AF24" i="5"/>
  <c r="AE24" i="5"/>
  <c r="L24" i="5"/>
  <c r="R24" i="5" s="1"/>
  <c r="AP23" i="5"/>
  <c r="AM23" i="5"/>
  <c r="AH23" i="5"/>
  <c r="AI23" i="5" s="1"/>
  <c r="J23" i="5"/>
  <c r="K23" i="5" s="1"/>
  <c r="I23" i="5"/>
  <c r="F23" i="5"/>
  <c r="D23" i="5"/>
  <c r="AK22" i="5"/>
  <c r="AF22" i="5"/>
  <c r="AE22" i="5"/>
  <c r="L22" i="5"/>
  <c r="V22" i="5" s="1"/>
  <c r="AK21" i="5"/>
  <c r="AF21" i="5"/>
  <c r="AE21" i="5"/>
  <c r="Z21" i="5"/>
  <c r="L21" i="5"/>
  <c r="T21" i="5" s="1"/>
  <c r="AK20" i="5"/>
  <c r="AF20" i="5"/>
  <c r="AE20" i="5"/>
  <c r="L20" i="5"/>
  <c r="AC20" i="5" s="1"/>
  <c r="AP19" i="5"/>
  <c r="AM19" i="5"/>
  <c r="AH19" i="5"/>
  <c r="AI19" i="5" s="1"/>
  <c r="AD19" i="5"/>
  <c r="I19" i="5"/>
  <c r="F19" i="5"/>
  <c r="D19" i="5"/>
  <c r="AK18" i="5"/>
  <c r="AF18" i="5"/>
  <c r="AE18" i="5"/>
  <c r="L18" i="5"/>
  <c r="Z18" i="5" s="1"/>
  <c r="AK17" i="5"/>
  <c r="AF17" i="5"/>
  <c r="AE17" i="5"/>
  <c r="L17" i="5"/>
  <c r="AC17" i="5" s="1"/>
  <c r="AK16" i="5"/>
  <c r="AF16" i="5"/>
  <c r="AE16" i="5"/>
  <c r="AE19" i="5" s="1"/>
  <c r="L16" i="5"/>
  <c r="T16" i="5" s="1"/>
  <c r="AP15" i="5"/>
  <c r="AM15" i="5"/>
  <c r="AH15" i="5"/>
  <c r="AI15" i="5" s="1"/>
  <c r="AD15" i="5"/>
  <c r="J15" i="5"/>
  <c r="I15" i="5"/>
  <c r="F15" i="5"/>
  <c r="D15" i="5"/>
  <c r="AK14" i="5"/>
  <c r="AF14" i="5"/>
  <c r="AE14" i="5"/>
  <c r="L14" i="5"/>
  <c r="AK13" i="5"/>
  <c r="AF13" i="5"/>
  <c r="AE13" i="5"/>
  <c r="Z13" i="5"/>
  <c r="R13" i="5"/>
  <c r="P13" i="5"/>
  <c r="L13" i="5"/>
  <c r="T13" i="5" s="1"/>
  <c r="AK12" i="5"/>
  <c r="AF12" i="5"/>
  <c r="AE12" i="5"/>
  <c r="L12" i="5"/>
  <c r="L15" i="5" s="1"/>
  <c r="AP11" i="5"/>
  <c r="AM11" i="5"/>
  <c r="AH11" i="5"/>
  <c r="AI11" i="5" s="1"/>
  <c r="J11" i="5"/>
  <c r="K11" i="5" s="1"/>
  <c r="I11" i="5"/>
  <c r="F11" i="5"/>
  <c r="D11" i="5"/>
  <c r="AK10" i="5"/>
  <c r="AF10" i="5"/>
  <c r="AE10" i="5"/>
  <c r="L10" i="5"/>
  <c r="AC10" i="5" s="1"/>
  <c r="AK9" i="5"/>
  <c r="AF9" i="5"/>
  <c r="AE9" i="5"/>
  <c r="Z9" i="5"/>
  <c r="L9" i="5"/>
  <c r="T9" i="5" s="1"/>
  <c r="AK8" i="5"/>
  <c r="AF8" i="5"/>
  <c r="AE8" i="5"/>
  <c r="L8" i="5"/>
  <c r="AC8" i="5" s="1"/>
  <c r="AP7" i="5"/>
  <c r="AM7" i="5"/>
  <c r="AH7" i="5"/>
  <c r="AI7" i="5" s="1"/>
  <c r="J7" i="5"/>
  <c r="AD7" i="5" s="1"/>
  <c r="I7" i="5"/>
  <c r="F7" i="5"/>
  <c r="D7" i="5"/>
  <c r="AK6" i="5"/>
  <c r="AF6" i="5"/>
  <c r="AE6" i="5"/>
  <c r="AC6" i="5"/>
  <c r="AK5" i="5"/>
  <c r="AF5" i="5"/>
  <c r="AE5" i="5"/>
  <c r="AK4" i="5"/>
  <c r="AK7" i="5" s="1"/>
  <c r="AF4" i="5"/>
  <c r="AE4" i="5"/>
  <c r="AC4" i="5"/>
  <c r="AP127" i="14"/>
  <c r="AM127" i="14"/>
  <c r="AH127" i="14"/>
  <c r="AI127" i="14" s="1"/>
  <c r="J127" i="14"/>
  <c r="K127" i="14" s="1"/>
  <c r="I127" i="14"/>
  <c r="F127" i="14"/>
  <c r="D127" i="14"/>
  <c r="AK126" i="14"/>
  <c r="AF126" i="14"/>
  <c r="AE126" i="14"/>
  <c r="AG126" i="14"/>
  <c r="V126" i="14"/>
  <c r="T126" i="14"/>
  <c r="L126" i="14"/>
  <c r="AK125" i="14"/>
  <c r="AF125" i="14"/>
  <c r="AE125" i="14"/>
  <c r="AG125" i="14"/>
  <c r="L125" i="14"/>
  <c r="T125" i="14" s="1"/>
  <c r="AK124" i="14"/>
  <c r="AK127" i="14" s="1"/>
  <c r="AF124" i="14"/>
  <c r="AE124" i="14"/>
  <c r="AE127" i="14" s="1"/>
  <c r="AG124" i="14"/>
  <c r="X124" i="14"/>
  <c r="R124" i="14"/>
  <c r="P124" i="14"/>
  <c r="L124" i="14"/>
  <c r="AC124" i="14" s="1"/>
  <c r="AP123" i="14"/>
  <c r="AM123" i="14"/>
  <c r="AH123" i="14"/>
  <c r="AI123" i="14" s="1"/>
  <c r="J123" i="14"/>
  <c r="AD123" i="14" s="1"/>
  <c r="I123" i="14"/>
  <c r="F123" i="14"/>
  <c r="D123" i="14"/>
  <c r="AK122" i="14"/>
  <c r="AF122" i="14"/>
  <c r="AE122" i="14"/>
  <c r="L122" i="14"/>
  <c r="R122" i="14" s="1"/>
  <c r="AK121" i="14"/>
  <c r="AF121" i="14"/>
  <c r="AE121" i="14"/>
  <c r="P121" i="14"/>
  <c r="L121" i="14"/>
  <c r="AC121" i="14" s="1"/>
  <c r="AK120" i="14"/>
  <c r="AF120" i="14"/>
  <c r="AE120" i="14"/>
  <c r="L120" i="14"/>
  <c r="T120" i="14" s="1"/>
  <c r="AP119" i="14"/>
  <c r="AM119" i="14"/>
  <c r="AH119" i="14"/>
  <c r="J119" i="14"/>
  <c r="K119" i="14" s="1"/>
  <c r="I119" i="14"/>
  <c r="F119" i="14"/>
  <c r="D119" i="14"/>
  <c r="AK118" i="14"/>
  <c r="AF118" i="14"/>
  <c r="AE118" i="14"/>
  <c r="P118" i="14"/>
  <c r="L118" i="14"/>
  <c r="AC118" i="14" s="1"/>
  <c r="AK117" i="14"/>
  <c r="AF117" i="14"/>
  <c r="AE117" i="14"/>
  <c r="R117" i="14"/>
  <c r="L117" i="14"/>
  <c r="T117" i="14" s="1"/>
  <c r="AK116" i="14"/>
  <c r="AF116" i="14"/>
  <c r="AE116" i="14"/>
  <c r="L116" i="14"/>
  <c r="N116" i="14" s="1"/>
  <c r="AP115" i="14"/>
  <c r="AM115" i="14"/>
  <c r="AH115" i="14"/>
  <c r="AI115" i="14" s="1"/>
  <c r="J115" i="14"/>
  <c r="I115" i="14"/>
  <c r="F115" i="14"/>
  <c r="D115" i="14"/>
  <c r="AK114" i="14"/>
  <c r="AF114" i="14"/>
  <c r="AE114" i="14"/>
  <c r="L114" i="14"/>
  <c r="T114" i="14" s="1"/>
  <c r="AK113" i="14"/>
  <c r="AF113" i="14"/>
  <c r="AE113" i="14"/>
  <c r="L113" i="14"/>
  <c r="N113" i="14" s="1"/>
  <c r="AK112" i="14"/>
  <c r="AF112" i="14"/>
  <c r="AE112" i="14"/>
  <c r="L112" i="14"/>
  <c r="Z112" i="14" s="1"/>
  <c r="AP111" i="14"/>
  <c r="AM111" i="14"/>
  <c r="AH111" i="14"/>
  <c r="AI111" i="14" s="1"/>
  <c r="J111" i="14"/>
  <c r="K111" i="14" s="1"/>
  <c r="I111" i="14"/>
  <c r="F111" i="14"/>
  <c r="D111" i="14"/>
  <c r="AK110" i="14"/>
  <c r="AF110" i="14"/>
  <c r="AE110" i="14"/>
  <c r="L110" i="14"/>
  <c r="AC110" i="14" s="1"/>
  <c r="AK109" i="14"/>
  <c r="AF109" i="14"/>
  <c r="AE109" i="14"/>
  <c r="L109" i="14"/>
  <c r="R109" i="14" s="1"/>
  <c r="AK108" i="14"/>
  <c r="AF108" i="14"/>
  <c r="AE108" i="14"/>
  <c r="L108" i="14"/>
  <c r="AC108" i="14" s="1"/>
  <c r="AP107" i="14"/>
  <c r="AM107" i="14"/>
  <c r="AH107" i="14"/>
  <c r="AI107" i="14" s="1"/>
  <c r="J107" i="14"/>
  <c r="AD107" i="14" s="1"/>
  <c r="I107" i="14"/>
  <c r="F107" i="14"/>
  <c r="D107" i="14"/>
  <c r="AK106" i="14"/>
  <c r="AF106" i="14"/>
  <c r="AE106" i="14"/>
  <c r="L106" i="14"/>
  <c r="Z106" i="14" s="1"/>
  <c r="AK105" i="14"/>
  <c r="AF105" i="14"/>
  <c r="AE105" i="14"/>
  <c r="L105" i="14"/>
  <c r="AC105" i="14" s="1"/>
  <c r="AK104" i="14"/>
  <c r="AF104" i="14"/>
  <c r="AE104" i="14"/>
  <c r="L104" i="14"/>
  <c r="T104" i="14" s="1"/>
  <c r="AP103" i="14"/>
  <c r="AM103" i="14"/>
  <c r="AH103" i="14"/>
  <c r="AI103" i="14" s="1"/>
  <c r="AD103" i="14"/>
  <c r="J103" i="14"/>
  <c r="I103" i="14"/>
  <c r="F103" i="14"/>
  <c r="AK102" i="14"/>
  <c r="AF102" i="14"/>
  <c r="AE102" i="14"/>
  <c r="R102" i="14"/>
  <c r="L102" i="14"/>
  <c r="AC102" i="14" s="1"/>
  <c r="AK101" i="14"/>
  <c r="AF101" i="14"/>
  <c r="AE101" i="14"/>
  <c r="P101" i="14"/>
  <c r="L101" i="14"/>
  <c r="T101" i="14" s="1"/>
  <c r="AK100" i="14"/>
  <c r="AF100" i="14"/>
  <c r="AE100" i="14"/>
  <c r="T100" i="14"/>
  <c r="L100" i="14"/>
  <c r="V100" i="14" s="1"/>
  <c r="AP99" i="14"/>
  <c r="AM99" i="14"/>
  <c r="AH99" i="14"/>
  <c r="AI99" i="14" s="1"/>
  <c r="J99" i="14"/>
  <c r="AD99" i="14" s="1"/>
  <c r="I99" i="14"/>
  <c r="F99" i="14"/>
  <c r="D99" i="14"/>
  <c r="AK98" i="14"/>
  <c r="AF98" i="14"/>
  <c r="AE98" i="14"/>
  <c r="L98" i="14"/>
  <c r="T98" i="14" s="1"/>
  <c r="AK97" i="14"/>
  <c r="AF97" i="14"/>
  <c r="AE97" i="14"/>
  <c r="L97" i="14"/>
  <c r="AC97" i="14" s="1"/>
  <c r="AG97" i="14" s="1"/>
  <c r="AK96" i="14"/>
  <c r="AF96" i="14"/>
  <c r="AE96" i="14"/>
  <c r="L96" i="14"/>
  <c r="Z96" i="14" s="1"/>
  <c r="AP95" i="14"/>
  <c r="AM95" i="14"/>
  <c r="AH95" i="14"/>
  <c r="AI95" i="14" s="1"/>
  <c r="J95" i="14"/>
  <c r="K95" i="14" s="1"/>
  <c r="I95" i="14"/>
  <c r="F95" i="14"/>
  <c r="D95" i="14"/>
  <c r="AK94" i="14"/>
  <c r="AF94" i="14"/>
  <c r="AE94" i="14"/>
  <c r="L94" i="14"/>
  <c r="N94" i="14" s="1"/>
  <c r="AK93" i="14"/>
  <c r="AF93" i="14"/>
  <c r="AE93" i="14"/>
  <c r="L93" i="14"/>
  <c r="R93" i="14" s="1"/>
  <c r="AK92" i="14"/>
  <c r="AF92" i="14"/>
  <c r="AE92" i="14"/>
  <c r="L92" i="14"/>
  <c r="AC92" i="14" s="1"/>
  <c r="AP91" i="14"/>
  <c r="AM91" i="14"/>
  <c r="AH91" i="14"/>
  <c r="AI91" i="14" s="1"/>
  <c r="J91" i="14"/>
  <c r="AD91" i="14" s="1"/>
  <c r="I91" i="14"/>
  <c r="F91" i="14"/>
  <c r="D91" i="14"/>
  <c r="AK90" i="14"/>
  <c r="AF90" i="14"/>
  <c r="AE90" i="14"/>
  <c r="L90" i="14"/>
  <c r="Z90" i="14" s="1"/>
  <c r="AK89" i="14"/>
  <c r="AF89" i="14"/>
  <c r="AE89" i="14"/>
  <c r="L89" i="14"/>
  <c r="Z89" i="14" s="1"/>
  <c r="AK88" i="14"/>
  <c r="AF88" i="14"/>
  <c r="AE88" i="14"/>
  <c r="L88" i="14"/>
  <c r="T88" i="14" s="1"/>
  <c r="AP87" i="14"/>
  <c r="AM87" i="14"/>
  <c r="AH87" i="14"/>
  <c r="AI87" i="14" s="1"/>
  <c r="J87" i="14"/>
  <c r="K87" i="14" s="1"/>
  <c r="I87" i="14"/>
  <c r="F87" i="14"/>
  <c r="D87" i="14"/>
  <c r="AK86" i="14"/>
  <c r="AF86" i="14"/>
  <c r="AE86" i="14"/>
  <c r="L86" i="14"/>
  <c r="T86" i="14" s="1"/>
  <c r="AK85" i="14"/>
  <c r="AF85" i="14"/>
  <c r="AE85" i="14"/>
  <c r="L85" i="14"/>
  <c r="AK84" i="14"/>
  <c r="AF84" i="14"/>
  <c r="AE84" i="14"/>
  <c r="L84" i="14"/>
  <c r="AP83" i="14"/>
  <c r="AM83" i="14"/>
  <c r="AH83" i="14"/>
  <c r="AI83" i="14" s="1"/>
  <c r="J83" i="14"/>
  <c r="AD83" i="14" s="1"/>
  <c r="I83" i="14"/>
  <c r="F83" i="14"/>
  <c r="D83" i="14"/>
  <c r="AK82" i="14"/>
  <c r="AF82" i="14"/>
  <c r="AE82" i="14"/>
  <c r="L82" i="14"/>
  <c r="Z82" i="14" s="1"/>
  <c r="AK81" i="14"/>
  <c r="AF81" i="14"/>
  <c r="AE81" i="14"/>
  <c r="L81" i="14"/>
  <c r="AC81" i="14" s="1"/>
  <c r="AK80" i="14"/>
  <c r="AF80" i="14"/>
  <c r="AE80" i="14"/>
  <c r="L80" i="14"/>
  <c r="T80" i="14" s="1"/>
  <c r="AP79" i="14"/>
  <c r="AM79" i="14"/>
  <c r="AH79" i="14"/>
  <c r="AI79" i="14" s="1"/>
  <c r="J79" i="14"/>
  <c r="AD79" i="14" s="1"/>
  <c r="I79" i="14"/>
  <c r="F79" i="14"/>
  <c r="D79" i="14"/>
  <c r="AK78" i="14"/>
  <c r="AF78" i="14"/>
  <c r="AE78" i="14"/>
  <c r="L78" i="14"/>
  <c r="AC78" i="14" s="1"/>
  <c r="AG78" i="14" s="1"/>
  <c r="AK77" i="14"/>
  <c r="AF77" i="14"/>
  <c r="AE77" i="14"/>
  <c r="L77" i="14"/>
  <c r="T77" i="14" s="1"/>
  <c r="AK76" i="14"/>
  <c r="AF76" i="14"/>
  <c r="AE76" i="14"/>
  <c r="V76" i="14"/>
  <c r="L76" i="14"/>
  <c r="T76" i="14" s="1"/>
  <c r="AP75" i="14"/>
  <c r="AM75" i="14"/>
  <c r="AH75" i="14"/>
  <c r="AI75" i="14" s="1"/>
  <c r="J75" i="14"/>
  <c r="AD75" i="14" s="1"/>
  <c r="I75" i="14"/>
  <c r="F75" i="14"/>
  <c r="D75" i="14"/>
  <c r="AK74" i="14"/>
  <c r="AF74" i="14"/>
  <c r="AE74" i="14"/>
  <c r="L74" i="14"/>
  <c r="T74" i="14" s="1"/>
  <c r="AK73" i="14"/>
  <c r="AF73" i="14"/>
  <c r="AE73" i="14"/>
  <c r="L73" i="14"/>
  <c r="AK72" i="14"/>
  <c r="AF72" i="14"/>
  <c r="AE72" i="14"/>
  <c r="L72" i="14"/>
  <c r="Z72" i="14" s="1"/>
  <c r="AP71" i="14"/>
  <c r="AM71" i="14"/>
  <c r="AH71" i="14"/>
  <c r="AI71" i="14" s="1"/>
  <c r="J71" i="14"/>
  <c r="K71" i="14" s="1"/>
  <c r="I71" i="14"/>
  <c r="F71" i="14"/>
  <c r="D71" i="14"/>
  <c r="AK70" i="14"/>
  <c r="AF70" i="14"/>
  <c r="AE70" i="14"/>
  <c r="L70" i="14"/>
  <c r="AK69" i="14"/>
  <c r="AF69" i="14"/>
  <c r="AE69" i="14"/>
  <c r="T69" i="14"/>
  <c r="L69" i="14"/>
  <c r="R69" i="14" s="1"/>
  <c r="AK68" i="14"/>
  <c r="AF68" i="14"/>
  <c r="AE68" i="14"/>
  <c r="L68" i="14"/>
  <c r="AC68" i="14" s="1"/>
  <c r="AP67" i="14"/>
  <c r="AM67" i="14"/>
  <c r="AH67" i="14"/>
  <c r="AI67" i="14" s="1"/>
  <c r="J67" i="14"/>
  <c r="AD67" i="14" s="1"/>
  <c r="I67" i="14"/>
  <c r="F67" i="14"/>
  <c r="D67" i="14"/>
  <c r="AK66" i="14"/>
  <c r="AF66" i="14"/>
  <c r="AE66" i="14"/>
  <c r="L66" i="14"/>
  <c r="Z66" i="14" s="1"/>
  <c r="AK65" i="14"/>
  <c r="AF65" i="14"/>
  <c r="AE65" i="14"/>
  <c r="L65" i="14"/>
  <c r="AC65" i="14" s="1"/>
  <c r="AK64" i="14"/>
  <c r="AF64" i="14"/>
  <c r="AE64" i="14"/>
  <c r="L64" i="14"/>
  <c r="T64" i="14" s="1"/>
  <c r="AP63" i="14"/>
  <c r="AM63" i="14"/>
  <c r="AH63" i="14"/>
  <c r="AI63" i="14" s="1"/>
  <c r="J63" i="14"/>
  <c r="AD63" i="14" s="1"/>
  <c r="I63" i="14"/>
  <c r="F63" i="14"/>
  <c r="D63" i="14"/>
  <c r="AK62" i="14"/>
  <c r="AF62" i="14"/>
  <c r="AE62" i="14"/>
  <c r="L62" i="14"/>
  <c r="AC62" i="14" s="1"/>
  <c r="AG62" i="14" s="1"/>
  <c r="AK61" i="14"/>
  <c r="AF61" i="14"/>
  <c r="AE61" i="14"/>
  <c r="L61" i="14"/>
  <c r="T61" i="14" s="1"/>
  <c r="AK60" i="14"/>
  <c r="AF60" i="14"/>
  <c r="AE60" i="14"/>
  <c r="L60" i="14"/>
  <c r="V60" i="14" s="1"/>
  <c r="AP59" i="14"/>
  <c r="AM59" i="14"/>
  <c r="AH59" i="14"/>
  <c r="AI59" i="14" s="1"/>
  <c r="J59" i="14"/>
  <c r="AD59" i="14" s="1"/>
  <c r="I59" i="14"/>
  <c r="F59" i="14"/>
  <c r="D59" i="14"/>
  <c r="AK58" i="14"/>
  <c r="AF58" i="14"/>
  <c r="AE58" i="14"/>
  <c r="L58" i="14"/>
  <c r="T58" i="14" s="1"/>
  <c r="AK57" i="14"/>
  <c r="AF57" i="14"/>
  <c r="AE57" i="14"/>
  <c r="L57" i="14"/>
  <c r="AK56" i="14"/>
  <c r="AF56" i="14"/>
  <c r="AE56" i="14"/>
  <c r="Z56" i="14"/>
  <c r="L56" i="14"/>
  <c r="T56" i="14" s="1"/>
  <c r="AP55" i="14"/>
  <c r="AM55" i="14"/>
  <c r="AH55" i="14"/>
  <c r="AI55" i="14" s="1"/>
  <c r="J55" i="14"/>
  <c r="K55" i="14" s="1"/>
  <c r="I55" i="14"/>
  <c r="F55" i="14"/>
  <c r="D55" i="14"/>
  <c r="AK54" i="14"/>
  <c r="AF54" i="14"/>
  <c r="AE54" i="14"/>
  <c r="L54" i="14"/>
  <c r="AK53" i="14"/>
  <c r="AF53" i="14"/>
  <c r="AE53" i="14"/>
  <c r="L53" i="14"/>
  <c r="Z53" i="14" s="1"/>
  <c r="AK52" i="14"/>
  <c r="AF52" i="14"/>
  <c r="AE52" i="14"/>
  <c r="L52" i="14"/>
  <c r="AC52" i="14" s="1"/>
  <c r="AP51" i="14"/>
  <c r="AM51" i="14"/>
  <c r="AH51" i="14"/>
  <c r="AI51" i="14" s="1"/>
  <c r="J51" i="14"/>
  <c r="AD51" i="14" s="1"/>
  <c r="I51" i="14"/>
  <c r="F51" i="14"/>
  <c r="D51" i="14"/>
  <c r="AK50" i="14"/>
  <c r="AF50" i="14"/>
  <c r="AE50" i="14"/>
  <c r="L50" i="14"/>
  <c r="T50" i="14" s="1"/>
  <c r="AK49" i="14"/>
  <c r="AF49" i="14"/>
  <c r="AE49" i="14"/>
  <c r="L49" i="14"/>
  <c r="V49" i="14" s="1"/>
  <c r="AK48" i="14"/>
  <c r="AF48" i="14"/>
  <c r="AE48" i="14"/>
  <c r="L48" i="14"/>
  <c r="Z48" i="14" s="1"/>
  <c r="AP47" i="14"/>
  <c r="AM47" i="14"/>
  <c r="AH47" i="14"/>
  <c r="AI47" i="14" s="1"/>
  <c r="J47" i="14"/>
  <c r="K47" i="14" s="1"/>
  <c r="I47" i="14"/>
  <c r="F47" i="14"/>
  <c r="D47" i="14"/>
  <c r="AK46" i="14"/>
  <c r="AF46" i="14"/>
  <c r="AE46" i="14"/>
  <c r="L46" i="14"/>
  <c r="V46" i="14" s="1"/>
  <c r="AK45" i="14"/>
  <c r="AF45" i="14"/>
  <c r="AE45" i="14"/>
  <c r="L45" i="14"/>
  <c r="R45" i="14" s="1"/>
  <c r="AK44" i="14"/>
  <c r="AF44" i="14"/>
  <c r="AE44" i="14"/>
  <c r="L44" i="14"/>
  <c r="AC44" i="14" s="1"/>
  <c r="AP43" i="14"/>
  <c r="AM43" i="14"/>
  <c r="AH43" i="14"/>
  <c r="AI43" i="14" s="1"/>
  <c r="J43" i="14"/>
  <c r="AD43" i="14" s="1"/>
  <c r="I43" i="14"/>
  <c r="F43" i="14"/>
  <c r="D43" i="14"/>
  <c r="AK42" i="14"/>
  <c r="AF42" i="14"/>
  <c r="AE42" i="14"/>
  <c r="L42" i="14"/>
  <c r="Z42" i="14" s="1"/>
  <c r="AK41" i="14"/>
  <c r="AF41" i="14"/>
  <c r="AE41" i="14"/>
  <c r="L41" i="14"/>
  <c r="AC41" i="14" s="1"/>
  <c r="AG41" i="14" s="1"/>
  <c r="AK40" i="14"/>
  <c r="AF40" i="14"/>
  <c r="AE40" i="14"/>
  <c r="AE43" i="14" s="1"/>
  <c r="Z40" i="14"/>
  <c r="L40" i="14"/>
  <c r="T40" i="14" s="1"/>
  <c r="AP39" i="14"/>
  <c r="AM39" i="14"/>
  <c r="AH39" i="14"/>
  <c r="AI39" i="14" s="1"/>
  <c r="J39" i="14"/>
  <c r="AD39" i="14" s="1"/>
  <c r="I39" i="14"/>
  <c r="F39" i="14"/>
  <c r="D39" i="14"/>
  <c r="AK38" i="14"/>
  <c r="AF38" i="14"/>
  <c r="AE38" i="14"/>
  <c r="L38" i="14"/>
  <c r="AC38" i="14" s="1"/>
  <c r="AG38" i="14" s="1"/>
  <c r="AK37" i="14"/>
  <c r="AF37" i="14"/>
  <c r="AE37" i="14"/>
  <c r="L37" i="14"/>
  <c r="T37" i="14" s="1"/>
  <c r="AK36" i="14"/>
  <c r="AK39" i="14" s="1"/>
  <c r="AF36" i="14"/>
  <c r="AE36" i="14"/>
  <c r="L36" i="14"/>
  <c r="V36" i="14" s="1"/>
  <c r="AP35" i="14"/>
  <c r="AM35" i="14"/>
  <c r="AH35" i="14"/>
  <c r="AI35" i="14" s="1"/>
  <c r="J35" i="14"/>
  <c r="AD35" i="14" s="1"/>
  <c r="I35" i="14"/>
  <c r="F35" i="14"/>
  <c r="D35" i="14"/>
  <c r="AK34" i="14"/>
  <c r="AF34" i="14"/>
  <c r="AE34" i="14"/>
  <c r="L34" i="14"/>
  <c r="T34" i="14" s="1"/>
  <c r="AK33" i="14"/>
  <c r="AF33" i="14"/>
  <c r="AE33" i="14"/>
  <c r="L33" i="14"/>
  <c r="V33" i="14" s="1"/>
  <c r="AK32" i="14"/>
  <c r="AF32" i="14"/>
  <c r="AE32" i="14"/>
  <c r="L32" i="14"/>
  <c r="Z32" i="14" s="1"/>
  <c r="AP31" i="14"/>
  <c r="AM31" i="14"/>
  <c r="AH31" i="14"/>
  <c r="AI31" i="14" s="1"/>
  <c r="J31" i="14"/>
  <c r="K31" i="14" s="1"/>
  <c r="I31" i="14"/>
  <c r="F31" i="14"/>
  <c r="D31" i="14"/>
  <c r="AK30" i="14"/>
  <c r="AF30" i="14"/>
  <c r="AE30" i="14"/>
  <c r="L30" i="14"/>
  <c r="V30" i="14" s="1"/>
  <c r="AK29" i="14"/>
  <c r="AF29" i="14"/>
  <c r="AE29" i="14"/>
  <c r="L29" i="14"/>
  <c r="R29" i="14" s="1"/>
  <c r="AK28" i="14"/>
  <c r="AE28" i="14"/>
  <c r="N28" i="14"/>
  <c r="L28" i="14"/>
  <c r="AC28" i="14" s="1"/>
  <c r="AP27" i="14"/>
  <c r="AM27" i="14"/>
  <c r="AH27" i="14"/>
  <c r="AI27" i="14" s="1"/>
  <c r="J27" i="14"/>
  <c r="AD27" i="14" s="1"/>
  <c r="I27" i="14"/>
  <c r="F27" i="14"/>
  <c r="D27" i="14"/>
  <c r="AK26" i="14"/>
  <c r="AF26" i="14"/>
  <c r="AE26" i="14"/>
  <c r="L26" i="14"/>
  <c r="Z26" i="14" s="1"/>
  <c r="AK25" i="14"/>
  <c r="AF25" i="14"/>
  <c r="AE25" i="14"/>
  <c r="AG25" i="14"/>
  <c r="L25" i="14"/>
  <c r="AC25" i="14" s="1"/>
  <c r="AK24" i="14"/>
  <c r="AE24" i="14"/>
  <c r="L24" i="14"/>
  <c r="T24" i="14" s="1"/>
  <c r="AP23" i="14"/>
  <c r="AM23" i="14"/>
  <c r="AH23" i="14"/>
  <c r="AI23" i="14" s="1"/>
  <c r="J23" i="14"/>
  <c r="AD23" i="14" s="1"/>
  <c r="I23" i="14"/>
  <c r="F23" i="14"/>
  <c r="D23" i="14"/>
  <c r="AK22" i="14"/>
  <c r="AF22" i="14"/>
  <c r="AE22" i="14"/>
  <c r="AG22" i="14"/>
  <c r="L22" i="14"/>
  <c r="AC22" i="14" s="1"/>
  <c r="AK21" i="14"/>
  <c r="AF21" i="14"/>
  <c r="AE21" i="14"/>
  <c r="L21" i="14"/>
  <c r="T21" i="14" s="1"/>
  <c r="AK20" i="14"/>
  <c r="AF20" i="14"/>
  <c r="AE20" i="14"/>
  <c r="L20" i="14"/>
  <c r="V20" i="14" s="1"/>
  <c r="AP19" i="14"/>
  <c r="AM19" i="14"/>
  <c r="AH19" i="14"/>
  <c r="AI19" i="14" s="1"/>
  <c r="J19" i="14"/>
  <c r="AD19" i="14" s="1"/>
  <c r="I19" i="14"/>
  <c r="F19" i="14"/>
  <c r="D19" i="14"/>
  <c r="AK18" i="14"/>
  <c r="AF18" i="14"/>
  <c r="AE18" i="14"/>
  <c r="L18" i="14"/>
  <c r="T18" i="14" s="1"/>
  <c r="AK17" i="14"/>
  <c r="AF17" i="14"/>
  <c r="AE17" i="14"/>
  <c r="L17" i="14"/>
  <c r="AK16" i="14"/>
  <c r="AF16" i="14"/>
  <c r="AE16" i="14"/>
  <c r="L16" i="14"/>
  <c r="AP15" i="14"/>
  <c r="AM15" i="14"/>
  <c r="AH15" i="14"/>
  <c r="AI15" i="14" s="1"/>
  <c r="J15" i="14"/>
  <c r="AD15" i="14" s="1"/>
  <c r="I15" i="14"/>
  <c r="F15" i="14"/>
  <c r="D15" i="14"/>
  <c r="AK14" i="14"/>
  <c r="AF14" i="14"/>
  <c r="AE14" i="14"/>
  <c r="L14" i="14"/>
  <c r="AK13" i="14"/>
  <c r="AF13" i="14"/>
  <c r="AE13" i="14"/>
  <c r="R13" i="14"/>
  <c r="L13" i="14"/>
  <c r="T13" i="14" s="1"/>
  <c r="AK12" i="14"/>
  <c r="AF12" i="14"/>
  <c r="AE12" i="14"/>
  <c r="L12" i="14"/>
  <c r="T12" i="14" s="1"/>
  <c r="AP11" i="14"/>
  <c r="AM11" i="14"/>
  <c r="AH11" i="14"/>
  <c r="AI11" i="14" s="1"/>
  <c r="J11" i="14"/>
  <c r="AD11" i="14" s="1"/>
  <c r="I11" i="14"/>
  <c r="F11" i="14"/>
  <c r="D11" i="14"/>
  <c r="AK10" i="14"/>
  <c r="AF10" i="14"/>
  <c r="AE10" i="14"/>
  <c r="L10" i="14"/>
  <c r="T10" i="14" s="1"/>
  <c r="AK9" i="14"/>
  <c r="AF9" i="14"/>
  <c r="AE9" i="14"/>
  <c r="L9" i="14"/>
  <c r="T9" i="14" s="1"/>
  <c r="AK8" i="14"/>
  <c r="AF8" i="14"/>
  <c r="AE8" i="14"/>
  <c r="V8" i="14"/>
  <c r="L8" i="14"/>
  <c r="T8" i="14" s="1"/>
  <c r="AP7" i="14"/>
  <c r="AM7" i="14"/>
  <c r="AH7" i="14"/>
  <c r="AI7" i="14" s="1"/>
  <c r="J7" i="14"/>
  <c r="AJ7" i="14" s="1"/>
  <c r="I7" i="14"/>
  <c r="F7" i="14"/>
  <c r="D7" i="14"/>
  <c r="AK6" i="14"/>
  <c r="AF6" i="14"/>
  <c r="AE6" i="14"/>
  <c r="L6" i="14"/>
  <c r="AK5" i="14"/>
  <c r="AF5" i="14"/>
  <c r="AE5" i="14"/>
  <c r="L5" i="14"/>
  <c r="AK4" i="14"/>
  <c r="AF4" i="14"/>
  <c r="AE4" i="14"/>
  <c r="L4" i="14"/>
  <c r="AP127" i="3"/>
  <c r="AM127" i="3"/>
  <c r="AH127" i="3"/>
  <c r="AI127" i="3" s="1"/>
  <c r="J127" i="3"/>
  <c r="K127" i="3" s="1"/>
  <c r="I127" i="3"/>
  <c r="F127" i="3"/>
  <c r="D127" i="3"/>
  <c r="AK126" i="3"/>
  <c r="AF126" i="3"/>
  <c r="AE126" i="3"/>
  <c r="L126" i="3"/>
  <c r="V126" i="3" s="1"/>
  <c r="AK125" i="3"/>
  <c r="AF125" i="3"/>
  <c r="AE125" i="3"/>
  <c r="L125" i="3"/>
  <c r="R125" i="3" s="1"/>
  <c r="AK124" i="3"/>
  <c r="AF124" i="3"/>
  <c r="AE124" i="3"/>
  <c r="L124" i="3"/>
  <c r="AC124" i="3" s="1"/>
  <c r="AG124" i="3" s="1"/>
  <c r="AP123" i="3"/>
  <c r="AM123" i="3"/>
  <c r="AH123" i="3"/>
  <c r="AI123" i="3" s="1"/>
  <c r="J123" i="3"/>
  <c r="AD123" i="3" s="1"/>
  <c r="I123" i="3"/>
  <c r="F123" i="3"/>
  <c r="D123" i="3"/>
  <c r="AK122" i="3"/>
  <c r="AF122" i="3"/>
  <c r="AE122" i="3"/>
  <c r="L122" i="3"/>
  <c r="R122" i="3" s="1"/>
  <c r="AK121" i="3"/>
  <c r="AF121" i="3"/>
  <c r="AE121" i="3"/>
  <c r="X121" i="3"/>
  <c r="L121" i="3"/>
  <c r="AC121" i="3" s="1"/>
  <c r="AK120" i="3"/>
  <c r="AF120" i="3"/>
  <c r="AE120" i="3"/>
  <c r="L120" i="3"/>
  <c r="T120" i="3" s="1"/>
  <c r="AP119" i="3"/>
  <c r="AM119" i="3"/>
  <c r="AH119" i="3"/>
  <c r="AI119" i="3" s="1"/>
  <c r="J119" i="3"/>
  <c r="AD119" i="3" s="1"/>
  <c r="I119" i="3"/>
  <c r="F119" i="3"/>
  <c r="D119" i="3"/>
  <c r="AK118" i="3"/>
  <c r="AF118" i="3"/>
  <c r="AE118" i="3"/>
  <c r="L118" i="3"/>
  <c r="AC118" i="3" s="1"/>
  <c r="AK117" i="3"/>
  <c r="AF117" i="3"/>
  <c r="AE117" i="3"/>
  <c r="L117" i="3"/>
  <c r="T117" i="3" s="1"/>
  <c r="AK116" i="3"/>
  <c r="AF116" i="3"/>
  <c r="AE116" i="3"/>
  <c r="L116" i="3"/>
  <c r="V116" i="3" s="1"/>
  <c r="AP115" i="3"/>
  <c r="AM115" i="3"/>
  <c r="AH115" i="3"/>
  <c r="AI115" i="3" s="1"/>
  <c r="J115" i="3"/>
  <c r="AD115" i="3" s="1"/>
  <c r="I115" i="3"/>
  <c r="F115" i="3"/>
  <c r="D115" i="3"/>
  <c r="AK114" i="3"/>
  <c r="AF114" i="3"/>
  <c r="AE114" i="3"/>
  <c r="L114" i="3"/>
  <c r="T114" i="3" s="1"/>
  <c r="AK113" i="3"/>
  <c r="AF113" i="3"/>
  <c r="AE113" i="3"/>
  <c r="L113" i="3"/>
  <c r="V113" i="3" s="1"/>
  <c r="AK112" i="3"/>
  <c r="AF112" i="3"/>
  <c r="AE112" i="3"/>
  <c r="L112" i="3"/>
  <c r="R112" i="3" s="1"/>
  <c r="AP111" i="3"/>
  <c r="AM111" i="3"/>
  <c r="AH111" i="3"/>
  <c r="AI111" i="3" s="1"/>
  <c r="J111" i="3"/>
  <c r="K111" i="3" s="1"/>
  <c r="I111" i="3"/>
  <c r="F111" i="3"/>
  <c r="D111" i="3"/>
  <c r="AK110" i="3"/>
  <c r="AF110" i="3"/>
  <c r="AE110" i="3"/>
  <c r="L110" i="3"/>
  <c r="AK109" i="3"/>
  <c r="AF109" i="3"/>
  <c r="AE109" i="3"/>
  <c r="L109" i="3"/>
  <c r="AK108" i="3"/>
  <c r="AF108" i="3"/>
  <c r="AE108" i="3"/>
  <c r="L108" i="3"/>
  <c r="AC108" i="3" s="1"/>
  <c r="AP107" i="3"/>
  <c r="AM107" i="3"/>
  <c r="AH107" i="3"/>
  <c r="AI107" i="3" s="1"/>
  <c r="J107" i="3"/>
  <c r="AB107" i="3" s="1"/>
  <c r="I107" i="3"/>
  <c r="F107" i="3"/>
  <c r="D107" i="3"/>
  <c r="AK106" i="3"/>
  <c r="AF106" i="3"/>
  <c r="AE106" i="3"/>
  <c r="R106" i="3"/>
  <c r="L106" i="3"/>
  <c r="T106" i="3" s="1"/>
  <c r="AK105" i="3"/>
  <c r="AF105" i="3"/>
  <c r="AE105" i="3"/>
  <c r="L105" i="3"/>
  <c r="V105" i="3" s="1"/>
  <c r="AK104" i="3"/>
  <c r="AF104" i="3"/>
  <c r="AE104" i="3"/>
  <c r="L104" i="3"/>
  <c r="Z104" i="3" s="1"/>
  <c r="AP103" i="3"/>
  <c r="AM103" i="3"/>
  <c r="AH103" i="3"/>
  <c r="AI103" i="3" s="1"/>
  <c r="J103" i="3"/>
  <c r="K103" i="3" s="1"/>
  <c r="I103" i="3"/>
  <c r="F103" i="3"/>
  <c r="D103" i="3"/>
  <c r="AK102" i="3"/>
  <c r="AF102" i="3"/>
  <c r="AE102" i="3"/>
  <c r="T102" i="3"/>
  <c r="L102" i="3"/>
  <c r="V102" i="3" s="1"/>
  <c r="AK101" i="3"/>
  <c r="AF101" i="3"/>
  <c r="AE101" i="3"/>
  <c r="L101" i="3"/>
  <c r="Z101" i="3" s="1"/>
  <c r="AK100" i="3"/>
  <c r="AF100" i="3"/>
  <c r="AE100" i="3"/>
  <c r="AG100" i="3"/>
  <c r="L100" i="3"/>
  <c r="AC100" i="3" s="1"/>
  <c r="AP99" i="3"/>
  <c r="AM99" i="3"/>
  <c r="AH99" i="3"/>
  <c r="AI99" i="3" s="1"/>
  <c r="J99" i="3"/>
  <c r="AD99" i="3" s="1"/>
  <c r="I99" i="3"/>
  <c r="F99" i="3"/>
  <c r="D99" i="3"/>
  <c r="AK98" i="3"/>
  <c r="AF98" i="3"/>
  <c r="AE98" i="3"/>
  <c r="L98" i="3"/>
  <c r="Z98" i="3" s="1"/>
  <c r="AK97" i="3"/>
  <c r="AF97" i="3"/>
  <c r="AE97" i="3"/>
  <c r="L97" i="3"/>
  <c r="AC97" i="3" s="1"/>
  <c r="AG97" i="3" s="1"/>
  <c r="AK96" i="3"/>
  <c r="AF96" i="3"/>
  <c r="AE96" i="3"/>
  <c r="V96" i="3"/>
  <c r="L96" i="3"/>
  <c r="T96" i="3" s="1"/>
  <c r="AP95" i="3"/>
  <c r="AM95" i="3"/>
  <c r="AH95" i="3"/>
  <c r="J95" i="3"/>
  <c r="AD95" i="3" s="1"/>
  <c r="I95" i="3"/>
  <c r="F95" i="3"/>
  <c r="D95" i="3"/>
  <c r="AK94" i="3"/>
  <c r="AF94" i="3"/>
  <c r="AE94" i="3"/>
  <c r="P94" i="3"/>
  <c r="L94" i="3"/>
  <c r="AC94" i="3" s="1"/>
  <c r="AG94" i="3" s="1"/>
  <c r="AK93" i="3"/>
  <c r="AF93" i="3"/>
  <c r="AE93" i="3"/>
  <c r="L93" i="3"/>
  <c r="T93" i="3" s="1"/>
  <c r="AK92" i="3"/>
  <c r="AF92" i="3"/>
  <c r="AE92" i="3"/>
  <c r="L92" i="3"/>
  <c r="V92" i="3" s="1"/>
  <c r="AP91" i="3"/>
  <c r="AM91" i="3"/>
  <c r="AH91" i="3"/>
  <c r="AI91" i="3" s="1"/>
  <c r="J91" i="3"/>
  <c r="AJ91" i="3" s="1"/>
  <c r="I91" i="3"/>
  <c r="F91" i="3"/>
  <c r="D91" i="3"/>
  <c r="AK90" i="3"/>
  <c r="AF90" i="3"/>
  <c r="AE90" i="3"/>
  <c r="L90" i="3"/>
  <c r="Z90" i="3" s="1"/>
  <c r="AK89" i="3"/>
  <c r="AF89" i="3"/>
  <c r="AE89" i="3"/>
  <c r="L89" i="3"/>
  <c r="AC89" i="3" s="1"/>
  <c r="AK88" i="3"/>
  <c r="AF88" i="3"/>
  <c r="AE88" i="3"/>
  <c r="L88" i="3"/>
  <c r="T88" i="3" s="1"/>
  <c r="AP87" i="3"/>
  <c r="AM87" i="3"/>
  <c r="AH87" i="3"/>
  <c r="AI87" i="3" s="1"/>
  <c r="J87" i="3"/>
  <c r="AD87" i="3" s="1"/>
  <c r="I87" i="3"/>
  <c r="F87" i="3"/>
  <c r="D87" i="3"/>
  <c r="AK86" i="3"/>
  <c r="AF86" i="3"/>
  <c r="AE86" i="3"/>
  <c r="L86" i="3"/>
  <c r="AC86" i="3" s="1"/>
  <c r="AK85" i="3"/>
  <c r="AF85" i="3"/>
  <c r="AE85" i="3"/>
  <c r="L85" i="3"/>
  <c r="T85" i="3" s="1"/>
  <c r="AK84" i="3"/>
  <c r="AF84" i="3"/>
  <c r="AE84" i="3"/>
  <c r="L84" i="3"/>
  <c r="V84" i="3" s="1"/>
  <c r="AP83" i="3"/>
  <c r="AM83" i="3"/>
  <c r="AH83" i="3"/>
  <c r="AI83" i="3" s="1"/>
  <c r="J83" i="3"/>
  <c r="AD83" i="3" s="1"/>
  <c r="I83" i="3"/>
  <c r="F83" i="3"/>
  <c r="D83" i="3"/>
  <c r="AK82" i="3"/>
  <c r="AF82" i="3"/>
  <c r="AE82" i="3"/>
  <c r="L82" i="3"/>
  <c r="T82" i="3" s="1"/>
  <c r="AK81" i="3"/>
  <c r="AF81" i="3"/>
  <c r="AE81" i="3"/>
  <c r="L81" i="3"/>
  <c r="AK80" i="3"/>
  <c r="AF80" i="3"/>
  <c r="AE80" i="3"/>
  <c r="L80" i="3"/>
  <c r="AP79" i="3"/>
  <c r="AM79" i="3"/>
  <c r="AH79" i="3"/>
  <c r="AI79" i="3" s="1"/>
  <c r="J79" i="3"/>
  <c r="K79" i="3" s="1"/>
  <c r="I79" i="3"/>
  <c r="F79" i="3"/>
  <c r="D79" i="3"/>
  <c r="AK78" i="3"/>
  <c r="AF78" i="3"/>
  <c r="AE78" i="3"/>
  <c r="L78" i="3"/>
  <c r="V78" i="3" s="1"/>
  <c r="AK77" i="3"/>
  <c r="AF77" i="3"/>
  <c r="AE77" i="3"/>
  <c r="L77" i="3"/>
  <c r="R77" i="3" s="1"/>
  <c r="AK76" i="3"/>
  <c r="AF76" i="3"/>
  <c r="AE76" i="3"/>
  <c r="L76" i="3"/>
  <c r="AC76" i="3" s="1"/>
  <c r="AG76" i="3" s="1"/>
  <c r="AP75" i="3"/>
  <c r="AM75" i="3"/>
  <c r="AH75" i="3"/>
  <c r="AI75" i="3" s="1"/>
  <c r="J75" i="3"/>
  <c r="AD75" i="3" s="1"/>
  <c r="I75" i="3"/>
  <c r="F75" i="3"/>
  <c r="D75" i="3"/>
  <c r="AK74" i="3"/>
  <c r="AF74" i="3"/>
  <c r="AE74" i="3"/>
  <c r="L74" i="3"/>
  <c r="Z74" i="3" s="1"/>
  <c r="AK73" i="3"/>
  <c r="AF73" i="3"/>
  <c r="AE73" i="3"/>
  <c r="L73" i="3"/>
  <c r="AC73" i="3" s="1"/>
  <c r="AK72" i="3"/>
  <c r="AF72" i="3"/>
  <c r="AE72" i="3"/>
  <c r="L72" i="3"/>
  <c r="T72" i="3" s="1"/>
  <c r="AP71" i="3"/>
  <c r="AM71" i="3"/>
  <c r="AH71" i="3"/>
  <c r="AI71" i="3" s="1"/>
  <c r="J71" i="3"/>
  <c r="AD71" i="3" s="1"/>
  <c r="I71" i="3"/>
  <c r="F71" i="3"/>
  <c r="D71" i="3"/>
  <c r="AK70" i="3"/>
  <c r="AF70" i="3"/>
  <c r="AE70" i="3"/>
  <c r="L70" i="3"/>
  <c r="AC70" i="3" s="1"/>
  <c r="AG70" i="3" s="1"/>
  <c r="AK69" i="3"/>
  <c r="AF69" i="3"/>
  <c r="AE69" i="3"/>
  <c r="Z69" i="3"/>
  <c r="R69" i="3"/>
  <c r="L69" i="3"/>
  <c r="T69" i="3" s="1"/>
  <c r="AK68" i="3"/>
  <c r="AF68" i="3"/>
  <c r="AE68" i="3"/>
  <c r="L68" i="3"/>
  <c r="V68" i="3" s="1"/>
  <c r="AP67" i="3"/>
  <c r="AM67" i="3"/>
  <c r="AH67" i="3"/>
  <c r="AI67" i="3" s="1"/>
  <c r="J67" i="3"/>
  <c r="AD67" i="3" s="1"/>
  <c r="I67" i="3"/>
  <c r="F67" i="3"/>
  <c r="D67" i="3"/>
  <c r="AK66" i="3"/>
  <c r="AF66" i="3"/>
  <c r="AE66" i="3"/>
  <c r="L66" i="3"/>
  <c r="T66" i="3" s="1"/>
  <c r="AK65" i="3"/>
  <c r="AF65" i="3"/>
  <c r="AE65" i="3"/>
  <c r="L65" i="3"/>
  <c r="AC65" i="3" s="1"/>
  <c r="AK64" i="3"/>
  <c r="AF64" i="3"/>
  <c r="AE64" i="3"/>
  <c r="L64" i="3"/>
  <c r="Z64" i="3" s="1"/>
  <c r="AP63" i="3"/>
  <c r="AM63" i="3"/>
  <c r="AH63" i="3"/>
  <c r="AI63" i="3" s="1"/>
  <c r="J63" i="3"/>
  <c r="K63" i="3" s="1"/>
  <c r="I63" i="3"/>
  <c r="F63" i="3"/>
  <c r="D63" i="3"/>
  <c r="AK62" i="3"/>
  <c r="AF62" i="3"/>
  <c r="AE62" i="3"/>
  <c r="L62" i="3"/>
  <c r="T62" i="3" s="1"/>
  <c r="AK61" i="3"/>
  <c r="AF61" i="3"/>
  <c r="AE61" i="3"/>
  <c r="L61" i="3"/>
  <c r="AK60" i="3"/>
  <c r="AF60" i="3"/>
  <c r="AE60" i="3"/>
  <c r="X60" i="3"/>
  <c r="R60" i="3"/>
  <c r="P60" i="3"/>
  <c r="L60" i="3"/>
  <c r="AC60" i="3" s="1"/>
  <c r="AP59" i="3"/>
  <c r="AM59" i="3"/>
  <c r="AH59" i="3"/>
  <c r="AI59" i="3" s="1"/>
  <c r="J59" i="3"/>
  <c r="AD59" i="3" s="1"/>
  <c r="I59" i="3"/>
  <c r="F59" i="3"/>
  <c r="D59" i="3"/>
  <c r="AK58" i="3"/>
  <c r="AF58" i="3"/>
  <c r="AE58" i="3"/>
  <c r="L58" i="3"/>
  <c r="R58" i="3" s="1"/>
  <c r="AK57" i="3"/>
  <c r="AF57" i="3"/>
  <c r="AE57" i="3"/>
  <c r="L57" i="3"/>
  <c r="AC57" i="3" s="1"/>
  <c r="AK56" i="3"/>
  <c r="AF56" i="3"/>
  <c r="AE56" i="3"/>
  <c r="L56" i="3"/>
  <c r="T56" i="3" s="1"/>
  <c r="AP55" i="3"/>
  <c r="AM55" i="3"/>
  <c r="AH55" i="3"/>
  <c r="AI55" i="3" s="1"/>
  <c r="J55" i="3"/>
  <c r="I55" i="3"/>
  <c r="F55" i="3"/>
  <c r="D55" i="3"/>
  <c r="AK54" i="3"/>
  <c r="AF54" i="3"/>
  <c r="AE54" i="3"/>
  <c r="L54" i="3"/>
  <c r="AC54" i="3" s="1"/>
  <c r="AG54" i="3" s="1"/>
  <c r="AK53" i="3"/>
  <c r="AF53" i="3"/>
  <c r="AE53" i="3"/>
  <c r="L53" i="3"/>
  <c r="Z53" i="3" s="1"/>
  <c r="AK52" i="3"/>
  <c r="AF52" i="3"/>
  <c r="AE52" i="3"/>
  <c r="L52" i="3"/>
  <c r="X52" i="3" s="1"/>
  <c r="AP51" i="3"/>
  <c r="AM51" i="3"/>
  <c r="AH51" i="3"/>
  <c r="AI51" i="3" s="1"/>
  <c r="J51" i="3"/>
  <c r="AD51" i="3" s="1"/>
  <c r="I51" i="3"/>
  <c r="F51" i="3"/>
  <c r="D51" i="3"/>
  <c r="AK50" i="3"/>
  <c r="AF50" i="3"/>
  <c r="AE50" i="3"/>
  <c r="L50" i="3"/>
  <c r="Z50" i="3" s="1"/>
  <c r="AK49" i="3"/>
  <c r="AF49" i="3"/>
  <c r="AE49" i="3"/>
  <c r="L49" i="3"/>
  <c r="T49" i="3" s="1"/>
  <c r="AK48" i="3"/>
  <c r="AF48" i="3"/>
  <c r="AE48" i="3"/>
  <c r="L48" i="3"/>
  <c r="T48" i="3" s="1"/>
  <c r="AP47" i="3"/>
  <c r="AM47" i="3"/>
  <c r="AH47" i="3"/>
  <c r="AI47" i="3" s="1"/>
  <c r="J47" i="3"/>
  <c r="AD47" i="3" s="1"/>
  <c r="I47" i="3"/>
  <c r="F47" i="3"/>
  <c r="D47" i="3"/>
  <c r="AK46" i="3"/>
  <c r="AF46" i="3"/>
  <c r="AE46" i="3"/>
  <c r="L46" i="3"/>
  <c r="T46" i="3" s="1"/>
  <c r="AK45" i="3"/>
  <c r="AF45" i="3"/>
  <c r="AE45" i="3"/>
  <c r="L45" i="3"/>
  <c r="T45" i="3" s="1"/>
  <c r="AK44" i="3"/>
  <c r="AF44" i="3"/>
  <c r="AE44" i="3"/>
  <c r="L44" i="3"/>
  <c r="T44" i="3" s="1"/>
  <c r="AP43" i="3"/>
  <c r="AM43" i="3"/>
  <c r="AH43" i="3"/>
  <c r="AI43" i="3" s="1"/>
  <c r="J43" i="3"/>
  <c r="AD43" i="3" s="1"/>
  <c r="I43" i="3"/>
  <c r="F43" i="3"/>
  <c r="D43" i="3"/>
  <c r="AK42" i="3"/>
  <c r="AF42" i="3"/>
  <c r="AE42" i="3"/>
  <c r="V42" i="3"/>
  <c r="P42" i="3"/>
  <c r="L42" i="3"/>
  <c r="T42" i="3" s="1"/>
  <c r="AK41" i="3"/>
  <c r="AF41" i="3"/>
  <c r="AE41" i="3"/>
  <c r="L41" i="3"/>
  <c r="T41" i="3" s="1"/>
  <c r="AK40" i="3"/>
  <c r="AF40" i="3"/>
  <c r="AE40" i="3"/>
  <c r="L40" i="3"/>
  <c r="Z40" i="3" s="1"/>
  <c r="AP39" i="3"/>
  <c r="AM39" i="3"/>
  <c r="AH39" i="3"/>
  <c r="AI39" i="3" s="1"/>
  <c r="J39" i="3"/>
  <c r="AD39" i="3" s="1"/>
  <c r="I39" i="3"/>
  <c r="F39" i="3"/>
  <c r="D39" i="3"/>
  <c r="AK38" i="3"/>
  <c r="AF38" i="3"/>
  <c r="AE38" i="3"/>
  <c r="L38" i="3"/>
  <c r="V38" i="3" s="1"/>
  <c r="AK37" i="3"/>
  <c r="AF37" i="3"/>
  <c r="AE37" i="3"/>
  <c r="L37" i="3"/>
  <c r="Z37" i="3" s="1"/>
  <c r="AK36" i="3"/>
  <c r="AF36" i="3"/>
  <c r="AE36" i="3"/>
  <c r="L36" i="3"/>
  <c r="T36" i="3" s="1"/>
  <c r="AP35" i="3"/>
  <c r="AM35" i="3"/>
  <c r="AH35" i="3"/>
  <c r="AI35" i="3" s="1"/>
  <c r="J35" i="3"/>
  <c r="AD35" i="3" s="1"/>
  <c r="I35" i="3"/>
  <c r="F35" i="3"/>
  <c r="D35" i="3"/>
  <c r="AK34" i="3"/>
  <c r="AF34" i="3"/>
  <c r="AE34" i="3"/>
  <c r="L34" i="3"/>
  <c r="R34" i="3" s="1"/>
  <c r="AK33" i="3"/>
  <c r="AF33" i="3"/>
  <c r="AE33" i="3"/>
  <c r="P33" i="3"/>
  <c r="N33" i="3"/>
  <c r="L33" i="3"/>
  <c r="T33" i="3" s="1"/>
  <c r="AK32" i="3"/>
  <c r="AF32" i="3"/>
  <c r="AE32" i="3"/>
  <c r="L32" i="3"/>
  <c r="T32" i="3" s="1"/>
  <c r="AP31" i="3"/>
  <c r="AM31" i="3"/>
  <c r="AH31" i="3"/>
  <c r="AI31" i="3" s="1"/>
  <c r="J31" i="3"/>
  <c r="K31" i="3" s="1"/>
  <c r="I31" i="3"/>
  <c r="F31" i="3"/>
  <c r="D31" i="3"/>
  <c r="AK30" i="3"/>
  <c r="AF30" i="3"/>
  <c r="AE30" i="3"/>
  <c r="R30" i="3"/>
  <c r="L30" i="3"/>
  <c r="T30" i="3" s="1"/>
  <c r="AK29" i="3"/>
  <c r="AF29" i="3"/>
  <c r="AE29" i="3"/>
  <c r="L29" i="3"/>
  <c r="N29" i="3" s="1"/>
  <c r="AK28" i="3"/>
  <c r="AF28" i="3"/>
  <c r="AE28" i="3"/>
  <c r="L28" i="3"/>
  <c r="AC28" i="3" s="1"/>
  <c r="AP27" i="3"/>
  <c r="AM27" i="3"/>
  <c r="AH27" i="3"/>
  <c r="AI27" i="3" s="1"/>
  <c r="J27" i="3"/>
  <c r="K27" i="3" s="1"/>
  <c r="I27" i="3"/>
  <c r="F27" i="3"/>
  <c r="D27" i="3"/>
  <c r="AK26" i="3"/>
  <c r="AF26" i="3"/>
  <c r="AE26" i="3"/>
  <c r="L26" i="3"/>
  <c r="AC26" i="3" s="1"/>
  <c r="AK25" i="3"/>
  <c r="AF25" i="3"/>
  <c r="AE25" i="3"/>
  <c r="Z25" i="3"/>
  <c r="N25" i="3"/>
  <c r="L25" i="3"/>
  <c r="AC25" i="3" s="1"/>
  <c r="AK24" i="3"/>
  <c r="AF24" i="3"/>
  <c r="AE24" i="3"/>
  <c r="L24" i="3"/>
  <c r="T24" i="3" s="1"/>
  <c r="AP23" i="3"/>
  <c r="AM23" i="3"/>
  <c r="AH23" i="3"/>
  <c r="AI23" i="3" s="1"/>
  <c r="J23" i="3"/>
  <c r="AD23" i="3" s="1"/>
  <c r="I23" i="3"/>
  <c r="F23" i="3"/>
  <c r="D23" i="3"/>
  <c r="AK22" i="3"/>
  <c r="AF22" i="3"/>
  <c r="AE22" i="3"/>
  <c r="L22" i="3"/>
  <c r="AC22" i="3" s="1"/>
  <c r="AK21" i="3"/>
  <c r="AF21" i="3"/>
  <c r="AE21" i="3"/>
  <c r="L21" i="3"/>
  <c r="T21" i="3" s="1"/>
  <c r="AK20" i="3"/>
  <c r="AF20" i="3"/>
  <c r="AE20" i="3"/>
  <c r="L20" i="3"/>
  <c r="T20" i="3" s="1"/>
  <c r="AP19" i="3"/>
  <c r="AM19" i="3"/>
  <c r="AH19" i="3"/>
  <c r="AI19" i="3" s="1"/>
  <c r="J19" i="3"/>
  <c r="AJ19" i="3" s="1"/>
  <c r="I19" i="3"/>
  <c r="F19" i="3"/>
  <c r="D19" i="3"/>
  <c r="AK18" i="3"/>
  <c r="AF18" i="3"/>
  <c r="AE18" i="3"/>
  <c r="R18" i="3"/>
  <c r="N18" i="3"/>
  <c r="L18" i="3"/>
  <c r="T18" i="3" s="1"/>
  <c r="AK17" i="3"/>
  <c r="AF17" i="3"/>
  <c r="AE17" i="3"/>
  <c r="L17" i="3"/>
  <c r="T17" i="3" s="1"/>
  <c r="AK16" i="3"/>
  <c r="AF16" i="3"/>
  <c r="AE16" i="3"/>
  <c r="L16" i="3"/>
  <c r="Z16" i="3" s="1"/>
  <c r="AP15" i="3"/>
  <c r="AM15" i="3"/>
  <c r="AH15" i="3"/>
  <c r="AI15" i="3" s="1"/>
  <c r="J15" i="3"/>
  <c r="K15" i="3" s="1"/>
  <c r="I15" i="3"/>
  <c r="F15" i="3"/>
  <c r="D15" i="3"/>
  <c r="AK14" i="3"/>
  <c r="AF14" i="3"/>
  <c r="AE14" i="3"/>
  <c r="L14" i="3"/>
  <c r="AC14" i="3" s="1"/>
  <c r="AG14" i="3" s="1"/>
  <c r="AK13" i="3"/>
  <c r="AF13" i="3"/>
  <c r="AE13" i="3"/>
  <c r="L13" i="3"/>
  <c r="T13" i="3" s="1"/>
  <c r="AK12" i="3"/>
  <c r="AF12" i="3"/>
  <c r="AE12" i="3"/>
  <c r="L12" i="3"/>
  <c r="AC12" i="3" s="1"/>
  <c r="AP11" i="3"/>
  <c r="AM11" i="3"/>
  <c r="AH11" i="3"/>
  <c r="AI11" i="3" s="1"/>
  <c r="J11" i="3"/>
  <c r="AD11" i="3" s="1"/>
  <c r="I11" i="3"/>
  <c r="F11" i="3"/>
  <c r="D11" i="3"/>
  <c r="AK10" i="3"/>
  <c r="AF10" i="3"/>
  <c r="AE10" i="3"/>
  <c r="L10" i="3"/>
  <c r="Z10" i="3" s="1"/>
  <c r="AK9" i="3"/>
  <c r="AF9" i="3"/>
  <c r="AE9" i="3"/>
  <c r="L9" i="3"/>
  <c r="AC9" i="3" s="1"/>
  <c r="AK8" i="3"/>
  <c r="AF8" i="3"/>
  <c r="AE8" i="3"/>
  <c r="L8" i="3"/>
  <c r="T8" i="3" s="1"/>
  <c r="AP7" i="3"/>
  <c r="AM7" i="3"/>
  <c r="AH7" i="3"/>
  <c r="AI7" i="3" s="1"/>
  <c r="J7" i="3"/>
  <c r="I7" i="3"/>
  <c r="F7" i="3"/>
  <c r="D7" i="3"/>
  <c r="AK6" i="3"/>
  <c r="AF6" i="3"/>
  <c r="AE6" i="3"/>
  <c r="L6" i="3"/>
  <c r="AK5" i="3"/>
  <c r="AF5" i="3"/>
  <c r="AE5" i="3"/>
  <c r="L5" i="3"/>
  <c r="AK4" i="3"/>
  <c r="AF4" i="3"/>
  <c r="AE4" i="3"/>
  <c r="L4" i="3"/>
  <c r="AP127" i="13"/>
  <c r="AM127" i="13"/>
  <c r="AI127" i="13"/>
  <c r="AH127" i="13"/>
  <c r="J127" i="13"/>
  <c r="K127" i="13" s="1"/>
  <c r="I127" i="13"/>
  <c r="F127" i="13"/>
  <c r="D127" i="13"/>
  <c r="AK126" i="13"/>
  <c r="AK127" i="13" s="1"/>
  <c r="AF126" i="13"/>
  <c r="AE126" i="13"/>
  <c r="AC126" i="13"/>
  <c r="AG126" i="13"/>
  <c r="R126" i="13"/>
  <c r="N126" i="13"/>
  <c r="L126" i="13"/>
  <c r="T126" i="13" s="1"/>
  <c r="AK125" i="13"/>
  <c r="AF125" i="13"/>
  <c r="AE125" i="13"/>
  <c r="AE127" i="13" s="1"/>
  <c r="AG125" i="13"/>
  <c r="L125" i="13"/>
  <c r="AK124" i="13"/>
  <c r="AF124" i="13"/>
  <c r="AE124" i="13"/>
  <c r="AG124" i="13"/>
  <c r="Z124" i="13"/>
  <c r="X124" i="13"/>
  <c r="R124" i="13"/>
  <c r="P124" i="13"/>
  <c r="N124" i="13"/>
  <c r="L124" i="13"/>
  <c r="AP123" i="13"/>
  <c r="AM123" i="13"/>
  <c r="AH123" i="13"/>
  <c r="AI123" i="13" s="1"/>
  <c r="J123" i="13"/>
  <c r="K123" i="13" s="1"/>
  <c r="I123" i="13"/>
  <c r="F123" i="13"/>
  <c r="D123" i="13"/>
  <c r="AK122" i="13"/>
  <c r="AF122" i="13"/>
  <c r="AE122" i="13"/>
  <c r="AG122" i="13"/>
  <c r="L122" i="13"/>
  <c r="T122" i="13" s="1"/>
  <c r="AK121" i="13"/>
  <c r="AF121" i="13"/>
  <c r="AE121" i="13"/>
  <c r="AG121" i="13"/>
  <c r="R121" i="13"/>
  <c r="L121" i="13"/>
  <c r="T121" i="13" s="1"/>
  <c r="AK120" i="13"/>
  <c r="AK123" i="13" s="1"/>
  <c r="AF120" i="13"/>
  <c r="AE120" i="13"/>
  <c r="AG120" i="13"/>
  <c r="X120" i="13"/>
  <c r="L120" i="13"/>
  <c r="AP119" i="13"/>
  <c r="AM119" i="13"/>
  <c r="AI119" i="13"/>
  <c r="AH119" i="13"/>
  <c r="J119" i="13"/>
  <c r="AD119" i="13" s="1"/>
  <c r="I119" i="13"/>
  <c r="F119" i="13"/>
  <c r="D119" i="13"/>
  <c r="AK118" i="13"/>
  <c r="AF118" i="13"/>
  <c r="AE118" i="13"/>
  <c r="AG118" i="13"/>
  <c r="R118" i="13"/>
  <c r="L118" i="13"/>
  <c r="T118" i="13" s="1"/>
  <c r="AK117" i="13"/>
  <c r="AF117" i="13"/>
  <c r="AE117" i="13"/>
  <c r="AG117" i="13"/>
  <c r="T117" i="13"/>
  <c r="L117" i="13"/>
  <c r="X117" i="13" s="1"/>
  <c r="AK116" i="13"/>
  <c r="AF116" i="13"/>
  <c r="AE116" i="13"/>
  <c r="AE119" i="13" s="1"/>
  <c r="AG116" i="13"/>
  <c r="V116" i="13"/>
  <c r="L116" i="13"/>
  <c r="T116" i="13" s="1"/>
  <c r="AP115" i="13"/>
  <c r="AM115" i="13"/>
  <c r="AH115" i="13"/>
  <c r="AI115" i="13" s="1"/>
  <c r="J115" i="13"/>
  <c r="AD115" i="13" s="1"/>
  <c r="I115" i="13"/>
  <c r="F115" i="13"/>
  <c r="D115" i="13"/>
  <c r="AK114" i="13"/>
  <c r="AE114" i="13"/>
  <c r="L114" i="13"/>
  <c r="X114" i="13" s="1"/>
  <c r="AK113" i="13"/>
  <c r="AE113" i="13"/>
  <c r="L113" i="13"/>
  <c r="T113" i="13" s="1"/>
  <c r="AK112" i="13"/>
  <c r="AF112" i="13"/>
  <c r="AE112" i="13"/>
  <c r="L112" i="13"/>
  <c r="AP111" i="13"/>
  <c r="AM111" i="13"/>
  <c r="AH111" i="13"/>
  <c r="AI111" i="13" s="1"/>
  <c r="J111" i="13"/>
  <c r="AJ111" i="13" s="1"/>
  <c r="I111" i="13"/>
  <c r="F111" i="13"/>
  <c r="D111" i="13"/>
  <c r="AK110" i="13"/>
  <c r="AF110" i="13"/>
  <c r="AE110" i="13"/>
  <c r="L110" i="13"/>
  <c r="T110" i="13" s="1"/>
  <c r="AK109" i="13"/>
  <c r="AF109" i="13"/>
  <c r="AE109" i="13"/>
  <c r="L109" i="13"/>
  <c r="T109" i="13" s="1"/>
  <c r="AK108" i="13"/>
  <c r="AF108" i="13"/>
  <c r="AE108" i="13"/>
  <c r="L108" i="13"/>
  <c r="AP107" i="13"/>
  <c r="AM107" i="13"/>
  <c r="AH107" i="13"/>
  <c r="AI107" i="13" s="1"/>
  <c r="J107" i="13"/>
  <c r="I107" i="13"/>
  <c r="F107" i="13"/>
  <c r="D107" i="13"/>
  <c r="AK106" i="13"/>
  <c r="AF106" i="13"/>
  <c r="AE106" i="13"/>
  <c r="L106" i="13"/>
  <c r="AK105" i="13"/>
  <c r="AF105" i="13"/>
  <c r="AE105" i="13"/>
  <c r="R105" i="13"/>
  <c r="L105" i="13"/>
  <c r="T105" i="13" s="1"/>
  <c r="AK104" i="13"/>
  <c r="AF104" i="13"/>
  <c r="AE104" i="13"/>
  <c r="L104" i="13"/>
  <c r="V104" i="13" s="1"/>
  <c r="AP103" i="13"/>
  <c r="AM103" i="13"/>
  <c r="AH103" i="13"/>
  <c r="AI103" i="13" s="1"/>
  <c r="J103" i="13"/>
  <c r="I103" i="13"/>
  <c r="F103" i="13"/>
  <c r="D103" i="13"/>
  <c r="AK102" i="13"/>
  <c r="AF102" i="13"/>
  <c r="AE102" i="13"/>
  <c r="L102" i="13"/>
  <c r="T102" i="13" s="1"/>
  <c r="AK101" i="13"/>
  <c r="AF101" i="13"/>
  <c r="AE101" i="13"/>
  <c r="L101" i="13"/>
  <c r="P101" i="13" s="1"/>
  <c r="AK100" i="13"/>
  <c r="AF100" i="13"/>
  <c r="AE100" i="13"/>
  <c r="AE103" i="13" s="1"/>
  <c r="AC100" i="13"/>
  <c r="L100" i="13"/>
  <c r="R100" i="13" s="1"/>
  <c r="AP99" i="13"/>
  <c r="AM99" i="13"/>
  <c r="AH99" i="13"/>
  <c r="AI99" i="13" s="1"/>
  <c r="J99" i="13"/>
  <c r="I99" i="13"/>
  <c r="F99" i="13"/>
  <c r="D99" i="13"/>
  <c r="AK98" i="13"/>
  <c r="AF98" i="13"/>
  <c r="AE98" i="13"/>
  <c r="L98" i="13"/>
  <c r="V98" i="13" s="1"/>
  <c r="AK97" i="13"/>
  <c r="AF97" i="13"/>
  <c r="AE97" i="13"/>
  <c r="L97" i="13"/>
  <c r="R97" i="13" s="1"/>
  <c r="AK96" i="13"/>
  <c r="AE96" i="13"/>
  <c r="L96" i="13"/>
  <c r="X96" i="13" s="1"/>
  <c r="AP95" i="13"/>
  <c r="AM95" i="13"/>
  <c r="AH95" i="13"/>
  <c r="AI95" i="13" s="1"/>
  <c r="J95" i="13"/>
  <c r="AD95" i="13" s="1"/>
  <c r="I95" i="13"/>
  <c r="F95" i="13"/>
  <c r="D95" i="13"/>
  <c r="AK94" i="13"/>
  <c r="AF94" i="13"/>
  <c r="AE94" i="13"/>
  <c r="L94" i="13"/>
  <c r="R94" i="13" s="1"/>
  <c r="AK93" i="13"/>
  <c r="AF93" i="13"/>
  <c r="AE93" i="13"/>
  <c r="L93" i="13"/>
  <c r="R93" i="13" s="1"/>
  <c r="AK92" i="13"/>
  <c r="AF92" i="13"/>
  <c r="AE92" i="13"/>
  <c r="L92" i="13"/>
  <c r="Z92" i="13" s="1"/>
  <c r="AP91" i="13"/>
  <c r="AM91" i="13"/>
  <c r="AH91" i="13"/>
  <c r="AI91" i="13" s="1"/>
  <c r="J91" i="13"/>
  <c r="AD91" i="13" s="1"/>
  <c r="I91" i="13"/>
  <c r="F91" i="13"/>
  <c r="D91" i="13"/>
  <c r="AK90" i="13"/>
  <c r="AF90" i="13"/>
  <c r="AE90" i="13"/>
  <c r="L90" i="13"/>
  <c r="T90" i="13" s="1"/>
  <c r="AK89" i="13"/>
  <c r="AF89" i="13"/>
  <c r="AE89" i="13"/>
  <c r="L89" i="13"/>
  <c r="X89" i="13" s="1"/>
  <c r="AK88" i="13"/>
  <c r="AF88" i="13"/>
  <c r="AE88" i="13"/>
  <c r="L88" i="13"/>
  <c r="T88" i="13" s="1"/>
  <c r="AP87" i="13"/>
  <c r="AM87" i="13"/>
  <c r="AH87" i="13"/>
  <c r="AI87" i="13" s="1"/>
  <c r="J87" i="13"/>
  <c r="K87" i="13" s="1"/>
  <c r="I87" i="13"/>
  <c r="F87" i="13"/>
  <c r="D87" i="13"/>
  <c r="AK86" i="13"/>
  <c r="AF86" i="13"/>
  <c r="AE86" i="13"/>
  <c r="L86" i="13"/>
  <c r="X86" i="13" s="1"/>
  <c r="AK85" i="13"/>
  <c r="AF85" i="13"/>
  <c r="AE85" i="13"/>
  <c r="L85" i="13"/>
  <c r="T85" i="13" s="1"/>
  <c r="AK84" i="13"/>
  <c r="AF84" i="13"/>
  <c r="AE84" i="13"/>
  <c r="L84" i="13"/>
  <c r="X84" i="13" s="1"/>
  <c r="AP83" i="13"/>
  <c r="AM83" i="13"/>
  <c r="AH83" i="13"/>
  <c r="AI83" i="13" s="1"/>
  <c r="J83" i="13"/>
  <c r="AD83" i="13" s="1"/>
  <c r="I83" i="13"/>
  <c r="F83" i="13"/>
  <c r="D83" i="13"/>
  <c r="AK82" i="13"/>
  <c r="AG82" i="13" s="1"/>
  <c r="AF82" i="13"/>
  <c r="AE82" i="13"/>
  <c r="N82" i="13"/>
  <c r="L82" i="13"/>
  <c r="AC82" i="13" s="1"/>
  <c r="AK81" i="13"/>
  <c r="AF81" i="13"/>
  <c r="AE81" i="13"/>
  <c r="Z81" i="13"/>
  <c r="T81" i="13"/>
  <c r="AK80" i="13"/>
  <c r="AF80" i="13"/>
  <c r="AE80" i="13"/>
  <c r="L80" i="13"/>
  <c r="T80" i="13" s="1"/>
  <c r="AP79" i="13"/>
  <c r="AM79" i="13"/>
  <c r="AH79" i="13"/>
  <c r="AI79" i="13" s="1"/>
  <c r="J79" i="13"/>
  <c r="AJ79" i="13" s="1"/>
  <c r="I79" i="13"/>
  <c r="F79" i="13"/>
  <c r="D79" i="13"/>
  <c r="AK78" i="13"/>
  <c r="AF78" i="13"/>
  <c r="AE78" i="13"/>
  <c r="L78" i="13"/>
  <c r="T78" i="13" s="1"/>
  <c r="AK77" i="13"/>
  <c r="AF77" i="13"/>
  <c r="AE77" i="13"/>
  <c r="L77" i="13"/>
  <c r="T77" i="13" s="1"/>
  <c r="AK76" i="13"/>
  <c r="AK79" i="13" s="1"/>
  <c r="AF76" i="13"/>
  <c r="AE76" i="13"/>
  <c r="L76" i="13"/>
  <c r="AC76" i="13" s="1"/>
  <c r="AG76" i="13" s="1"/>
  <c r="AP75" i="13"/>
  <c r="AM75" i="13"/>
  <c r="AH75" i="13"/>
  <c r="AI75" i="13" s="1"/>
  <c r="J75" i="13"/>
  <c r="AD75" i="13" s="1"/>
  <c r="I75" i="13"/>
  <c r="F75" i="13"/>
  <c r="D75" i="13"/>
  <c r="AF74" i="13"/>
  <c r="AE74" i="13"/>
  <c r="L74" i="13"/>
  <c r="T74" i="13" s="1"/>
  <c r="AK73" i="13"/>
  <c r="AF73" i="13"/>
  <c r="AE73" i="13"/>
  <c r="L73" i="13"/>
  <c r="V73" i="13" s="1"/>
  <c r="AK72" i="13"/>
  <c r="AF72" i="13"/>
  <c r="AE72" i="13"/>
  <c r="L72" i="13"/>
  <c r="V72" i="13" s="1"/>
  <c r="AP71" i="13"/>
  <c r="AM71" i="13"/>
  <c r="AH71" i="13"/>
  <c r="AI71" i="13" s="1"/>
  <c r="J71" i="13"/>
  <c r="K71" i="13" s="1"/>
  <c r="I71" i="13"/>
  <c r="F71" i="13"/>
  <c r="D71" i="13"/>
  <c r="AK70" i="13"/>
  <c r="AF70" i="13"/>
  <c r="AE70" i="13"/>
  <c r="L70" i="13"/>
  <c r="X70" i="13" s="1"/>
  <c r="AK69" i="13"/>
  <c r="AF69" i="13"/>
  <c r="AE69" i="13"/>
  <c r="L69" i="13"/>
  <c r="Z69" i="13" s="1"/>
  <c r="AK68" i="13"/>
  <c r="AF68" i="13"/>
  <c r="AE68" i="13"/>
  <c r="L68" i="13"/>
  <c r="R68" i="13" s="1"/>
  <c r="AP67" i="13"/>
  <c r="AM67" i="13"/>
  <c r="AH67" i="13"/>
  <c r="AI67" i="13" s="1"/>
  <c r="J67" i="13"/>
  <c r="AD67" i="13" s="1"/>
  <c r="I67" i="13"/>
  <c r="F67" i="13"/>
  <c r="D67" i="13"/>
  <c r="AK66" i="13"/>
  <c r="AF66" i="13"/>
  <c r="AE66" i="13"/>
  <c r="L66" i="13"/>
  <c r="V66" i="13" s="1"/>
  <c r="AK65" i="13"/>
  <c r="AF65" i="13"/>
  <c r="AE65" i="13"/>
  <c r="L65" i="13"/>
  <c r="P65" i="13" s="1"/>
  <c r="AK64" i="13"/>
  <c r="AF64" i="13"/>
  <c r="AE64" i="13"/>
  <c r="Z64" i="13"/>
  <c r="P64" i="13"/>
  <c r="L64" i="13"/>
  <c r="T64" i="13" s="1"/>
  <c r="AP63" i="13"/>
  <c r="AM63" i="13"/>
  <c r="AH63" i="13"/>
  <c r="AI63" i="13" s="1"/>
  <c r="J63" i="13"/>
  <c r="AJ63" i="13" s="1"/>
  <c r="I63" i="13"/>
  <c r="F63" i="13"/>
  <c r="D63" i="13"/>
  <c r="AK62" i="13"/>
  <c r="AF62" i="13"/>
  <c r="AE62" i="13"/>
  <c r="L62" i="13"/>
  <c r="AK61" i="13"/>
  <c r="AF61" i="13"/>
  <c r="AE61" i="13"/>
  <c r="P61" i="13"/>
  <c r="L61" i="13"/>
  <c r="T61" i="13" s="1"/>
  <c r="AK60" i="13"/>
  <c r="AF60" i="13"/>
  <c r="AE60" i="13"/>
  <c r="X60" i="13"/>
  <c r="L60" i="13"/>
  <c r="N60" i="13" s="1"/>
  <c r="AP59" i="13"/>
  <c r="AM59" i="13"/>
  <c r="AH59" i="13"/>
  <c r="AI59" i="13" s="1"/>
  <c r="J59" i="13"/>
  <c r="AD59" i="13" s="1"/>
  <c r="I59" i="13"/>
  <c r="F59" i="13"/>
  <c r="D59" i="13"/>
  <c r="AK58" i="13"/>
  <c r="AF58" i="13"/>
  <c r="AE58" i="13"/>
  <c r="L58" i="13"/>
  <c r="T58" i="13" s="1"/>
  <c r="AK57" i="13"/>
  <c r="AF57" i="13"/>
  <c r="AE57" i="13"/>
  <c r="N57" i="13"/>
  <c r="L57" i="13"/>
  <c r="T57" i="13" s="1"/>
  <c r="AK56" i="13"/>
  <c r="AK59" i="13" s="1"/>
  <c r="AF56" i="13"/>
  <c r="AE56" i="13"/>
  <c r="L56" i="13"/>
  <c r="T56" i="13" s="1"/>
  <c r="AP55" i="13"/>
  <c r="AM55" i="13"/>
  <c r="AH55" i="13"/>
  <c r="AI55" i="13" s="1"/>
  <c r="J55" i="13"/>
  <c r="AD55" i="13" s="1"/>
  <c r="I55" i="13"/>
  <c r="F55" i="13"/>
  <c r="D55" i="13"/>
  <c r="AK54" i="13"/>
  <c r="AF54" i="13"/>
  <c r="AE54" i="13"/>
  <c r="X54" i="13"/>
  <c r="L54" i="13"/>
  <c r="AC54" i="13" s="1"/>
  <c r="AK53" i="13"/>
  <c r="AF53" i="13"/>
  <c r="AE53" i="13"/>
  <c r="L53" i="13"/>
  <c r="AC53" i="13" s="1"/>
  <c r="AK52" i="13"/>
  <c r="AF52" i="13"/>
  <c r="AE52" i="13"/>
  <c r="L52" i="13"/>
  <c r="R52" i="13" s="1"/>
  <c r="AP51" i="13"/>
  <c r="AM51" i="13"/>
  <c r="AH51" i="13"/>
  <c r="AI51" i="13" s="1"/>
  <c r="J51" i="13"/>
  <c r="AD51" i="13" s="1"/>
  <c r="I51" i="13"/>
  <c r="F51" i="13"/>
  <c r="D51" i="13"/>
  <c r="AK50" i="13"/>
  <c r="AF50" i="13"/>
  <c r="AE50" i="13"/>
  <c r="L50" i="13"/>
  <c r="AC50" i="13" s="1"/>
  <c r="AK49" i="13"/>
  <c r="AF49" i="13"/>
  <c r="AE49" i="13"/>
  <c r="L49" i="13"/>
  <c r="T49" i="13" s="1"/>
  <c r="AK48" i="13"/>
  <c r="AF48" i="13"/>
  <c r="AE48" i="13"/>
  <c r="L48" i="13"/>
  <c r="T48" i="13" s="1"/>
  <c r="AP47" i="13"/>
  <c r="AM47" i="13"/>
  <c r="AH47" i="13"/>
  <c r="AI47" i="13" s="1"/>
  <c r="J47" i="13"/>
  <c r="AJ47" i="13" s="1"/>
  <c r="I47" i="13"/>
  <c r="F47" i="13"/>
  <c r="D47" i="13"/>
  <c r="AK46" i="13"/>
  <c r="AF46" i="13"/>
  <c r="AE46" i="13"/>
  <c r="L46" i="13"/>
  <c r="T46" i="13" s="1"/>
  <c r="AK45" i="13"/>
  <c r="AF45" i="13"/>
  <c r="AE45" i="13"/>
  <c r="L45" i="13"/>
  <c r="T45" i="13" s="1"/>
  <c r="AK44" i="13"/>
  <c r="AF44" i="13"/>
  <c r="AE44" i="13"/>
  <c r="L44" i="13"/>
  <c r="V44" i="13" s="1"/>
  <c r="AP43" i="13"/>
  <c r="AM43" i="13"/>
  <c r="AH43" i="13"/>
  <c r="AI43" i="13" s="1"/>
  <c r="J43" i="13"/>
  <c r="I43" i="13"/>
  <c r="F43" i="13"/>
  <c r="D43" i="13"/>
  <c r="AK42" i="13"/>
  <c r="AF42" i="13"/>
  <c r="AE42" i="13"/>
  <c r="L42" i="13"/>
  <c r="T42" i="13" s="1"/>
  <c r="AK41" i="13"/>
  <c r="AF41" i="13"/>
  <c r="AE41" i="13"/>
  <c r="L41" i="13"/>
  <c r="AC41" i="13" s="1"/>
  <c r="AG41" i="13" s="1"/>
  <c r="AK40" i="13"/>
  <c r="AF40" i="13"/>
  <c r="AE40" i="13"/>
  <c r="L40" i="13"/>
  <c r="R40" i="13" s="1"/>
  <c r="AP39" i="13"/>
  <c r="AM39" i="13"/>
  <c r="AH39" i="13"/>
  <c r="AI39" i="13" s="1"/>
  <c r="J39" i="13"/>
  <c r="I39" i="13"/>
  <c r="F39" i="13"/>
  <c r="D39" i="13"/>
  <c r="AK38" i="13"/>
  <c r="AF38" i="13"/>
  <c r="AE38" i="13"/>
  <c r="L38" i="13"/>
  <c r="AK37" i="13"/>
  <c r="AF37" i="13"/>
  <c r="AE37" i="13"/>
  <c r="L37" i="13"/>
  <c r="AK36" i="13"/>
  <c r="AF36" i="13"/>
  <c r="AE36" i="13"/>
  <c r="L36" i="13"/>
  <c r="AP35" i="13"/>
  <c r="AM35" i="13"/>
  <c r="AH35" i="13"/>
  <c r="AI35" i="13" s="1"/>
  <c r="J35" i="13"/>
  <c r="AD35" i="13" s="1"/>
  <c r="I35" i="13"/>
  <c r="F35" i="13"/>
  <c r="D35" i="13"/>
  <c r="AK34" i="13"/>
  <c r="AF34" i="13"/>
  <c r="AE34" i="13"/>
  <c r="L34" i="13"/>
  <c r="R34" i="13" s="1"/>
  <c r="AK33" i="13"/>
  <c r="AF33" i="13"/>
  <c r="AE33" i="13"/>
  <c r="L33" i="13"/>
  <c r="R33" i="13" s="1"/>
  <c r="AK32" i="13"/>
  <c r="AF32" i="13"/>
  <c r="AE32" i="13"/>
  <c r="L32" i="13"/>
  <c r="T32" i="13" s="1"/>
  <c r="AP31" i="13"/>
  <c r="AM31" i="13"/>
  <c r="AH31" i="13"/>
  <c r="AI31" i="13" s="1"/>
  <c r="J31" i="13"/>
  <c r="K31" i="13" s="1"/>
  <c r="I31" i="13"/>
  <c r="F31" i="13"/>
  <c r="D31" i="13"/>
  <c r="AK30" i="13"/>
  <c r="AF30" i="13"/>
  <c r="AE30" i="13"/>
  <c r="L30" i="13"/>
  <c r="R30" i="13" s="1"/>
  <c r="AK29" i="13"/>
  <c r="AF29" i="13"/>
  <c r="AE29" i="13"/>
  <c r="Z29" i="13"/>
  <c r="R29" i="13"/>
  <c r="L29" i="13"/>
  <c r="T29" i="13" s="1"/>
  <c r="AK28" i="13"/>
  <c r="AF28" i="13"/>
  <c r="AE28" i="13"/>
  <c r="L28" i="13"/>
  <c r="X28" i="13" s="1"/>
  <c r="AP27" i="13"/>
  <c r="AM27" i="13"/>
  <c r="AH27" i="13"/>
  <c r="AI27" i="13" s="1"/>
  <c r="J27" i="13"/>
  <c r="AD27" i="13" s="1"/>
  <c r="I27" i="13"/>
  <c r="F27" i="13"/>
  <c r="D27" i="13"/>
  <c r="AK26" i="13"/>
  <c r="AF26" i="13"/>
  <c r="AE26" i="13"/>
  <c r="L26" i="13"/>
  <c r="T26" i="13" s="1"/>
  <c r="AK25" i="13"/>
  <c r="AF25" i="13"/>
  <c r="AE25" i="13"/>
  <c r="L25" i="13"/>
  <c r="V25" i="13" s="1"/>
  <c r="AK24" i="13"/>
  <c r="AF24" i="13"/>
  <c r="AE24" i="13"/>
  <c r="L24" i="13"/>
  <c r="V24" i="13" s="1"/>
  <c r="AP23" i="13"/>
  <c r="AM23" i="13"/>
  <c r="AH23" i="13"/>
  <c r="AI23" i="13" s="1"/>
  <c r="J23" i="13"/>
  <c r="K23" i="13" s="1"/>
  <c r="I23" i="13"/>
  <c r="F23" i="13"/>
  <c r="D23" i="13"/>
  <c r="AK22" i="13"/>
  <c r="AF22" i="13"/>
  <c r="AE22" i="13"/>
  <c r="L22" i="13"/>
  <c r="X22" i="13" s="1"/>
  <c r="AK21" i="13"/>
  <c r="AF21" i="13"/>
  <c r="AE21" i="13"/>
  <c r="L21" i="13"/>
  <c r="AC21" i="13" s="1"/>
  <c r="AK20" i="13"/>
  <c r="AF20" i="13"/>
  <c r="AE20" i="13"/>
  <c r="L20" i="13"/>
  <c r="P20" i="13" s="1"/>
  <c r="AP19" i="13"/>
  <c r="AM19" i="13"/>
  <c r="AH19" i="13"/>
  <c r="AI19" i="13" s="1"/>
  <c r="J19" i="13"/>
  <c r="AD19" i="13" s="1"/>
  <c r="I19" i="13"/>
  <c r="F19" i="13"/>
  <c r="D19" i="13"/>
  <c r="AK18" i="13"/>
  <c r="AF18" i="13"/>
  <c r="AE18" i="13"/>
  <c r="L18" i="13"/>
  <c r="V18" i="13" s="1"/>
  <c r="AK17" i="13"/>
  <c r="AF17" i="13"/>
  <c r="AE17" i="13"/>
  <c r="L17" i="13"/>
  <c r="T17" i="13" s="1"/>
  <c r="AK16" i="13"/>
  <c r="AF16" i="13"/>
  <c r="AE16" i="13"/>
  <c r="L16" i="13"/>
  <c r="T16" i="13" s="1"/>
  <c r="AP15" i="13"/>
  <c r="AM15" i="13"/>
  <c r="AH15" i="13"/>
  <c r="AI15" i="13" s="1"/>
  <c r="J15" i="13"/>
  <c r="AB15" i="13" s="1"/>
  <c r="I15" i="13"/>
  <c r="F15" i="13"/>
  <c r="D15" i="13"/>
  <c r="AK14" i="13"/>
  <c r="AF14" i="13"/>
  <c r="AE14" i="13"/>
  <c r="L14" i="13"/>
  <c r="T14" i="13" s="1"/>
  <c r="AK13" i="13"/>
  <c r="AF13" i="13"/>
  <c r="AE13" i="13"/>
  <c r="L13" i="13"/>
  <c r="T13" i="13" s="1"/>
  <c r="AK12" i="13"/>
  <c r="AF12" i="13"/>
  <c r="AE12" i="13"/>
  <c r="L12" i="13"/>
  <c r="T12" i="13" s="1"/>
  <c r="AP11" i="13"/>
  <c r="AM11" i="13"/>
  <c r="AH11" i="13"/>
  <c r="AI11" i="13" s="1"/>
  <c r="J11" i="13"/>
  <c r="AD11" i="13" s="1"/>
  <c r="I11" i="13"/>
  <c r="F11" i="13"/>
  <c r="D11" i="13"/>
  <c r="AK10" i="13"/>
  <c r="AF10" i="13"/>
  <c r="AE10" i="13"/>
  <c r="L10" i="13"/>
  <c r="N10" i="13" s="1"/>
  <c r="AK9" i="13"/>
  <c r="AF9" i="13"/>
  <c r="AE9" i="13"/>
  <c r="L9" i="13"/>
  <c r="T9" i="13" s="1"/>
  <c r="AK8" i="13"/>
  <c r="AF8" i="13"/>
  <c r="AE8" i="13"/>
  <c r="L8" i="13"/>
  <c r="T8" i="13" s="1"/>
  <c r="AP7" i="13"/>
  <c r="AM7" i="13"/>
  <c r="AH7" i="13"/>
  <c r="AI7" i="13" s="1"/>
  <c r="J7" i="13"/>
  <c r="K7" i="13" s="1"/>
  <c r="I7" i="13"/>
  <c r="F7" i="13"/>
  <c r="D7" i="13"/>
  <c r="AK6" i="13"/>
  <c r="AF6" i="13"/>
  <c r="AE6" i="13"/>
  <c r="L6" i="13"/>
  <c r="AK5" i="13"/>
  <c r="AF5" i="13"/>
  <c r="AE5" i="13"/>
  <c r="L5" i="13"/>
  <c r="AK4" i="13"/>
  <c r="AG4" i="13" s="1"/>
  <c r="AF4" i="13"/>
  <c r="AE4" i="13"/>
  <c r="L4" i="13"/>
  <c r="AB126" i="12" l="1"/>
  <c r="AH126" i="12" s="1"/>
  <c r="AB125" i="12"/>
  <c r="AH125" i="12" s="1"/>
  <c r="AL127" i="12"/>
  <c r="AF123" i="12"/>
  <c r="L123" i="12"/>
  <c r="AB120" i="12"/>
  <c r="AH120" i="12" s="1"/>
  <c r="AC123" i="12"/>
  <c r="AK123" i="12"/>
  <c r="AL123" i="12"/>
  <c r="AL119" i="12"/>
  <c r="AF119" i="12"/>
  <c r="AB116" i="12"/>
  <c r="AH116" i="12" s="1"/>
  <c r="AC119" i="12"/>
  <c r="AB114" i="12"/>
  <c r="AH114" i="12" s="1"/>
  <c r="AF115" i="12"/>
  <c r="W115" i="12"/>
  <c r="AF111" i="12"/>
  <c r="AL107" i="12"/>
  <c r="AF107" i="12"/>
  <c r="AB104" i="12"/>
  <c r="AH104" i="12" s="1"/>
  <c r="AC107" i="12"/>
  <c r="AB102" i="12"/>
  <c r="AH102" i="12" s="1"/>
  <c r="AB101" i="12"/>
  <c r="AH101" i="12" s="1"/>
  <c r="AL103" i="12"/>
  <c r="AF103" i="12"/>
  <c r="AB98" i="12"/>
  <c r="AH98" i="12" s="1"/>
  <c r="AL99" i="12"/>
  <c r="AL95" i="12"/>
  <c r="AK95" i="12"/>
  <c r="AB90" i="12"/>
  <c r="AH90" i="12" s="1"/>
  <c r="AB89" i="12"/>
  <c r="AH89" i="12" s="1"/>
  <c r="AL91" i="12"/>
  <c r="AL87" i="12"/>
  <c r="AF87" i="12"/>
  <c r="AB84" i="12"/>
  <c r="AH84" i="12" s="1"/>
  <c r="AB82" i="12"/>
  <c r="AH82" i="12" s="1"/>
  <c r="AF83" i="12"/>
  <c r="AB80" i="12"/>
  <c r="AH80" i="12" s="1"/>
  <c r="AL79" i="12"/>
  <c r="AB77" i="12"/>
  <c r="AH77" i="12" s="1"/>
  <c r="AB74" i="12"/>
  <c r="AH74" i="12" s="1"/>
  <c r="O75" i="12"/>
  <c r="AF75" i="12"/>
  <c r="AL75" i="12"/>
  <c r="AF71" i="12"/>
  <c r="AL71" i="12"/>
  <c r="AF67" i="12"/>
  <c r="AB64" i="12"/>
  <c r="AH64" i="12" s="1"/>
  <c r="AL67" i="12"/>
  <c r="AL63" i="12"/>
  <c r="AB61" i="12"/>
  <c r="AH61" i="12" s="1"/>
  <c r="AF63" i="12"/>
  <c r="U63" i="12"/>
  <c r="AB60" i="12"/>
  <c r="AH60" i="12" s="1"/>
  <c r="AK63" i="12"/>
  <c r="AF59" i="12"/>
  <c r="AB54" i="12"/>
  <c r="AH54" i="12" s="1"/>
  <c r="AB53" i="12"/>
  <c r="AH53" i="12" s="1"/>
  <c r="AK55" i="12"/>
  <c r="AB50" i="12"/>
  <c r="AH50" i="12" s="1"/>
  <c r="AF51" i="12"/>
  <c r="AL51" i="12"/>
  <c r="AF47" i="12"/>
  <c r="AB44" i="12"/>
  <c r="AH44" i="12" s="1"/>
  <c r="AC47" i="12"/>
  <c r="AL47" i="12"/>
  <c r="AF43" i="12"/>
  <c r="Y43" i="12"/>
  <c r="AL43" i="12"/>
  <c r="S43" i="12"/>
  <c r="AB40" i="12"/>
  <c r="AH40" i="12" s="1"/>
  <c r="AC43" i="12"/>
  <c r="AL39" i="12"/>
  <c r="AB38" i="12"/>
  <c r="AH38" i="12" s="1"/>
  <c r="AF39" i="12"/>
  <c r="AB34" i="12"/>
  <c r="AH34" i="12" s="1"/>
  <c r="AL35" i="12"/>
  <c r="AF31" i="12"/>
  <c r="AB28" i="12"/>
  <c r="AH28" i="12" s="1"/>
  <c r="AC31" i="12"/>
  <c r="AL31" i="12"/>
  <c r="AL27" i="12"/>
  <c r="S27" i="12"/>
  <c r="AF27" i="12"/>
  <c r="AB21" i="12"/>
  <c r="AH21" i="12" s="1"/>
  <c r="AB20" i="12"/>
  <c r="AH20" i="12" s="1"/>
  <c r="AF23" i="12"/>
  <c r="AB18" i="12"/>
  <c r="AH18" i="12" s="1"/>
  <c r="AL19" i="12"/>
  <c r="AB16" i="12"/>
  <c r="AH16" i="12" s="1"/>
  <c r="AC15" i="12"/>
  <c r="AK15" i="12"/>
  <c r="AL15" i="12"/>
  <c r="AB10" i="12"/>
  <c r="AH10" i="12" s="1"/>
  <c r="AB9" i="12"/>
  <c r="AH9" i="12" s="1"/>
  <c r="AL11" i="12"/>
  <c r="AB8" i="12"/>
  <c r="AH8" i="12" s="1"/>
  <c r="AC11" i="12"/>
  <c r="AF11" i="12"/>
  <c r="AL123" i="11"/>
  <c r="AB121" i="11"/>
  <c r="AH121" i="11" s="1"/>
  <c r="AL119" i="11"/>
  <c r="U119" i="11"/>
  <c r="T119" i="11" s="1"/>
  <c r="AB116" i="11"/>
  <c r="AH116" i="11" s="1"/>
  <c r="AC119" i="11"/>
  <c r="AF119" i="11"/>
  <c r="AF115" i="11"/>
  <c r="AB113" i="11"/>
  <c r="AH113" i="11" s="1"/>
  <c r="AB110" i="11"/>
  <c r="AH110" i="11" s="1"/>
  <c r="AF111" i="11"/>
  <c r="AL111" i="11"/>
  <c r="AB109" i="11"/>
  <c r="AH109" i="11" s="1"/>
  <c r="O111" i="11"/>
  <c r="AL107" i="11"/>
  <c r="AF107" i="11"/>
  <c r="AB104" i="11"/>
  <c r="AH104" i="11" s="1"/>
  <c r="AC107" i="11"/>
  <c r="AE107" i="11"/>
  <c r="AF103" i="11"/>
  <c r="AL103" i="11"/>
  <c r="AB101" i="11"/>
  <c r="AH101" i="11" s="1"/>
  <c r="AB100" i="11"/>
  <c r="AH100" i="11" s="1"/>
  <c r="AB98" i="11"/>
  <c r="AH98" i="11" s="1"/>
  <c r="AB97" i="11"/>
  <c r="AH97" i="11" s="1"/>
  <c r="AF99" i="11"/>
  <c r="AL95" i="11"/>
  <c r="AB90" i="11"/>
  <c r="AH90" i="11" s="1"/>
  <c r="AL91" i="11"/>
  <c r="AC91" i="11"/>
  <c r="AB88" i="11"/>
  <c r="AH88" i="11" s="1"/>
  <c r="AK91" i="11"/>
  <c r="L91" i="11"/>
  <c r="AL87" i="11"/>
  <c r="AB85" i="11"/>
  <c r="AH85" i="11" s="1"/>
  <c r="AF87" i="11"/>
  <c r="AE87" i="11"/>
  <c r="AB82" i="11"/>
  <c r="AH82" i="11" s="1"/>
  <c r="AL83" i="11"/>
  <c r="AF83" i="11"/>
  <c r="AF79" i="11"/>
  <c r="AL79" i="11"/>
  <c r="L75" i="11"/>
  <c r="AF75" i="11"/>
  <c r="AL75" i="11"/>
  <c r="AB72" i="11"/>
  <c r="AH72" i="11" s="1"/>
  <c r="AK75" i="11"/>
  <c r="AB70" i="11"/>
  <c r="AH70" i="11" s="1"/>
  <c r="AF71" i="11"/>
  <c r="AL67" i="11"/>
  <c r="AF63" i="11"/>
  <c r="AC63" i="11"/>
  <c r="AB60" i="11"/>
  <c r="AH60" i="11" s="1"/>
  <c r="L63" i="11"/>
  <c r="AL63" i="11"/>
  <c r="AL59" i="11"/>
  <c r="AB57" i="11"/>
  <c r="AH57" i="11" s="1"/>
  <c r="Q59" i="11"/>
  <c r="U59" i="11"/>
  <c r="AB56" i="11"/>
  <c r="AH56" i="11" s="1"/>
  <c r="AF59" i="11"/>
  <c r="AB53" i="11"/>
  <c r="AH53" i="11" s="1"/>
  <c r="AF55" i="11"/>
  <c r="AL51" i="11"/>
  <c r="AL47" i="11"/>
  <c r="AF47" i="11"/>
  <c r="AB44" i="11"/>
  <c r="AH44" i="11" s="1"/>
  <c r="AC47" i="11"/>
  <c r="L47" i="11"/>
  <c r="AB41" i="11"/>
  <c r="AH41" i="11" s="1"/>
  <c r="AF43" i="11"/>
  <c r="L43" i="11"/>
  <c r="AB38" i="11"/>
  <c r="AH38" i="11" s="1"/>
  <c r="AB37" i="11"/>
  <c r="AH37" i="11" s="1"/>
  <c r="AF39" i="11"/>
  <c r="AL39" i="11"/>
  <c r="AB36" i="11"/>
  <c r="AH36" i="11" s="1"/>
  <c r="AL35" i="11"/>
  <c r="AB30" i="11"/>
  <c r="AH30" i="11" s="1"/>
  <c r="AF31" i="11"/>
  <c r="AB26" i="11"/>
  <c r="AH26" i="11" s="1"/>
  <c r="AB25" i="11"/>
  <c r="AH25" i="11" s="1"/>
  <c r="AF27" i="11"/>
  <c r="AL27" i="11"/>
  <c r="AL23" i="11"/>
  <c r="AB21" i="11"/>
  <c r="AH21" i="11" s="1"/>
  <c r="AF23" i="11"/>
  <c r="AB20" i="11"/>
  <c r="AB18" i="11"/>
  <c r="AH18" i="11" s="1"/>
  <c r="AB17" i="11"/>
  <c r="AH17" i="11" s="1"/>
  <c r="AL19" i="11"/>
  <c r="W19" i="11"/>
  <c r="O19" i="11"/>
  <c r="AD19" i="11"/>
  <c r="AB16" i="11"/>
  <c r="AH16" i="11" s="1"/>
  <c r="AF19" i="11"/>
  <c r="AB14" i="11"/>
  <c r="AH14" i="11" s="1"/>
  <c r="AB10" i="11"/>
  <c r="AH10" i="11" s="1"/>
  <c r="AL15" i="11"/>
  <c r="AF11" i="11"/>
  <c r="AL11" i="11"/>
  <c r="L11" i="11"/>
  <c r="AB8" i="11"/>
  <c r="AH8" i="11" s="1"/>
  <c r="AK11" i="11"/>
  <c r="AF7" i="11"/>
  <c r="AL7" i="11"/>
  <c r="AB4" i="11"/>
  <c r="L7" i="11"/>
  <c r="AC7" i="11"/>
  <c r="AF123" i="10"/>
  <c r="AL123" i="10"/>
  <c r="AF119" i="10"/>
  <c r="AB117" i="10"/>
  <c r="AH117" i="10" s="1"/>
  <c r="AE119" i="10"/>
  <c r="O115" i="10"/>
  <c r="AL115" i="10"/>
  <c r="AL111" i="10"/>
  <c r="AL107" i="10"/>
  <c r="AF107" i="10"/>
  <c r="AL103" i="10"/>
  <c r="AA99" i="10"/>
  <c r="U99" i="10"/>
  <c r="AG99" i="10"/>
  <c r="AC99" i="10"/>
  <c r="L99" i="10"/>
  <c r="AF99" i="10"/>
  <c r="AF95" i="10"/>
  <c r="AB90" i="10"/>
  <c r="AH90" i="10" s="1"/>
  <c r="AL91" i="10"/>
  <c r="AF91" i="10"/>
  <c r="AB86" i="10"/>
  <c r="AH86" i="10" s="1"/>
  <c r="AF87" i="10"/>
  <c r="AL87" i="10"/>
  <c r="U87" i="10"/>
  <c r="T87" i="10" s="1"/>
  <c r="AL83" i="10"/>
  <c r="L79" i="10"/>
  <c r="AE79" i="10"/>
  <c r="AF75" i="10"/>
  <c r="AD75" i="10"/>
  <c r="AB72" i="10"/>
  <c r="AH72" i="10" s="1"/>
  <c r="AL71" i="10"/>
  <c r="AB66" i="10"/>
  <c r="AH66" i="10" s="1"/>
  <c r="AA67" i="10"/>
  <c r="Z67" i="10" s="1"/>
  <c r="S67" i="10"/>
  <c r="U67" i="10"/>
  <c r="T67" i="10" s="1"/>
  <c r="AB64" i="10"/>
  <c r="AH64" i="10" s="1"/>
  <c r="AG67" i="10"/>
  <c r="AF67" i="10"/>
  <c r="AL67" i="10"/>
  <c r="AL63" i="10"/>
  <c r="AB61" i="10"/>
  <c r="AH61" i="10" s="1"/>
  <c r="U63" i="10"/>
  <c r="AB60" i="10"/>
  <c r="AH60" i="10" s="1"/>
  <c r="Q63" i="10"/>
  <c r="P63" i="10" s="1"/>
  <c r="AL59" i="10"/>
  <c r="AB53" i="10"/>
  <c r="AH53" i="10" s="1"/>
  <c r="AF55" i="10"/>
  <c r="U55" i="10"/>
  <c r="T55" i="10" s="1"/>
  <c r="AC55" i="10"/>
  <c r="AL55" i="10"/>
  <c r="AL51" i="10"/>
  <c r="L51" i="10"/>
  <c r="AF51" i="10"/>
  <c r="S51" i="10"/>
  <c r="AB48" i="10"/>
  <c r="AH48" i="10" s="1"/>
  <c r="AB45" i="10"/>
  <c r="AH45" i="10" s="1"/>
  <c r="AF47" i="10"/>
  <c r="AB42" i="10"/>
  <c r="AH42" i="10" s="1"/>
  <c r="AL43" i="10"/>
  <c r="AB41" i="10"/>
  <c r="AH41" i="10" s="1"/>
  <c r="AB40" i="10"/>
  <c r="AH40" i="10" s="1"/>
  <c r="AL39" i="10"/>
  <c r="AB34" i="10"/>
  <c r="AH34" i="10" s="1"/>
  <c r="U35" i="10"/>
  <c r="AB32" i="10"/>
  <c r="AH32" i="10" s="1"/>
  <c r="AF35" i="10"/>
  <c r="AL35" i="10"/>
  <c r="AL31" i="10"/>
  <c r="AB28" i="10"/>
  <c r="AH28" i="10" s="1"/>
  <c r="L31" i="10"/>
  <c r="AF31" i="10"/>
  <c r="U27" i="10"/>
  <c r="AF27" i="10"/>
  <c r="AC27" i="10"/>
  <c r="AL27" i="10"/>
  <c r="AL23" i="10"/>
  <c r="AB20" i="10"/>
  <c r="AH20" i="10" s="1"/>
  <c r="AF23" i="10"/>
  <c r="AF19" i="10"/>
  <c r="U19" i="10"/>
  <c r="Q19" i="10"/>
  <c r="AB14" i="10"/>
  <c r="AH14" i="10" s="1"/>
  <c r="AL15" i="10"/>
  <c r="AF15" i="10"/>
  <c r="AB10" i="10"/>
  <c r="AH10" i="10" s="1"/>
  <c r="AB9" i="10"/>
  <c r="AH9" i="10" s="1"/>
  <c r="AC11" i="10"/>
  <c r="U11" i="10"/>
  <c r="T11" i="10" s="1"/>
  <c r="AE11" i="10"/>
  <c r="AL11" i="10"/>
  <c r="U126" i="8"/>
  <c r="Q126" i="8"/>
  <c r="Y126" i="8"/>
  <c r="AA27" i="12"/>
  <c r="AG27" i="12" s="1"/>
  <c r="AA43" i="12"/>
  <c r="AG43" i="12" s="1"/>
  <c r="AA83" i="12"/>
  <c r="AG83" i="12" s="1"/>
  <c r="Q35" i="11"/>
  <c r="S91" i="11"/>
  <c r="R91" i="11" s="1"/>
  <c r="O127" i="11"/>
  <c r="U23" i="11"/>
  <c r="T23" i="11" s="1"/>
  <c r="U27" i="11"/>
  <c r="U103" i="11"/>
  <c r="T103" i="11" s="1"/>
  <c r="AA119" i="11"/>
  <c r="L7" i="10"/>
  <c r="AC7" i="10"/>
  <c r="Y19" i="10"/>
  <c r="O75" i="10"/>
  <c r="U95" i="10"/>
  <c r="T95" i="10" s="1"/>
  <c r="Z127" i="10"/>
  <c r="U127" i="10"/>
  <c r="U31" i="10"/>
  <c r="AA35" i="10"/>
  <c r="AG35" i="10" s="1"/>
  <c r="AD115" i="10"/>
  <c r="AA125" i="8"/>
  <c r="O125" i="8"/>
  <c r="S125" i="8"/>
  <c r="U125" i="8"/>
  <c r="AB125" i="8"/>
  <c r="AH125" i="8" s="1"/>
  <c r="W125" i="8"/>
  <c r="M127" i="8"/>
  <c r="Q124" i="8"/>
  <c r="Y124" i="8"/>
  <c r="AL127" i="8"/>
  <c r="S122" i="8"/>
  <c r="AD122" i="8"/>
  <c r="AB122" i="8" s="1"/>
  <c r="AH122" i="8" s="1"/>
  <c r="AA122" i="8"/>
  <c r="AA123" i="8" s="1"/>
  <c r="AG123" i="8" s="1"/>
  <c r="O122" i="8"/>
  <c r="U122" i="8"/>
  <c r="S121" i="8"/>
  <c r="S123" i="8" s="1"/>
  <c r="R123" i="8" s="1"/>
  <c r="U121" i="8"/>
  <c r="AA121" i="8"/>
  <c r="Q120" i="8"/>
  <c r="Y120" i="8"/>
  <c r="AF123" i="8"/>
  <c r="U120" i="8"/>
  <c r="W120" i="8"/>
  <c r="AD120" i="8"/>
  <c r="AL119" i="8"/>
  <c r="S118" i="8"/>
  <c r="U118" i="8"/>
  <c r="AA118" i="8"/>
  <c r="O117" i="8"/>
  <c r="Y117" i="8"/>
  <c r="AF119" i="8"/>
  <c r="Q117" i="8"/>
  <c r="AA117" i="8"/>
  <c r="M119" i="8"/>
  <c r="U117" i="8"/>
  <c r="U119" i="8" s="1"/>
  <c r="W117" i="8"/>
  <c r="AD117" i="8"/>
  <c r="AB117" i="8" s="1"/>
  <c r="AH117" i="8" s="1"/>
  <c r="Y116" i="8"/>
  <c r="AD116" i="8"/>
  <c r="O116" i="8"/>
  <c r="Q116" i="8"/>
  <c r="AB116" i="8"/>
  <c r="AH116" i="8" s="1"/>
  <c r="Y114" i="8"/>
  <c r="Q114" i="8"/>
  <c r="AA114" i="8"/>
  <c r="U114" i="8"/>
  <c r="W114" i="8"/>
  <c r="AD114" i="8"/>
  <c r="AB114" i="8" s="1"/>
  <c r="AH114" i="8" s="1"/>
  <c r="W113" i="8"/>
  <c r="Q113" i="8"/>
  <c r="L115" i="8"/>
  <c r="AL115" i="8"/>
  <c r="AF115" i="8"/>
  <c r="W112" i="8"/>
  <c r="S112" i="8"/>
  <c r="AL111" i="8"/>
  <c r="Q110" i="8"/>
  <c r="AB110" i="8"/>
  <c r="AH110" i="8" s="1"/>
  <c r="O110" i="8"/>
  <c r="AD110" i="8"/>
  <c r="U110" i="8"/>
  <c r="S109" i="8"/>
  <c r="AB109" i="8"/>
  <c r="AH109" i="8" s="1"/>
  <c r="M111" i="8"/>
  <c r="AA109" i="8"/>
  <c r="AF111" i="8"/>
  <c r="Q108" i="8"/>
  <c r="U108" i="8"/>
  <c r="S108" i="8"/>
  <c r="Y106" i="8"/>
  <c r="U106" i="8"/>
  <c r="AF107" i="8"/>
  <c r="U105" i="8"/>
  <c r="AB105" i="8"/>
  <c r="AH105" i="8" s="1"/>
  <c r="AA105" i="8"/>
  <c r="S105" i="8"/>
  <c r="AD105" i="8"/>
  <c r="O105" i="8"/>
  <c r="AL107" i="8"/>
  <c r="Y104" i="8"/>
  <c r="M107" i="8"/>
  <c r="Q104" i="8"/>
  <c r="U104" i="8"/>
  <c r="U107" i="8" s="1"/>
  <c r="T107" i="8" s="1"/>
  <c r="U102" i="8"/>
  <c r="AA102" i="8"/>
  <c r="O102" i="8"/>
  <c r="S102" i="8"/>
  <c r="AD102" i="8"/>
  <c r="AB102" i="8" s="1"/>
  <c r="AH102" i="8" s="1"/>
  <c r="W102" i="8"/>
  <c r="Y101" i="8"/>
  <c r="Q101" i="8"/>
  <c r="U101" i="8"/>
  <c r="U103" i="8" s="1"/>
  <c r="O100" i="8"/>
  <c r="AF103" i="8"/>
  <c r="Q100" i="8"/>
  <c r="AA100" i="8"/>
  <c r="U100" i="8"/>
  <c r="W100" i="8"/>
  <c r="AD100" i="8"/>
  <c r="AB100" i="8" s="1"/>
  <c r="AH100" i="8" s="1"/>
  <c r="AF99" i="8"/>
  <c r="Q98" i="8"/>
  <c r="U98" i="8"/>
  <c r="U97" i="8"/>
  <c r="W97" i="8"/>
  <c r="AD97" i="8"/>
  <c r="AB97" i="8" s="1"/>
  <c r="AH97" i="8" s="1"/>
  <c r="Y97" i="8"/>
  <c r="Q97" i="8"/>
  <c r="AA97" i="8"/>
  <c r="S97" i="8"/>
  <c r="U96" i="8"/>
  <c r="AE99" i="8"/>
  <c r="Y96" i="8"/>
  <c r="O96" i="8"/>
  <c r="M99" i="8"/>
  <c r="Q96" i="8"/>
  <c r="AL95" i="8"/>
  <c r="U94" i="8"/>
  <c r="W94" i="8"/>
  <c r="AD94" i="8"/>
  <c r="AB94" i="8" s="1"/>
  <c r="AH94" i="8" s="1"/>
  <c r="O94" i="8"/>
  <c r="Y94" i="8"/>
  <c r="W93" i="8"/>
  <c r="L95" i="8"/>
  <c r="AF95" i="8"/>
  <c r="W92" i="8"/>
  <c r="O90" i="8"/>
  <c r="Q90" i="8"/>
  <c r="AD90" i="8"/>
  <c r="AB90" i="8" s="1"/>
  <c r="AH90" i="8" s="1"/>
  <c r="U90" i="8"/>
  <c r="U91" i="8" s="1"/>
  <c r="Y90" i="8"/>
  <c r="AB89" i="8"/>
  <c r="AH89" i="8" s="1"/>
  <c r="O89" i="8"/>
  <c r="U89" i="8"/>
  <c r="AA89" i="8"/>
  <c r="S89" i="8"/>
  <c r="AD89" i="8"/>
  <c r="AF91" i="8"/>
  <c r="AL91" i="8"/>
  <c r="AA88" i="8"/>
  <c r="Q88" i="8"/>
  <c r="M91" i="8"/>
  <c r="S88" i="8"/>
  <c r="AL87" i="8"/>
  <c r="W86" i="8"/>
  <c r="AF87" i="8"/>
  <c r="Y85" i="8"/>
  <c r="AC87" i="8"/>
  <c r="W84" i="8"/>
  <c r="O84" i="8"/>
  <c r="Y84" i="8"/>
  <c r="AD84" i="8"/>
  <c r="Q84" i="8"/>
  <c r="U84" i="8"/>
  <c r="AB84" i="8"/>
  <c r="AH84" i="8" s="1"/>
  <c r="S84" i="8"/>
  <c r="AD81" i="8"/>
  <c r="O81" i="8"/>
  <c r="U81" i="8"/>
  <c r="AB81" i="8"/>
  <c r="AH81" i="8" s="1"/>
  <c r="W81" i="8"/>
  <c r="Q81" i="8"/>
  <c r="AA81" i="8"/>
  <c r="S81" i="8"/>
  <c r="L83" i="8"/>
  <c r="Q80" i="8"/>
  <c r="Y80" i="8"/>
  <c r="O78" i="8"/>
  <c r="Q78" i="8"/>
  <c r="Y78" i="8"/>
  <c r="AA78" i="8"/>
  <c r="U78" i="8"/>
  <c r="W78" i="8"/>
  <c r="AD78" i="8"/>
  <c r="AB78" i="8" s="1"/>
  <c r="AH78" i="8" s="1"/>
  <c r="U77" i="8"/>
  <c r="AF79" i="8"/>
  <c r="Y77" i="8"/>
  <c r="O77" i="8"/>
  <c r="O79" i="8" s="1"/>
  <c r="Q77" i="8"/>
  <c r="AD77" i="8"/>
  <c r="AB77" i="8" s="1"/>
  <c r="AH77" i="8" s="1"/>
  <c r="S76" i="8"/>
  <c r="AD76" i="8"/>
  <c r="U76" i="8"/>
  <c r="U79" i="8" s="1"/>
  <c r="AA76" i="8"/>
  <c r="AD74" i="8"/>
  <c r="AB74" i="8"/>
  <c r="AH74" i="8" s="1"/>
  <c r="Q74" i="8"/>
  <c r="O73" i="8"/>
  <c r="Y73" i="8"/>
  <c r="Q73" i="8"/>
  <c r="W73" i="8"/>
  <c r="S73" i="8"/>
  <c r="O72" i="8"/>
  <c r="AD72" i="8"/>
  <c r="AB72" i="8" s="1"/>
  <c r="AH72" i="8" s="1"/>
  <c r="Q72" i="8"/>
  <c r="M75" i="8"/>
  <c r="Y72" i="8"/>
  <c r="O70" i="8"/>
  <c r="AA70" i="8"/>
  <c r="U70" i="8"/>
  <c r="AB70" i="8"/>
  <c r="AH70" i="8" s="1"/>
  <c r="W70" i="8"/>
  <c r="AD70" i="8"/>
  <c r="AL71" i="8"/>
  <c r="AF71" i="8"/>
  <c r="W71" i="8"/>
  <c r="U69" i="8"/>
  <c r="Y69" i="8"/>
  <c r="O69" i="8"/>
  <c r="O71" i="8" s="1"/>
  <c r="Q69" i="8"/>
  <c r="AD69" i="8"/>
  <c r="AB69" i="8" s="1"/>
  <c r="AH69" i="8" s="1"/>
  <c r="U68" i="8"/>
  <c r="AD68" i="8"/>
  <c r="O66" i="8"/>
  <c r="M67" i="8"/>
  <c r="U66" i="8"/>
  <c r="Q66" i="8"/>
  <c r="AB66" i="8"/>
  <c r="AH66" i="8" s="1"/>
  <c r="AF67" i="8"/>
  <c r="S65" i="8"/>
  <c r="O65" i="8"/>
  <c r="AD65" i="8"/>
  <c r="AB65" i="8" s="1"/>
  <c r="AH65" i="8" s="1"/>
  <c r="AL67" i="8"/>
  <c r="Q64" i="8"/>
  <c r="U64" i="8"/>
  <c r="U67" i="8" s="1"/>
  <c r="T67" i="8" s="1"/>
  <c r="S64" i="8"/>
  <c r="AA64" i="8"/>
  <c r="AL63" i="8"/>
  <c r="AD62" i="8"/>
  <c r="AB62" i="8" s="1"/>
  <c r="AH62" i="8" s="1"/>
  <c r="AF63" i="8"/>
  <c r="U61" i="8"/>
  <c r="O60" i="8"/>
  <c r="Y60" i="8"/>
  <c r="Q60" i="8"/>
  <c r="U60" i="8"/>
  <c r="W60" i="8"/>
  <c r="AD60" i="8"/>
  <c r="AB60" i="8" s="1"/>
  <c r="AH60" i="8" s="1"/>
  <c r="S60" i="8"/>
  <c r="S63" i="8" s="1"/>
  <c r="U57" i="8"/>
  <c r="W57" i="8"/>
  <c r="AD57" i="8"/>
  <c r="AB57" i="8" s="1"/>
  <c r="AH57" i="8" s="1"/>
  <c r="O57" i="8"/>
  <c r="Y57" i="8"/>
  <c r="Q57" i="8"/>
  <c r="AA57" i="8"/>
  <c r="S57" i="8"/>
  <c r="AC59" i="8"/>
  <c r="AE59" i="8"/>
  <c r="W56" i="8"/>
  <c r="AB56" i="8"/>
  <c r="AH56" i="8" s="1"/>
  <c r="U54" i="8"/>
  <c r="W54" i="8"/>
  <c r="AD54" i="8"/>
  <c r="AB54" i="8" s="1"/>
  <c r="AH54" i="8" s="1"/>
  <c r="O54" i="8"/>
  <c r="Y54" i="8"/>
  <c r="Q54" i="8"/>
  <c r="AA54" i="8"/>
  <c r="S54" i="8"/>
  <c r="O53" i="8"/>
  <c r="AD53" i="8"/>
  <c r="AB53" i="8" s="1"/>
  <c r="AH53" i="8" s="1"/>
  <c r="U53" i="8"/>
  <c r="Q53" i="8"/>
  <c r="S52" i="8"/>
  <c r="O52" i="8"/>
  <c r="O55" i="8" s="1"/>
  <c r="AD52" i="8"/>
  <c r="U52" i="8"/>
  <c r="Q50" i="8"/>
  <c r="AL51" i="8"/>
  <c r="W50" i="8"/>
  <c r="Y48" i="8"/>
  <c r="S48" i="8"/>
  <c r="AL47" i="8"/>
  <c r="O46" i="8"/>
  <c r="S46" i="8"/>
  <c r="AB46" i="8"/>
  <c r="AH46" i="8" s="1"/>
  <c r="U46" i="8"/>
  <c r="AA46" i="8"/>
  <c r="S45" i="8"/>
  <c r="Q45" i="8"/>
  <c r="AA45" i="8"/>
  <c r="AF47" i="8"/>
  <c r="S49" i="8"/>
  <c r="W49" i="8"/>
  <c r="U44" i="8"/>
  <c r="U47" i="8" s="1"/>
  <c r="AB44" i="8"/>
  <c r="AH44" i="8" s="1"/>
  <c r="W44" i="8"/>
  <c r="AD44" i="8"/>
  <c r="O44" i="8"/>
  <c r="Y44" i="8"/>
  <c r="M47" i="8"/>
  <c r="Q44" i="8"/>
  <c r="AA44" i="8"/>
  <c r="AL43" i="8"/>
  <c r="Q42" i="8"/>
  <c r="S41" i="8"/>
  <c r="AA41" i="8"/>
  <c r="U41" i="8"/>
  <c r="AB41" i="8"/>
  <c r="AH41" i="8" s="1"/>
  <c r="W41" i="8"/>
  <c r="AD41" i="8"/>
  <c r="Y41" i="8"/>
  <c r="Y40" i="8"/>
  <c r="O40" i="8"/>
  <c r="Q40" i="8"/>
  <c r="AD40" i="8"/>
  <c r="AB40" i="8" s="1"/>
  <c r="M43" i="8"/>
  <c r="U40" i="8"/>
  <c r="AF43" i="8"/>
  <c r="U38" i="8"/>
  <c r="O38" i="8"/>
  <c r="Y38" i="8"/>
  <c r="W38" i="8"/>
  <c r="Q38" i="8"/>
  <c r="AA38" i="8"/>
  <c r="AD38" i="8"/>
  <c r="AB38" i="8" s="1"/>
  <c r="AH38" i="8" s="1"/>
  <c r="S38" i="8"/>
  <c r="U37" i="8"/>
  <c r="W37" i="8"/>
  <c r="L39" i="8"/>
  <c r="Q37" i="8"/>
  <c r="AD37" i="8"/>
  <c r="AF39" i="8"/>
  <c r="W36" i="8"/>
  <c r="AB36" i="8"/>
  <c r="AH36" i="8" s="1"/>
  <c r="AB34" i="8"/>
  <c r="AH34" i="8" s="1"/>
  <c r="O34" i="8"/>
  <c r="AF35" i="8"/>
  <c r="U34" i="8"/>
  <c r="Y34" i="8"/>
  <c r="O33" i="8"/>
  <c r="S33" i="8"/>
  <c r="AD33" i="8"/>
  <c r="AB33" i="8" s="1"/>
  <c r="AH33" i="8" s="1"/>
  <c r="AA33" i="8"/>
  <c r="U33" i="8"/>
  <c r="AL35" i="8"/>
  <c r="AA32" i="8"/>
  <c r="Q32" i="8"/>
  <c r="M35" i="8"/>
  <c r="S32" i="8"/>
  <c r="O30" i="8"/>
  <c r="Y30" i="8"/>
  <c r="Q30" i="8"/>
  <c r="AD30" i="8"/>
  <c r="AB30" i="8" s="1"/>
  <c r="AH30" i="8" s="1"/>
  <c r="U30" i="8"/>
  <c r="L31" i="8"/>
  <c r="U29" i="8"/>
  <c r="AF31" i="8"/>
  <c r="AA29" i="8"/>
  <c r="O29" i="8"/>
  <c r="S29" i="8"/>
  <c r="AD29" i="8"/>
  <c r="AB29" i="8" s="1"/>
  <c r="AH29" i="8" s="1"/>
  <c r="AK31" i="8"/>
  <c r="U28" i="8"/>
  <c r="AA28" i="8"/>
  <c r="AF27" i="8"/>
  <c r="AA26" i="8"/>
  <c r="L27" i="8"/>
  <c r="AK27" i="8"/>
  <c r="U24" i="8"/>
  <c r="W24" i="8"/>
  <c r="AD24" i="8"/>
  <c r="M27" i="8"/>
  <c r="Q24" i="8"/>
  <c r="AA24" i="8"/>
  <c r="O24" i="8"/>
  <c r="Y24" i="8"/>
  <c r="S22" i="8"/>
  <c r="AA21" i="8"/>
  <c r="Q21" i="8"/>
  <c r="U21" i="8"/>
  <c r="W21" i="8"/>
  <c r="AD21" i="8"/>
  <c r="AB21" i="8" s="1"/>
  <c r="AH21" i="8" s="1"/>
  <c r="O21" i="8"/>
  <c r="Y21" i="8"/>
  <c r="M23" i="8"/>
  <c r="O20" i="8"/>
  <c r="Q20" i="8"/>
  <c r="AF23" i="8"/>
  <c r="S18" i="8"/>
  <c r="Q18" i="8"/>
  <c r="U18" i="8"/>
  <c r="AB18" i="8"/>
  <c r="AH18" i="8" s="1"/>
  <c r="W18" i="8"/>
  <c r="AD18" i="8"/>
  <c r="O18" i="8"/>
  <c r="Y18" i="8"/>
  <c r="O17" i="8"/>
  <c r="Q17" i="8"/>
  <c r="AD17" i="8"/>
  <c r="AB17" i="8" s="1"/>
  <c r="AH17" i="8" s="1"/>
  <c r="Y17" i="8"/>
  <c r="U17" i="8"/>
  <c r="L19" i="8"/>
  <c r="U16" i="8"/>
  <c r="AA16" i="8"/>
  <c r="O16" i="8"/>
  <c r="S16" i="8"/>
  <c r="AD16" i="8"/>
  <c r="AF19" i="8"/>
  <c r="Y14" i="8"/>
  <c r="AD14" i="8"/>
  <c r="AB14" i="8" s="1"/>
  <c r="AH14" i="8" s="1"/>
  <c r="O14" i="8"/>
  <c r="AL15" i="8"/>
  <c r="AD13" i="8"/>
  <c r="AB13" i="8"/>
  <c r="AH13" i="8" s="1"/>
  <c r="O13" i="8"/>
  <c r="Q12" i="8"/>
  <c r="S12" i="8"/>
  <c r="U12" i="8"/>
  <c r="AB12" i="8"/>
  <c r="AH12" i="8" s="1"/>
  <c r="M15" i="8"/>
  <c r="AL11" i="8"/>
  <c r="S10" i="8"/>
  <c r="AD10" i="8"/>
  <c r="AB10" i="8" s="1"/>
  <c r="AH10" i="8" s="1"/>
  <c r="U10" i="8"/>
  <c r="AA10" i="8"/>
  <c r="U9" i="8"/>
  <c r="AA9" i="8"/>
  <c r="Q9" i="8"/>
  <c r="AF11" i="8"/>
  <c r="U8" i="8"/>
  <c r="AA8" i="8"/>
  <c r="S8" i="8"/>
  <c r="S11" i="8" s="1"/>
  <c r="M11" i="8"/>
  <c r="W8" i="8"/>
  <c r="AD8" i="8"/>
  <c r="Q6" i="8"/>
  <c r="O6" i="8"/>
  <c r="U6" i="8"/>
  <c r="U7" i="8" s="1"/>
  <c r="S6" i="8"/>
  <c r="W6" i="8"/>
  <c r="AD6" i="8"/>
  <c r="AB6" i="8" s="1"/>
  <c r="AH6" i="8" s="1"/>
  <c r="AL7" i="8"/>
  <c r="U5" i="8"/>
  <c r="Q5" i="8"/>
  <c r="W5" i="8"/>
  <c r="O5" i="8"/>
  <c r="S5" i="8"/>
  <c r="AD5" i="8"/>
  <c r="AB5" i="8" s="1"/>
  <c r="AH5" i="8" s="1"/>
  <c r="AA4" i="8"/>
  <c r="W4" i="8"/>
  <c r="O4" i="8"/>
  <c r="Q4" i="8"/>
  <c r="S4" i="8"/>
  <c r="U4" i="8"/>
  <c r="AD4" i="8"/>
  <c r="AB4" i="8" s="1"/>
  <c r="Q124" i="7"/>
  <c r="S109" i="7"/>
  <c r="L27" i="12"/>
  <c r="AK27" i="12"/>
  <c r="AK31" i="12"/>
  <c r="AK47" i="12"/>
  <c r="AC63" i="12"/>
  <c r="L67" i="12"/>
  <c r="AK67" i="12"/>
  <c r="L79" i="12"/>
  <c r="AE79" i="12"/>
  <c r="L83" i="12"/>
  <c r="AC95" i="12"/>
  <c r="AE115" i="12"/>
  <c r="L11" i="12"/>
  <c r="AK11" i="12"/>
  <c r="AC27" i="12"/>
  <c r="L43" i="12"/>
  <c r="AC67" i="12"/>
  <c r="AK87" i="12"/>
  <c r="L107" i="12"/>
  <c r="AK107" i="12"/>
  <c r="L119" i="12"/>
  <c r="AK119" i="12"/>
  <c r="AC79" i="12"/>
  <c r="AC83" i="12"/>
  <c r="AK83" i="12"/>
  <c r="AC87" i="12"/>
  <c r="AK103" i="11"/>
  <c r="AC11" i="11"/>
  <c r="L23" i="11"/>
  <c r="AK27" i="11"/>
  <c r="AK51" i="11"/>
  <c r="AC59" i="11"/>
  <c r="AC75" i="11"/>
  <c r="L99" i="11"/>
  <c r="L103" i="11"/>
  <c r="AC103" i="11"/>
  <c r="AC123" i="11"/>
  <c r="AC27" i="11"/>
  <c r="L31" i="11"/>
  <c r="AC51" i="11"/>
  <c r="AK63" i="11"/>
  <c r="L87" i="11"/>
  <c r="L119" i="11"/>
  <c r="AK23" i="11"/>
  <c r="AE27" i="11"/>
  <c r="AK47" i="11"/>
  <c r="AE51" i="11"/>
  <c r="AK59" i="11"/>
  <c r="AC87" i="11"/>
  <c r="L107" i="11"/>
  <c r="AK119" i="11"/>
  <c r="AK35" i="10"/>
  <c r="AE47" i="10"/>
  <c r="AE87" i="10"/>
  <c r="L123" i="10"/>
  <c r="AK123" i="10"/>
  <c r="AC35" i="10"/>
  <c r="AK51" i="10"/>
  <c r="AE55" i="10"/>
  <c r="L67" i="10"/>
  <c r="AK67" i="10"/>
  <c r="L83" i="10"/>
  <c r="AK83" i="10"/>
  <c r="L91" i="10"/>
  <c r="L107" i="10"/>
  <c r="AC123" i="10"/>
  <c r="AE19" i="10"/>
  <c r="L23" i="10"/>
  <c r="AK23" i="10"/>
  <c r="L35" i="10"/>
  <c r="L47" i="10"/>
  <c r="AC51" i="10"/>
  <c r="L59" i="10"/>
  <c r="AC67" i="10"/>
  <c r="AC83" i="10"/>
  <c r="AK87" i="10"/>
  <c r="AE103" i="10"/>
  <c r="AC107" i="10"/>
  <c r="L119" i="10"/>
  <c r="AK11" i="10"/>
  <c r="AC23" i="10"/>
  <c r="AK27" i="10"/>
  <c r="AC47" i="10"/>
  <c r="AK55" i="10"/>
  <c r="AC87" i="10"/>
  <c r="AC95" i="10"/>
  <c r="AK99" i="10"/>
  <c r="L11" i="8"/>
  <c r="L23" i="8"/>
  <c r="AC27" i="8"/>
  <c r="AC31" i="8"/>
  <c r="AK35" i="8"/>
  <c r="L79" i="8"/>
  <c r="AK91" i="8"/>
  <c r="L103" i="8"/>
  <c r="AK103" i="8"/>
  <c r="AK111" i="8"/>
  <c r="AK11" i="8"/>
  <c r="AC35" i="8"/>
  <c r="AK47" i="8"/>
  <c r="L63" i="8"/>
  <c r="AK63" i="8"/>
  <c r="L71" i="8"/>
  <c r="AC91" i="8"/>
  <c r="AC103" i="8"/>
  <c r="AC111" i="8"/>
  <c r="AK123" i="8"/>
  <c r="AC11" i="8"/>
  <c r="AC15" i="8"/>
  <c r="AE35" i="8"/>
  <c r="L47" i="8"/>
  <c r="AC47" i="8"/>
  <c r="L59" i="8"/>
  <c r="AC63" i="8"/>
  <c r="L87" i="8"/>
  <c r="AK87" i="8"/>
  <c r="AE91" i="8"/>
  <c r="AE111" i="8"/>
  <c r="L123" i="8"/>
  <c r="AC123" i="8"/>
  <c r="S100" i="7"/>
  <c r="AC95" i="7"/>
  <c r="O70" i="7"/>
  <c r="AF71" i="7"/>
  <c r="L123" i="7"/>
  <c r="AC111" i="7"/>
  <c r="Y70" i="7"/>
  <c r="Q76" i="7"/>
  <c r="S81" i="7"/>
  <c r="O102" i="7"/>
  <c r="Q114" i="7"/>
  <c r="AA76" i="7"/>
  <c r="AD81" i="7"/>
  <c r="AB81" i="7" s="1"/>
  <c r="AH81" i="7" s="1"/>
  <c r="S102" i="7"/>
  <c r="S106" i="7"/>
  <c r="AD114" i="7"/>
  <c r="AK123" i="7"/>
  <c r="L79" i="7"/>
  <c r="L95" i="7"/>
  <c r="Q108" i="7"/>
  <c r="O24" i="7"/>
  <c r="AL67" i="7"/>
  <c r="O68" i="7"/>
  <c r="Q70" i="7"/>
  <c r="AE83" i="7"/>
  <c r="AA102" i="7"/>
  <c r="Q105" i="7"/>
  <c r="U110" i="7"/>
  <c r="AC123" i="7"/>
  <c r="S124" i="7"/>
  <c r="AC127" i="7"/>
  <c r="Q24" i="7"/>
  <c r="S68" i="7"/>
  <c r="S105" i="7"/>
  <c r="W65" i="7"/>
  <c r="AD68" i="7"/>
  <c r="AB68" i="7" s="1"/>
  <c r="AH68" i="7" s="1"/>
  <c r="AA70" i="7"/>
  <c r="AE75" i="7"/>
  <c r="U77" i="7"/>
  <c r="AK95" i="7"/>
  <c r="Q96" i="7"/>
  <c r="AC99" i="7"/>
  <c r="S108" i="7"/>
  <c r="AA13" i="7"/>
  <c r="W17" i="7"/>
  <c r="U18" i="7"/>
  <c r="U73" i="7"/>
  <c r="AD73" i="7"/>
  <c r="AB73" i="7" s="1"/>
  <c r="AH73" i="7" s="1"/>
  <c r="W86" i="7"/>
  <c r="W89" i="7"/>
  <c r="AD90" i="7"/>
  <c r="AB90" i="7"/>
  <c r="AH90" i="7" s="1"/>
  <c r="AA90" i="7"/>
  <c r="U92" i="7"/>
  <c r="AD92" i="7"/>
  <c r="AB92" i="7" s="1"/>
  <c r="AA93" i="7"/>
  <c r="AL103" i="7"/>
  <c r="AD104" i="7"/>
  <c r="AB104" i="7"/>
  <c r="AH104" i="7" s="1"/>
  <c r="AD113" i="7"/>
  <c r="AB113" i="7" s="1"/>
  <c r="AH113" i="7" s="1"/>
  <c r="U117" i="7"/>
  <c r="AD117" i="7"/>
  <c r="AB117" i="7" s="1"/>
  <c r="AH117" i="7" s="1"/>
  <c r="AA118" i="7"/>
  <c r="W120" i="7"/>
  <c r="AD121" i="7"/>
  <c r="AB121" i="7" s="1"/>
  <c r="AH121" i="7" s="1"/>
  <c r="AA121" i="7"/>
  <c r="S13" i="7"/>
  <c r="W14" i="7"/>
  <c r="S48" i="7"/>
  <c r="U49" i="7"/>
  <c r="Y50" i="7"/>
  <c r="W66" i="7"/>
  <c r="U68" i="7"/>
  <c r="O69" i="7"/>
  <c r="AF75" i="7"/>
  <c r="O73" i="7"/>
  <c r="Y73" i="7"/>
  <c r="S74" i="7"/>
  <c r="U76" i="7"/>
  <c r="W76" i="7"/>
  <c r="AD76" i="7"/>
  <c r="AB76" i="7" s="1"/>
  <c r="AH76" i="7" s="1"/>
  <c r="AF79" i="7"/>
  <c r="S78" i="7"/>
  <c r="AK79" i="7"/>
  <c r="AF83" i="7"/>
  <c r="U81" i="7"/>
  <c r="AA81" i="7"/>
  <c r="O86" i="7"/>
  <c r="O89" i="7"/>
  <c r="AF91" i="7"/>
  <c r="Q90" i="7"/>
  <c r="O92" i="7"/>
  <c r="Y92" i="7"/>
  <c r="M95" i="7"/>
  <c r="S96" i="7"/>
  <c r="AF99" i="7"/>
  <c r="U100" i="7"/>
  <c r="U102" i="7"/>
  <c r="W102" i="7"/>
  <c r="AD102" i="7"/>
  <c r="AB102" i="7" s="1"/>
  <c r="AH102" i="7" s="1"/>
  <c r="U105" i="7"/>
  <c r="W105" i="7"/>
  <c r="AD105" i="7"/>
  <c r="AB105" i="7" s="1"/>
  <c r="AH105" i="7" s="1"/>
  <c r="AD106" i="7"/>
  <c r="AB106" i="7"/>
  <c r="AH106" i="7" s="1"/>
  <c r="AA106" i="7"/>
  <c r="U114" i="7"/>
  <c r="AB114" i="7"/>
  <c r="AH114" i="7" s="1"/>
  <c r="W114" i="7"/>
  <c r="O117" i="7"/>
  <c r="Y117" i="7"/>
  <c r="O120" i="7"/>
  <c r="Q121" i="7"/>
  <c r="M123" i="7"/>
  <c r="AF127" i="7"/>
  <c r="AA10" i="7"/>
  <c r="AA16" i="7"/>
  <c r="Y69" i="7"/>
  <c r="AD78" i="7"/>
  <c r="AB78" i="7" s="1"/>
  <c r="AH78" i="7" s="1"/>
  <c r="U84" i="7"/>
  <c r="U86" i="7"/>
  <c r="AD86" i="7"/>
  <c r="AB86" i="7" s="1"/>
  <c r="AH86" i="7" s="1"/>
  <c r="U89" i="7"/>
  <c r="AD89" i="7"/>
  <c r="AB89" i="7" s="1"/>
  <c r="AH89" i="7" s="1"/>
  <c r="W92" i="7"/>
  <c r="AD93" i="7"/>
  <c r="AB93" i="7"/>
  <c r="AH93" i="7" s="1"/>
  <c r="U97" i="7"/>
  <c r="AD101" i="7"/>
  <c r="AB101" i="7"/>
  <c r="AH101" i="7" s="1"/>
  <c r="W117" i="7"/>
  <c r="AD118" i="7"/>
  <c r="AB118" i="7" s="1"/>
  <c r="AH118" i="7" s="1"/>
  <c r="U120" i="7"/>
  <c r="AB120" i="7"/>
  <c r="AH120" i="7" s="1"/>
  <c r="AD120" i="7"/>
  <c r="U125" i="7"/>
  <c r="AD28" i="7"/>
  <c r="AB28" i="7" s="1"/>
  <c r="AA32" i="7"/>
  <c r="W33" i="7"/>
  <c r="AE39" i="7"/>
  <c r="AK39" i="7"/>
  <c r="AD41" i="7"/>
  <c r="AB41" i="7"/>
  <c r="AA42" i="7"/>
  <c r="U45" i="7"/>
  <c r="U46" i="7"/>
  <c r="Y66" i="7"/>
  <c r="AA68" i="7"/>
  <c r="Q69" i="7"/>
  <c r="AD69" i="7"/>
  <c r="U70" i="7"/>
  <c r="W70" i="7"/>
  <c r="AD70" i="7"/>
  <c r="AB70" i="7" s="1"/>
  <c r="AH70" i="7" s="1"/>
  <c r="Q73" i="7"/>
  <c r="AA73" i="7"/>
  <c r="U74" i="7"/>
  <c r="O76" i="7"/>
  <c r="Y76" i="7"/>
  <c r="S77" i="7"/>
  <c r="S79" i="7" s="1"/>
  <c r="U78" i="7"/>
  <c r="AC79" i="7"/>
  <c r="O81" i="7"/>
  <c r="AL83" i="7"/>
  <c r="AA84" i="7"/>
  <c r="Q86" i="7"/>
  <c r="AA86" i="7"/>
  <c r="Q89" i="7"/>
  <c r="AA89" i="7"/>
  <c r="S90" i="7"/>
  <c r="Q92" i="7"/>
  <c r="AA92" i="7"/>
  <c r="S93" i="7"/>
  <c r="AF95" i="7"/>
  <c r="S94" i="7"/>
  <c r="AA97" i="7"/>
  <c r="AK99" i="7"/>
  <c r="Y102" i="7"/>
  <c r="O105" i="7"/>
  <c r="Y105" i="7"/>
  <c r="Q106" i="7"/>
  <c r="AD108" i="7"/>
  <c r="AB108" i="7" s="1"/>
  <c r="AH108" i="7" s="1"/>
  <c r="AA108" i="7"/>
  <c r="AK111" i="7"/>
  <c r="S112" i="7"/>
  <c r="O114" i="7"/>
  <c r="Y114" i="7"/>
  <c r="Q117" i="7"/>
  <c r="AA117" i="7"/>
  <c r="S118" i="7"/>
  <c r="Q120" i="7"/>
  <c r="AA120" i="7"/>
  <c r="S121" i="7"/>
  <c r="AF123" i="7"/>
  <c r="S122" i="7"/>
  <c r="AA125" i="7"/>
  <c r="AK127" i="7"/>
  <c r="W73" i="7"/>
  <c r="Y80" i="7"/>
  <c r="AB80" i="7"/>
  <c r="AH80" i="7" s="1"/>
  <c r="U8" i="7"/>
  <c r="AD9" i="7"/>
  <c r="AB9" i="7" s="1"/>
  <c r="AD12" i="7"/>
  <c r="AB12" i="7" s="1"/>
  <c r="AH12" i="7" s="1"/>
  <c r="U20" i="7"/>
  <c r="U21" i="7"/>
  <c r="AD22" i="7"/>
  <c r="AB22" i="7" s="1"/>
  <c r="AH22" i="7" s="1"/>
  <c r="U24" i="7"/>
  <c r="AA24" i="7"/>
  <c r="AD25" i="7"/>
  <c r="AB25" i="7" s="1"/>
  <c r="AH25" i="7" s="1"/>
  <c r="AA26" i="7"/>
  <c r="Y28" i="7"/>
  <c r="AA29" i="7"/>
  <c r="W30" i="7"/>
  <c r="U33" i="7"/>
  <c r="U34" i="7"/>
  <c r="U36" i="7"/>
  <c r="U37" i="7"/>
  <c r="AD38" i="7"/>
  <c r="AB38" i="7" s="1"/>
  <c r="U53" i="7"/>
  <c r="U54" i="7"/>
  <c r="U69" i="7"/>
  <c r="Y72" i="7"/>
  <c r="S73" i="7"/>
  <c r="S86" i="7"/>
  <c r="AL87" i="7"/>
  <c r="AL91" i="7"/>
  <c r="S89" i="7"/>
  <c r="Y90" i="7"/>
  <c r="S92" i="7"/>
  <c r="AL95" i="7"/>
  <c r="Y93" i="7"/>
  <c r="AA94" i="7"/>
  <c r="AD96" i="7"/>
  <c r="AB96" i="7" s="1"/>
  <c r="AH96" i="7" s="1"/>
  <c r="AA96" i="7"/>
  <c r="AD98" i="7"/>
  <c r="AB98" i="7" s="1"/>
  <c r="AH98" i="7" s="1"/>
  <c r="AL99" i="7"/>
  <c r="AF107" i="7"/>
  <c r="U109" i="7"/>
  <c r="AL115" i="7"/>
  <c r="AD116" i="7"/>
  <c r="AB116" i="7" s="1"/>
  <c r="AH116" i="7" s="1"/>
  <c r="AL119" i="7"/>
  <c r="S117" i="7"/>
  <c r="Y118" i="7"/>
  <c r="S120" i="7"/>
  <c r="AL123" i="7"/>
  <c r="Y121" i="7"/>
  <c r="AA122" i="7"/>
  <c r="AD124" i="7"/>
  <c r="AB124" i="7"/>
  <c r="AH124" i="7" s="1"/>
  <c r="AA124" i="7"/>
  <c r="AD126" i="7"/>
  <c r="AB126" i="7"/>
  <c r="AH126" i="7" s="1"/>
  <c r="AL127" i="7"/>
  <c r="M67" i="7"/>
  <c r="AA64" i="7"/>
  <c r="AA62" i="7"/>
  <c r="O62" i="7"/>
  <c r="S62" i="7"/>
  <c r="AD62" i="7"/>
  <c r="AB62" i="7" s="1"/>
  <c r="AH62" i="7" s="1"/>
  <c r="U62" i="7"/>
  <c r="Q61" i="7"/>
  <c r="S61" i="7"/>
  <c r="AA61" i="7"/>
  <c r="L63" i="7"/>
  <c r="M63" i="7"/>
  <c r="AK63" i="7"/>
  <c r="AC63" i="7"/>
  <c r="U60" i="7"/>
  <c r="W60" i="7"/>
  <c r="AD60" i="7"/>
  <c r="AB60" i="7" s="1"/>
  <c r="O60" i="7"/>
  <c r="Y60" i="7"/>
  <c r="Q60" i="7"/>
  <c r="AA60" i="7"/>
  <c r="AL63" i="7"/>
  <c r="AD58" i="7"/>
  <c r="AB58" i="7" s="1"/>
  <c r="AH58" i="7" s="1"/>
  <c r="AA58" i="7"/>
  <c r="Q58" i="7"/>
  <c r="S58" i="7"/>
  <c r="Y58" i="7"/>
  <c r="AA57" i="7"/>
  <c r="O57" i="7"/>
  <c r="Q57" i="7"/>
  <c r="Y57" i="7"/>
  <c r="U57" i="7"/>
  <c r="W57" i="7"/>
  <c r="AD57" i="7"/>
  <c r="T4" i="13"/>
  <c r="V4" i="13"/>
  <c r="N4" i="13"/>
  <c r="P4" i="13"/>
  <c r="P7" i="13" s="1"/>
  <c r="R4" i="13"/>
  <c r="N58" i="13"/>
  <c r="T76" i="13"/>
  <c r="T79" i="13" s="1"/>
  <c r="S79" i="13" s="1"/>
  <c r="V118" i="13"/>
  <c r="AC118" i="13"/>
  <c r="V121" i="13"/>
  <c r="AC121" i="13"/>
  <c r="V5" i="13"/>
  <c r="N5" i="13"/>
  <c r="P5" i="13"/>
  <c r="R5" i="13"/>
  <c r="R7" i="13" s="1"/>
  <c r="T5" i="13"/>
  <c r="P6" i="13"/>
  <c r="R6" i="13"/>
  <c r="T6" i="13"/>
  <c r="T7" i="13" s="1"/>
  <c r="V6" i="13"/>
  <c r="N6" i="13"/>
  <c r="AC10" i="13"/>
  <c r="AG10" i="13" s="1"/>
  <c r="K11" i="13"/>
  <c r="N16" i="13"/>
  <c r="P30" i="13"/>
  <c r="Z33" i="13"/>
  <c r="N45" i="13"/>
  <c r="P52" i="13"/>
  <c r="AG53" i="13"/>
  <c r="P58" i="13"/>
  <c r="R69" i="13"/>
  <c r="P77" i="13"/>
  <c r="R85" i="13"/>
  <c r="T94" i="13"/>
  <c r="N116" i="13"/>
  <c r="N119" i="13" s="1"/>
  <c r="AK119" i="13"/>
  <c r="N118" i="13"/>
  <c r="X118" i="13"/>
  <c r="N121" i="13"/>
  <c r="X121" i="13"/>
  <c r="L127" i="13"/>
  <c r="V124" i="13"/>
  <c r="AC124" i="13"/>
  <c r="V126" i="13"/>
  <c r="P68" i="13"/>
  <c r="Z116" i="13"/>
  <c r="X16" i="13"/>
  <c r="AE23" i="13"/>
  <c r="P22" i="13"/>
  <c r="N26" i="13"/>
  <c r="P29" i="13"/>
  <c r="Z34" i="13"/>
  <c r="R45" i="13"/>
  <c r="Z52" i="13"/>
  <c r="Z58" i="13"/>
  <c r="N70" i="13"/>
  <c r="Z77" i="13"/>
  <c r="T86" i="13"/>
  <c r="V113" i="13"/>
  <c r="P114" i="13"/>
  <c r="R116" i="13"/>
  <c r="AC116" i="13"/>
  <c r="P118" i="13"/>
  <c r="Z118" i="13"/>
  <c r="P121" i="13"/>
  <c r="Z121" i="13"/>
  <c r="Z126" i="13"/>
  <c r="X5" i="3"/>
  <c r="R5" i="3"/>
  <c r="T5" i="3"/>
  <c r="V5" i="3"/>
  <c r="N5" i="3"/>
  <c r="P5" i="3"/>
  <c r="R8" i="3"/>
  <c r="AG26" i="3"/>
  <c r="N45" i="3"/>
  <c r="T122" i="3"/>
  <c r="X26" i="3"/>
  <c r="AB27" i="3"/>
  <c r="Z34" i="3"/>
  <c r="R36" i="3"/>
  <c r="AC45" i="3"/>
  <c r="AG45" i="3" s="1"/>
  <c r="N48" i="3"/>
  <c r="AG57" i="3"/>
  <c r="AG60" i="3"/>
  <c r="V62" i="3"/>
  <c r="X66" i="3"/>
  <c r="T68" i="3"/>
  <c r="P86" i="3"/>
  <c r="R88" i="3"/>
  <c r="AC117" i="3"/>
  <c r="AG117" i="3" s="1"/>
  <c r="P121" i="3"/>
  <c r="P4" i="3"/>
  <c r="R4" i="3"/>
  <c r="T4" i="3"/>
  <c r="T7" i="3" s="1"/>
  <c r="V4" i="3"/>
  <c r="N4" i="3"/>
  <c r="AC6" i="3"/>
  <c r="T6" i="3"/>
  <c r="V6" i="3"/>
  <c r="N6" i="3"/>
  <c r="P6" i="3"/>
  <c r="P7" i="3" s="1"/>
  <c r="R6" i="3"/>
  <c r="AG86" i="3"/>
  <c r="T29" i="3"/>
  <c r="Z36" i="3"/>
  <c r="Z39" i="3" s="1"/>
  <c r="AF39" i="3" s="1"/>
  <c r="V41" i="3"/>
  <c r="P48" i="3"/>
  <c r="P54" i="3"/>
  <c r="P57" i="3"/>
  <c r="AG73" i="3"/>
  <c r="P76" i="3"/>
  <c r="T90" i="3"/>
  <c r="AG108" i="3"/>
  <c r="R121" i="3"/>
  <c r="R10" i="14"/>
  <c r="P28" i="14"/>
  <c r="T93" i="14"/>
  <c r="L127" i="14"/>
  <c r="Z4" i="14"/>
  <c r="T4" i="14"/>
  <c r="R4" i="14"/>
  <c r="V4" i="14"/>
  <c r="N4" i="14"/>
  <c r="P4" i="14"/>
  <c r="AC4" i="14"/>
  <c r="V5" i="14"/>
  <c r="N5" i="14"/>
  <c r="P5" i="14"/>
  <c r="R5" i="14"/>
  <c r="T5" i="14"/>
  <c r="AC5" i="14"/>
  <c r="AG5" i="14" s="1"/>
  <c r="P40" i="14"/>
  <c r="Z93" i="14"/>
  <c r="X118" i="14"/>
  <c r="R120" i="14"/>
  <c r="Z124" i="14"/>
  <c r="AB127" i="14"/>
  <c r="P6" i="14"/>
  <c r="T6" i="14"/>
  <c r="V6" i="14"/>
  <c r="R6" i="14"/>
  <c r="N6" i="14"/>
  <c r="AC6" i="14"/>
  <c r="R58" i="14"/>
  <c r="P62" i="14"/>
  <c r="Z69" i="14"/>
  <c r="N74" i="14"/>
  <c r="P108" i="14"/>
  <c r="N9" i="14"/>
  <c r="Z16" i="14"/>
  <c r="P16" i="14"/>
  <c r="N16" i="14"/>
  <c r="R21" i="14"/>
  <c r="P41" i="14"/>
  <c r="P78" i="14"/>
  <c r="X108" i="14"/>
  <c r="AC113" i="14"/>
  <c r="AG113" i="14" s="1"/>
  <c r="Z125" i="14"/>
  <c r="AJ127" i="14"/>
  <c r="AL59" i="7"/>
  <c r="AB56" i="7"/>
  <c r="AH56" i="7" s="1"/>
  <c r="L59" i="7"/>
  <c r="O56" i="7"/>
  <c r="U56" i="7"/>
  <c r="AF59" i="7"/>
  <c r="W56" i="7"/>
  <c r="AD54" i="7"/>
  <c r="AB54" i="7" s="1"/>
  <c r="O54" i="7"/>
  <c r="Y54" i="7"/>
  <c r="Q54" i="7"/>
  <c r="AA54" i="7"/>
  <c r="W54" i="7"/>
  <c r="S54" i="7"/>
  <c r="AL55" i="7"/>
  <c r="W53" i="7"/>
  <c r="AF51" i="7"/>
  <c r="AL51" i="7"/>
  <c r="O50" i="7"/>
  <c r="AD50" i="7"/>
  <c r="AB50" i="7" s="1"/>
  <c r="AH50" i="7" s="1"/>
  <c r="Q50" i="7"/>
  <c r="U50" i="7"/>
  <c r="O49" i="7"/>
  <c r="S49" i="7"/>
  <c r="AD49" i="7"/>
  <c r="AB49" i="7" s="1"/>
  <c r="AA49" i="7"/>
  <c r="AK51" i="7"/>
  <c r="AC51" i="7"/>
  <c r="U48" i="7"/>
  <c r="Q48" i="7"/>
  <c r="AA48" i="7"/>
  <c r="AA45" i="7"/>
  <c r="M47" i="7"/>
  <c r="AL47" i="7"/>
  <c r="S45" i="7"/>
  <c r="AK47" i="7"/>
  <c r="L47" i="7"/>
  <c r="Q44" i="7"/>
  <c r="AC47" i="7"/>
  <c r="Y44" i="7"/>
  <c r="AA44" i="7"/>
  <c r="AL43" i="7"/>
  <c r="S42" i="7"/>
  <c r="L43" i="7"/>
  <c r="AC43" i="7"/>
  <c r="Q41" i="7"/>
  <c r="Y41" i="7"/>
  <c r="AA41" i="7"/>
  <c r="S41" i="7"/>
  <c r="AF43" i="7"/>
  <c r="AK43" i="7"/>
  <c r="Q40" i="7"/>
  <c r="S40" i="7"/>
  <c r="AA40" i="7"/>
  <c r="W40" i="7"/>
  <c r="AD40" i="7"/>
  <c r="AB40" i="7" s="1"/>
  <c r="AH40" i="7" s="1"/>
  <c r="O40" i="7"/>
  <c r="Y40" i="7"/>
  <c r="M43" i="7"/>
  <c r="Q38" i="7"/>
  <c r="S38" i="7"/>
  <c r="Y38" i="7"/>
  <c r="AA38" i="7"/>
  <c r="Q37" i="7"/>
  <c r="AA37" i="7"/>
  <c r="S37" i="7"/>
  <c r="W37" i="7"/>
  <c r="AD37" i="7"/>
  <c r="AB37" i="7" s="1"/>
  <c r="O37" i="7"/>
  <c r="Y37" i="7"/>
  <c r="AF39" i="7"/>
  <c r="W36" i="7"/>
  <c r="AF35" i="7"/>
  <c r="W34" i="7"/>
  <c r="AD34" i="7"/>
  <c r="O34" i="7"/>
  <c r="Y34" i="7"/>
  <c r="Q34" i="7"/>
  <c r="AA34" i="7"/>
  <c r="AD33" i="7"/>
  <c r="AB33" i="7" s="1"/>
  <c r="O33" i="7"/>
  <c r="AL35" i="7"/>
  <c r="S32" i="7"/>
  <c r="U32" i="7"/>
  <c r="AD30" i="7"/>
  <c r="AB30" i="7" s="1"/>
  <c r="O30" i="7"/>
  <c r="U30" i="7"/>
  <c r="AF31" i="7"/>
  <c r="S29" i="7"/>
  <c r="U29" i="7"/>
  <c r="Q28" i="7"/>
  <c r="M31" i="7"/>
  <c r="AK31" i="7"/>
  <c r="S28" i="7"/>
  <c r="AC31" i="7"/>
  <c r="AL31" i="7"/>
  <c r="AA28" i="7"/>
  <c r="AL27" i="7"/>
  <c r="Q25" i="7"/>
  <c r="S25" i="7"/>
  <c r="AC27" i="7"/>
  <c r="AF27" i="7"/>
  <c r="Y25" i="7"/>
  <c r="AA25" i="7"/>
  <c r="M27" i="7"/>
  <c r="Y24" i="7"/>
  <c r="L27" i="7"/>
  <c r="AK27" i="7"/>
  <c r="AL23" i="7"/>
  <c r="W24" i="7"/>
  <c r="AD24" i="7"/>
  <c r="AB24" i="7" s="1"/>
  <c r="Y22" i="7"/>
  <c r="AA22" i="7"/>
  <c r="Q22" i="7"/>
  <c r="S21" i="7"/>
  <c r="AA21" i="7"/>
  <c r="Q21" i="7"/>
  <c r="W21" i="7"/>
  <c r="AD21" i="7"/>
  <c r="AB21" i="7" s="1"/>
  <c r="O21" i="7"/>
  <c r="Y21" i="7"/>
  <c r="AF23" i="7"/>
  <c r="W20" i="7"/>
  <c r="Y18" i="7"/>
  <c r="O18" i="7"/>
  <c r="S18" i="7"/>
  <c r="W18" i="7"/>
  <c r="AD18" i="7"/>
  <c r="Q18" i="7"/>
  <c r="AA18" i="7"/>
  <c r="AF19" i="7"/>
  <c r="AD17" i="7"/>
  <c r="O17" i="7"/>
  <c r="U17" i="7"/>
  <c r="AL19" i="7"/>
  <c r="S16" i="7"/>
  <c r="U16" i="7"/>
  <c r="AD14" i="7"/>
  <c r="AB14" i="7" s="1"/>
  <c r="O14" i="7"/>
  <c r="U14" i="7"/>
  <c r="U13" i="7"/>
  <c r="AK15" i="7"/>
  <c r="S12" i="7"/>
  <c r="M15" i="7"/>
  <c r="Q12" i="7"/>
  <c r="AC15" i="7"/>
  <c r="AL15" i="7"/>
  <c r="Y12" i="7"/>
  <c r="AA12" i="7"/>
  <c r="AF11" i="7"/>
  <c r="AL11" i="7"/>
  <c r="Q9" i="7"/>
  <c r="Y9" i="7"/>
  <c r="AA9" i="7"/>
  <c r="O8" i="7"/>
  <c r="AA8" i="7"/>
  <c r="Y8" i="7"/>
  <c r="Q8" i="7"/>
  <c r="L11" i="7"/>
  <c r="S8" i="7"/>
  <c r="M11" i="7"/>
  <c r="AC11" i="7"/>
  <c r="AK11" i="7"/>
  <c r="W8" i="7"/>
  <c r="AD8" i="7"/>
  <c r="W6" i="7"/>
  <c r="O6" i="7"/>
  <c r="U6" i="7"/>
  <c r="S6" i="7"/>
  <c r="Q6" i="7"/>
  <c r="AD6" i="7"/>
  <c r="AB6" i="7" s="1"/>
  <c r="AH6" i="7" s="1"/>
  <c r="AF7" i="7"/>
  <c r="U5" i="7"/>
  <c r="Q5" i="7"/>
  <c r="W5" i="7"/>
  <c r="S5" i="7"/>
  <c r="O5" i="7"/>
  <c r="AD5" i="7"/>
  <c r="AB5" i="7" s="1"/>
  <c r="S4" i="7"/>
  <c r="U4" i="7"/>
  <c r="W4" i="7"/>
  <c r="O4" i="7"/>
  <c r="Q4" i="7"/>
  <c r="AD4" i="7"/>
  <c r="AB4" i="7" s="1"/>
  <c r="Z122" i="6"/>
  <c r="AE123" i="6"/>
  <c r="AG121" i="6"/>
  <c r="AB123" i="6"/>
  <c r="AK123" i="6"/>
  <c r="Z121" i="6"/>
  <c r="P121" i="6"/>
  <c r="R121" i="6"/>
  <c r="X121" i="6"/>
  <c r="AJ123" i="6"/>
  <c r="N120" i="6"/>
  <c r="K123" i="6"/>
  <c r="P120" i="6"/>
  <c r="Z120" i="6"/>
  <c r="Z123" i="6" s="1"/>
  <c r="AF123" i="6" s="1"/>
  <c r="L123" i="6"/>
  <c r="Y123" i="6" s="1"/>
  <c r="V120" i="6"/>
  <c r="AC120" i="6"/>
  <c r="AG120" i="6" s="1"/>
  <c r="R118" i="6"/>
  <c r="Z118" i="6"/>
  <c r="R117" i="6"/>
  <c r="N117" i="6"/>
  <c r="X117" i="6"/>
  <c r="P117" i="6"/>
  <c r="Z117" i="6"/>
  <c r="V117" i="6"/>
  <c r="AC117" i="6"/>
  <c r="AG117" i="6" s="1"/>
  <c r="AE119" i="6"/>
  <c r="T116" i="6"/>
  <c r="AG113" i="6"/>
  <c r="N114" i="6"/>
  <c r="X114" i="6"/>
  <c r="V114" i="6"/>
  <c r="P114" i="6"/>
  <c r="Z114" i="6"/>
  <c r="AC114" i="6"/>
  <c r="AG114" i="6" s="1"/>
  <c r="R114" i="6"/>
  <c r="N113" i="6"/>
  <c r="AK115" i="6"/>
  <c r="AJ111" i="6"/>
  <c r="AE111" i="6"/>
  <c r="Z109" i="6"/>
  <c r="R109" i="6"/>
  <c r="AG108" i="6"/>
  <c r="P108" i="6"/>
  <c r="X108" i="6"/>
  <c r="AB111" i="6"/>
  <c r="R112" i="6"/>
  <c r="T112" i="6"/>
  <c r="R108" i="6"/>
  <c r="Z108" i="6"/>
  <c r="AK111" i="6"/>
  <c r="N106" i="6"/>
  <c r="P106" i="6"/>
  <c r="Z106" i="6"/>
  <c r="V106" i="6"/>
  <c r="AC106" i="6"/>
  <c r="AG106" i="6" s="1"/>
  <c r="T105" i="6"/>
  <c r="Z104" i="6"/>
  <c r="AE107" i="6"/>
  <c r="V102" i="6"/>
  <c r="AK103" i="6"/>
  <c r="AG100" i="6"/>
  <c r="P100" i="6"/>
  <c r="AJ103" i="6"/>
  <c r="R100" i="6"/>
  <c r="L103" i="6"/>
  <c r="X100" i="6"/>
  <c r="AB103" i="6"/>
  <c r="Z100" i="6"/>
  <c r="AG97" i="6"/>
  <c r="P97" i="6"/>
  <c r="X97" i="6"/>
  <c r="Z97" i="6"/>
  <c r="R97" i="6"/>
  <c r="AK99" i="6"/>
  <c r="N96" i="6"/>
  <c r="Z96" i="6"/>
  <c r="AB99" i="6"/>
  <c r="X96" i="6"/>
  <c r="K99" i="6"/>
  <c r="AJ99" i="6"/>
  <c r="V96" i="6"/>
  <c r="AC96" i="6"/>
  <c r="AG96" i="6" s="1"/>
  <c r="AG94" i="6"/>
  <c r="Z94" i="6"/>
  <c r="R94" i="6"/>
  <c r="P93" i="6"/>
  <c r="AK95" i="6"/>
  <c r="V93" i="6"/>
  <c r="AC93" i="6"/>
  <c r="AG93" i="6" s="1"/>
  <c r="N93" i="6"/>
  <c r="X93" i="6"/>
  <c r="Z93" i="6"/>
  <c r="AG90" i="6"/>
  <c r="AK91" i="6"/>
  <c r="AE95" i="6"/>
  <c r="R90" i="6"/>
  <c r="V90" i="6"/>
  <c r="N90" i="6"/>
  <c r="X90" i="6"/>
  <c r="P90" i="6"/>
  <c r="AC89" i="6"/>
  <c r="AG89" i="6" s="1"/>
  <c r="T89" i="6"/>
  <c r="N89" i="6"/>
  <c r="T88" i="6"/>
  <c r="R86" i="6"/>
  <c r="AK87" i="6"/>
  <c r="R85" i="6"/>
  <c r="X85" i="6"/>
  <c r="Z85" i="6"/>
  <c r="AE87" i="6"/>
  <c r="K87" i="6"/>
  <c r="AJ87" i="6"/>
  <c r="AB87" i="6"/>
  <c r="V84" i="6"/>
  <c r="AC84" i="6"/>
  <c r="AG84" i="6" s="1"/>
  <c r="X84" i="6"/>
  <c r="P84" i="6"/>
  <c r="Z84" i="6"/>
  <c r="N84" i="6"/>
  <c r="L87" i="6"/>
  <c r="R84" i="6"/>
  <c r="R87" i="6" s="1"/>
  <c r="R82" i="6"/>
  <c r="Z82" i="6"/>
  <c r="P82" i="6"/>
  <c r="AK83" i="6"/>
  <c r="N81" i="6"/>
  <c r="X81" i="6"/>
  <c r="V81" i="6"/>
  <c r="P81" i="6"/>
  <c r="Z81" i="6"/>
  <c r="AC81" i="6"/>
  <c r="AG81" i="6" s="1"/>
  <c r="R81" i="6"/>
  <c r="N80" i="6"/>
  <c r="AC80" i="6"/>
  <c r="V78" i="6"/>
  <c r="AC78" i="6"/>
  <c r="AG78" i="6" s="1"/>
  <c r="N78" i="6"/>
  <c r="X78" i="6"/>
  <c r="P78" i="6"/>
  <c r="Z78" i="6"/>
  <c r="V77" i="6"/>
  <c r="AK79" i="6"/>
  <c r="AK75" i="6"/>
  <c r="AE75" i="6"/>
  <c r="AG72" i="6"/>
  <c r="P72" i="6"/>
  <c r="AJ75" i="6"/>
  <c r="X72" i="6"/>
  <c r="AB75" i="6"/>
  <c r="Z72" i="6"/>
  <c r="L75" i="6"/>
  <c r="R72" i="6"/>
  <c r="K71" i="6"/>
  <c r="R70" i="6"/>
  <c r="AG69" i="6"/>
  <c r="X69" i="6"/>
  <c r="AJ71" i="6"/>
  <c r="AE71" i="6"/>
  <c r="AK71" i="6"/>
  <c r="Z69" i="6"/>
  <c r="Z71" i="6" s="1"/>
  <c r="AF71" i="6" s="1"/>
  <c r="P69" i="6"/>
  <c r="R69" i="6"/>
  <c r="R71" i="6" s="1"/>
  <c r="AB71" i="6"/>
  <c r="N68" i="6"/>
  <c r="X68" i="6"/>
  <c r="P68" i="6"/>
  <c r="Z68" i="6"/>
  <c r="V68" i="6"/>
  <c r="AC68" i="6"/>
  <c r="AG68" i="6" s="1"/>
  <c r="R66" i="6"/>
  <c r="Z66" i="6"/>
  <c r="AK67" i="6"/>
  <c r="Z65" i="6"/>
  <c r="P65" i="6"/>
  <c r="V65" i="6"/>
  <c r="AC65" i="6"/>
  <c r="N65" i="6"/>
  <c r="X65" i="6"/>
  <c r="K67" i="6"/>
  <c r="AE67" i="6"/>
  <c r="N64" i="6"/>
  <c r="N62" i="6"/>
  <c r="V62" i="6"/>
  <c r="X62" i="6"/>
  <c r="P62" i="6"/>
  <c r="AC62" i="6"/>
  <c r="AG62" i="6" s="1"/>
  <c r="AK63" i="6"/>
  <c r="T60" i="6"/>
  <c r="Z60" i="6"/>
  <c r="AE59" i="6"/>
  <c r="Z57" i="6"/>
  <c r="AK59" i="6"/>
  <c r="R57" i="6"/>
  <c r="AG56" i="6"/>
  <c r="AB59" i="6"/>
  <c r="P56" i="6"/>
  <c r="AJ59" i="6"/>
  <c r="X56" i="6"/>
  <c r="Z56" i="6"/>
  <c r="R56" i="6"/>
  <c r="AK55" i="6"/>
  <c r="T54" i="6"/>
  <c r="AB55" i="6"/>
  <c r="P53" i="6"/>
  <c r="AE55" i="6"/>
  <c r="X53" i="6"/>
  <c r="N53" i="6"/>
  <c r="Z53" i="6"/>
  <c r="AG52" i="6"/>
  <c r="AJ55" i="6"/>
  <c r="L55" i="6"/>
  <c r="X52" i="6"/>
  <c r="V50" i="6"/>
  <c r="T50" i="6"/>
  <c r="N50" i="6"/>
  <c r="AE51" i="6"/>
  <c r="AG48" i="6"/>
  <c r="R48" i="6"/>
  <c r="L51" i="6"/>
  <c r="X48" i="6"/>
  <c r="Z48" i="6"/>
  <c r="P48" i="6"/>
  <c r="AK47" i="6"/>
  <c r="AG45" i="6"/>
  <c r="X45" i="6"/>
  <c r="P45" i="6"/>
  <c r="K47" i="6"/>
  <c r="R45" i="6"/>
  <c r="Z45" i="6"/>
  <c r="Z44" i="6"/>
  <c r="AB47" i="6"/>
  <c r="AJ47" i="6"/>
  <c r="V44" i="6"/>
  <c r="AC44" i="6"/>
  <c r="AG44" i="6" s="1"/>
  <c r="N44" i="6"/>
  <c r="X44" i="6"/>
  <c r="AE47" i="6"/>
  <c r="AG42" i="6"/>
  <c r="Z42" i="6"/>
  <c r="R42" i="6"/>
  <c r="AK43" i="6"/>
  <c r="V41" i="6"/>
  <c r="AC41" i="6"/>
  <c r="AG41" i="6" s="1"/>
  <c r="N41" i="6"/>
  <c r="X41" i="6"/>
  <c r="P41" i="6"/>
  <c r="Z41" i="6"/>
  <c r="AE43" i="6"/>
  <c r="V38" i="6"/>
  <c r="AC38" i="6"/>
  <c r="AG38" i="6" s="1"/>
  <c r="N38" i="6"/>
  <c r="X38" i="6"/>
  <c r="P38" i="6"/>
  <c r="Z38" i="6"/>
  <c r="AC37" i="6"/>
  <c r="AG37" i="6" s="1"/>
  <c r="AK39" i="6"/>
  <c r="N34" i="6"/>
  <c r="AC34" i="6"/>
  <c r="AG34" i="6" s="1"/>
  <c r="T34" i="6"/>
  <c r="T33" i="6"/>
  <c r="AJ35" i="6"/>
  <c r="AB35" i="6"/>
  <c r="AK35" i="6"/>
  <c r="P32" i="6"/>
  <c r="R32" i="6"/>
  <c r="L35" i="6"/>
  <c r="Z32" i="6"/>
  <c r="X32" i="6"/>
  <c r="AK31" i="6"/>
  <c r="P29" i="6"/>
  <c r="R29" i="6"/>
  <c r="X29" i="6"/>
  <c r="Z29" i="6"/>
  <c r="R28" i="6"/>
  <c r="AJ31" i="6"/>
  <c r="P28" i="6"/>
  <c r="X28" i="6"/>
  <c r="K31" i="6"/>
  <c r="N28" i="6"/>
  <c r="Z28" i="6"/>
  <c r="AB31" i="6"/>
  <c r="AE31" i="6"/>
  <c r="V28" i="6"/>
  <c r="AC28" i="6"/>
  <c r="AG28" i="6" s="1"/>
  <c r="R26" i="6"/>
  <c r="X26" i="6"/>
  <c r="Z26" i="6"/>
  <c r="Z25" i="6"/>
  <c r="N25" i="6"/>
  <c r="X25" i="6"/>
  <c r="V25" i="6"/>
  <c r="AC25" i="6"/>
  <c r="AG25" i="6" s="1"/>
  <c r="AE27" i="6"/>
  <c r="R22" i="6"/>
  <c r="X22" i="6"/>
  <c r="P22" i="6"/>
  <c r="Z22" i="6"/>
  <c r="V22" i="6"/>
  <c r="AC22" i="6"/>
  <c r="AG22" i="6" s="1"/>
  <c r="T21" i="6"/>
  <c r="AC21" i="6"/>
  <c r="AG21" i="6" s="1"/>
  <c r="AK23" i="6"/>
  <c r="Z20" i="6"/>
  <c r="T18" i="6"/>
  <c r="V18" i="6"/>
  <c r="AB19" i="6"/>
  <c r="AE19" i="6"/>
  <c r="AG16" i="6"/>
  <c r="L19" i="6"/>
  <c r="P16" i="6"/>
  <c r="R16" i="6"/>
  <c r="AJ19" i="6"/>
  <c r="AK19" i="6"/>
  <c r="X16" i="6"/>
  <c r="Z16" i="6"/>
  <c r="X14" i="6"/>
  <c r="Z14" i="6"/>
  <c r="N14" i="6"/>
  <c r="R14" i="6"/>
  <c r="V14" i="6"/>
  <c r="AC14" i="6"/>
  <c r="AG14" i="6" s="1"/>
  <c r="T15" i="6"/>
  <c r="N13" i="6"/>
  <c r="AC13" i="6"/>
  <c r="AG13" i="6" s="1"/>
  <c r="AE15" i="6"/>
  <c r="AE11" i="6"/>
  <c r="V10" i="6"/>
  <c r="AC10" i="6"/>
  <c r="AG10" i="6" s="1"/>
  <c r="N10" i="6"/>
  <c r="AB11" i="6"/>
  <c r="P8" i="6"/>
  <c r="X8" i="6"/>
  <c r="AJ11" i="6"/>
  <c r="R8" i="6"/>
  <c r="Z8" i="6"/>
  <c r="AK11" i="6"/>
  <c r="AC5" i="6"/>
  <c r="AG5" i="6" s="1"/>
  <c r="K7" i="6"/>
  <c r="Z4" i="6"/>
  <c r="AE127" i="5"/>
  <c r="N126" i="5"/>
  <c r="AC126" i="5"/>
  <c r="AG126" i="5" s="1"/>
  <c r="T126" i="5"/>
  <c r="T125" i="5"/>
  <c r="AJ127" i="5"/>
  <c r="L127" i="5"/>
  <c r="R124" i="5"/>
  <c r="AB127" i="5"/>
  <c r="AK127" i="5"/>
  <c r="Z124" i="5"/>
  <c r="P124" i="5"/>
  <c r="AB123" i="5"/>
  <c r="P121" i="5"/>
  <c r="R121" i="5"/>
  <c r="Z121" i="5"/>
  <c r="X120" i="5"/>
  <c r="K123" i="5"/>
  <c r="AJ123" i="5"/>
  <c r="AE123" i="5"/>
  <c r="V120" i="5"/>
  <c r="AC120" i="5"/>
  <c r="AG120" i="5" s="1"/>
  <c r="X118" i="5"/>
  <c r="Z118" i="5"/>
  <c r="R118" i="5"/>
  <c r="R117" i="5"/>
  <c r="X117" i="5"/>
  <c r="AK119" i="5"/>
  <c r="V117" i="5"/>
  <c r="AC117" i="5"/>
  <c r="AG117" i="5" s="1"/>
  <c r="AE119" i="5"/>
  <c r="V114" i="5"/>
  <c r="AC114" i="5"/>
  <c r="AG114" i="5" s="1"/>
  <c r="N114" i="5"/>
  <c r="X114" i="5"/>
  <c r="P114" i="5"/>
  <c r="Z114" i="5"/>
  <c r="AC113" i="5"/>
  <c r="AG113" i="5" s="1"/>
  <c r="T113" i="5"/>
  <c r="AK115" i="5"/>
  <c r="T112" i="5"/>
  <c r="N110" i="5"/>
  <c r="AC110" i="5"/>
  <c r="AG110" i="5" s="1"/>
  <c r="T110" i="5"/>
  <c r="T109" i="5"/>
  <c r="R108" i="5"/>
  <c r="AJ111" i="5"/>
  <c r="L111" i="5"/>
  <c r="P108" i="5"/>
  <c r="AB111" i="5"/>
  <c r="AK111" i="5"/>
  <c r="X108" i="5"/>
  <c r="Z108" i="5"/>
  <c r="X106" i="5"/>
  <c r="Z106" i="5"/>
  <c r="Z105" i="5"/>
  <c r="R105" i="5"/>
  <c r="V105" i="5"/>
  <c r="AC105" i="5"/>
  <c r="AG105" i="5" s="1"/>
  <c r="N105" i="5"/>
  <c r="X105" i="5"/>
  <c r="N102" i="5"/>
  <c r="P102" i="5"/>
  <c r="Z102" i="5"/>
  <c r="V102" i="5"/>
  <c r="AC102" i="5"/>
  <c r="AG102" i="5" s="1"/>
  <c r="T100" i="5"/>
  <c r="AK103" i="5"/>
  <c r="AE103" i="5"/>
  <c r="Z100" i="5"/>
  <c r="AE99" i="5"/>
  <c r="AK99" i="5"/>
  <c r="R97" i="5"/>
  <c r="T97" i="5"/>
  <c r="AB99" i="5"/>
  <c r="AJ99" i="5"/>
  <c r="P96" i="5"/>
  <c r="R96" i="5"/>
  <c r="Z96" i="5"/>
  <c r="X96" i="5"/>
  <c r="AK95" i="5"/>
  <c r="Z94" i="5"/>
  <c r="AE95" i="5"/>
  <c r="R93" i="5"/>
  <c r="X93" i="5"/>
  <c r="Z93" i="5"/>
  <c r="Z95" i="5" s="1"/>
  <c r="AF95" i="5" s="1"/>
  <c r="N92" i="5"/>
  <c r="K95" i="5"/>
  <c r="AJ95" i="5"/>
  <c r="R92" i="5"/>
  <c r="AB95" i="5"/>
  <c r="X92" i="5"/>
  <c r="P92" i="5"/>
  <c r="Z92" i="5"/>
  <c r="L95" i="5"/>
  <c r="V92" i="5"/>
  <c r="AC92" i="5"/>
  <c r="AG92" i="5" s="1"/>
  <c r="AD91" i="5"/>
  <c r="R90" i="5"/>
  <c r="N89" i="5"/>
  <c r="X89" i="5"/>
  <c r="P89" i="5"/>
  <c r="Z89" i="5"/>
  <c r="V89" i="5"/>
  <c r="AC89" i="5"/>
  <c r="AG89" i="5" s="1"/>
  <c r="L91" i="5"/>
  <c r="R89" i="5"/>
  <c r="R88" i="5"/>
  <c r="X88" i="5"/>
  <c r="Z88" i="5"/>
  <c r="T86" i="5"/>
  <c r="AK87" i="5"/>
  <c r="P85" i="5"/>
  <c r="AE87" i="5"/>
  <c r="X85" i="5"/>
  <c r="Z85" i="5"/>
  <c r="AJ87" i="5"/>
  <c r="N84" i="5"/>
  <c r="K87" i="5"/>
  <c r="R84" i="5"/>
  <c r="AB87" i="5"/>
  <c r="X84" i="5"/>
  <c r="P84" i="5"/>
  <c r="Z84" i="5"/>
  <c r="Z87" i="5" s="1"/>
  <c r="AF87" i="5" s="1"/>
  <c r="L87" i="5"/>
  <c r="V84" i="5"/>
  <c r="AC84" i="5"/>
  <c r="AG84" i="5" s="1"/>
  <c r="X82" i="5"/>
  <c r="Z82" i="5"/>
  <c r="P82" i="5"/>
  <c r="AK83" i="5"/>
  <c r="Z81" i="5"/>
  <c r="P81" i="5"/>
  <c r="V81" i="5"/>
  <c r="AC81" i="5"/>
  <c r="AG81" i="5" s="1"/>
  <c r="N81" i="5"/>
  <c r="X81" i="5"/>
  <c r="AE83" i="5"/>
  <c r="N78" i="5"/>
  <c r="R78" i="5"/>
  <c r="X78" i="5"/>
  <c r="P78" i="5"/>
  <c r="Z78" i="5"/>
  <c r="V78" i="5"/>
  <c r="AC78" i="5"/>
  <c r="AG78" i="5" s="1"/>
  <c r="AE79" i="5"/>
  <c r="R76" i="5"/>
  <c r="AB75" i="5"/>
  <c r="AE75" i="5"/>
  <c r="T73" i="5"/>
  <c r="AG72" i="5"/>
  <c r="P72" i="5"/>
  <c r="AJ75" i="5"/>
  <c r="AK75" i="5"/>
  <c r="X72" i="5"/>
  <c r="Z72" i="5"/>
  <c r="R72" i="5"/>
  <c r="AK79" i="5"/>
  <c r="T70" i="5"/>
  <c r="AG69" i="5"/>
  <c r="AE71" i="5"/>
  <c r="AK71" i="5"/>
  <c r="P69" i="5"/>
  <c r="R69" i="5"/>
  <c r="Z69" i="5"/>
  <c r="X69" i="5"/>
  <c r="P68" i="5"/>
  <c r="K71" i="5"/>
  <c r="AJ71" i="5"/>
  <c r="X68" i="5"/>
  <c r="AB71" i="5"/>
  <c r="Z68" i="5"/>
  <c r="L71" i="5"/>
  <c r="R68" i="5"/>
  <c r="V68" i="5"/>
  <c r="AC68" i="5"/>
  <c r="AK67" i="5"/>
  <c r="R66" i="5"/>
  <c r="X66" i="5"/>
  <c r="Z66" i="5"/>
  <c r="R65" i="5"/>
  <c r="N65" i="5"/>
  <c r="X65" i="5"/>
  <c r="P65" i="5"/>
  <c r="Z65" i="5"/>
  <c r="V65" i="5"/>
  <c r="AC65" i="5"/>
  <c r="AG65" i="5" s="1"/>
  <c r="T64" i="5"/>
  <c r="AE67" i="5"/>
  <c r="X62" i="5"/>
  <c r="N62" i="5"/>
  <c r="R62" i="5"/>
  <c r="V62" i="5"/>
  <c r="AC62" i="5"/>
  <c r="AG62" i="5" s="1"/>
  <c r="P62" i="5"/>
  <c r="Z62" i="5"/>
  <c r="R60" i="5"/>
  <c r="AK63" i="5"/>
  <c r="AE59" i="5"/>
  <c r="AK59" i="5"/>
  <c r="AB59" i="5"/>
  <c r="T57" i="5"/>
  <c r="R57" i="5"/>
  <c r="R56" i="5"/>
  <c r="AJ59" i="5"/>
  <c r="X56" i="5"/>
  <c r="Z56" i="5"/>
  <c r="Z53" i="5"/>
  <c r="AE55" i="5"/>
  <c r="AK55" i="5"/>
  <c r="R53" i="5"/>
  <c r="AG52" i="5"/>
  <c r="AD55" i="5"/>
  <c r="AB55" i="5"/>
  <c r="P52" i="5"/>
  <c r="K55" i="5"/>
  <c r="R52" i="5"/>
  <c r="X52" i="5"/>
  <c r="Z52" i="5"/>
  <c r="Z55" i="5" s="1"/>
  <c r="AF55" i="5" s="1"/>
  <c r="T50" i="5"/>
  <c r="AK51" i="5"/>
  <c r="AE51" i="5"/>
  <c r="R49" i="5"/>
  <c r="Z49" i="5"/>
  <c r="Z51" i="5" s="1"/>
  <c r="AF51" i="5" s="1"/>
  <c r="P49" i="5"/>
  <c r="R48" i="5"/>
  <c r="AB51" i="5"/>
  <c r="X48" i="5"/>
  <c r="N48" i="5"/>
  <c r="K51" i="5"/>
  <c r="AJ51" i="5"/>
  <c r="V48" i="5"/>
  <c r="AC48" i="5"/>
  <c r="AG48" i="5" s="1"/>
  <c r="P48" i="5"/>
  <c r="Z48" i="5"/>
  <c r="L51" i="5"/>
  <c r="X46" i="5"/>
  <c r="Z46" i="5"/>
  <c r="R46" i="5"/>
  <c r="AK47" i="5"/>
  <c r="AC45" i="5"/>
  <c r="AG45" i="5" s="1"/>
  <c r="N45" i="5"/>
  <c r="X45" i="5"/>
  <c r="P45" i="5"/>
  <c r="Z45" i="5"/>
  <c r="V45" i="5"/>
  <c r="R45" i="5"/>
  <c r="AE47" i="5"/>
  <c r="T44" i="5"/>
  <c r="V42" i="5"/>
  <c r="AC42" i="5"/>
  <c r="AG42" i="5" s="1"/>
  <c r="N42" i="5"/>
  <c r="X42" i="5"/>
  <c r="P42" i="5"/>
  <c r="Z42" i="5"/>
  <c r="AE43" i="5"/>
  <c r="R40" i="5"/>
  <c r="T40" i="5"/>
  <c r="AK43" i="5"/>
  <c r="AK39" i="5"/>
  <c r="AE39" i="5"/>
  <c r="R37" i="5"/>
  <c r="R36" i="5"/>
  <c r="AB39" i="5"/>
  <c r="X36" i="5"/>
  <c r="AJ39" i="5"/>
  <c r="Z36" i="5"/>
  <c r="Z34" i="5"/>
  <c r="AG33" i="5"/>
  <c r="AB35" i="5"/>
  <c r="AE35" i="5"/>
  <c r="AK35" i="5"/>
  <c r="P33" i="5"/>
  <c r="Z33" i="5"/>
  <c r="R33" i="5"/>
  <c r="X33" i="5"/>
  <c r="AJ35" i="5"/>
  <c r="K35" i="5"/>
  <c r="N32" i="5"/>
  <c r="X32" i="5"/>
  <c r="V32" i="5"/>
  <c r="P32" i="5"/>
  <c r="Z32" i="5"/>
  <c r="L35" i="5"/>
  <c r="AC32" i="5"/>
  <c r="AG32" i="5" s="1"/>
  <c r="R32" i="5"/>
  <c r="AG30" i="5"/>
  <c r="P30" i="5"/>
  <c r="R30" i="5"/>
  <c r="Z30" i="5"/>
  <c r="X30" i="5"/>
  <c r="AK31" i="5"/>
  <c r="V29" i="5"/>
  <c r="N29" i="5"/>
  <c r="X29" i="5"/>
  <c r="P29" i="5"/>
  <c r="Z29" i="5"/>
  <c r="AC29" i="5"/>
  <c r="AG29" i="5" s="1"/>
  <c r="R29" i="5"/>
  <c r="AE31" i="5"/>
  <c r="T28" i="5"/>
  <c r="AE27" i="5"/>
  <c r="V26" i="5"/>
  <c r="AC26" i="5"/>
  <c r="AG26" i="5" s="1"/>
  <c r="N26" i="5"/>
  <c r="X26" i="5"/>
  <c r="P26" i="5"/>
  <c r="Z26" i="5"/>
  <c r="AK27" i="5"/>
  <c r="T24" i="5"/>
  <c r="Z24" i="5"/>
  <c r="AK23" i="5"/>
  <c r="AE23" i="5"/>
  <c r="AG20" i="5"/>
  <c r="R21" i="5"/>
  <c r="AB23" i="5"/>
  <c r="X20" i="5"/>
  <c r="AJ23" i="5"/>
  <c r="Z20" i="5"/>
  <c r="P20" i="5"/>
  <c r="R20" i="5"/>
  <c r="AK19" i="5"/>
  <c r="AG17" i="5"/>
  <c r="T18" i="5"/>
  <c r="Z17" i="5"/>
  <c r="P17" i="5"/>
  <c r="R17" i="5"/>
  <c r="X17" i="5"/>
  <c r="V16" i="5"/>
  <c r="AC16" i="5"/>
  <c r="AG16" i="5" s="1"/>
  <c r="N16" i="5"/>
  <c r="X16" i="5"/>
  <c r="K19" i="5"/>
  <c r="P16" i="5"/>
  <c r="Z16" i="5"/>
  <c r="Z19" i="5" s="1"/>
  <c r="AF19" i="5" s="1"/>
  <c r="L19" i="5"/>
  <c r="AJ19" i="5"/>
  <c r="R16" i="5"/>
  <c r="AB19" i="5"/>
  <c r="R14" i="5"/>
  <c r="N14" i="5"/>
  <c r="P14" i="5"/>
  <c r="X14" i="5"/>
  <c r="AK15" i="5"/>
  <c r="V13" i="5"/>
  <c r="AC13" i="5"/>
  <c r="AG13" i="5" s="1"/>
  <c r="N13" i="5"/>
  <c r="X13" i="5"/>
  <c r="R12" i="5"/>
  <c r="AG10" i="5"/>
  <c r="AE15" i="5"/>
  <c r="Z12" i="5"/>
  <c r="AE11" i="5"/>
  <c r="R9" i="5"/>
  <c r="AJ11" i="5"/>
  <c r="AG8" i="5"/>
  <c r="P8" i="5"/>
  <c r="AB11" i="5"/>
  <c r="AK11" i="5"/>
  <c r="X8" i="5"/>
  <c r="Z8" i="5"/>
  <c r="R8" i="5"/>
  <c r="Z6" i="5"/>
  <c r="AC5" i="5"/>
  <c r="AG5" i="5" s="1"/>
  <c r="K7" i="5"/>
  <c r="AB7" i="5"/>
  <c r="AG121" i="14"/>
  <c r="R121" i="14"/>
  <c r="X121" i="14"/>
  <c r="Z121" i="14"/>
  <c r="AK123" i="14"/>
  <c r="V120" i="14"/>
  <c r="AC120" i="14"/>
  <c r="AG120" i="14" s="1"/>
  <c r="N120" i="14"/>
  <c r="X120" i="14"/>
  <c r="P120" i="14"/>
  <c r="Z120" i="14"/>
  <c r="AG118" i="14"/>
  <c r="Z118" i="14"/>
  <c r="R118" i="14"/>
  <c r="AK119" i="14"/>
  <c r="V117" i="14"/>
  <c r="AC117" i="14"/>
  <c r="AG117" i="14" s="1"/>
  <c r="N117" i="14"/>
  <c r="X117" i="14"/>
  <c r="P117" i="14"/>
  <c r="Z117" i="14"/>
  <c r="AC116" i="14"/>
  <c r="N114" i="14"/>
  <c r="V114" i="14"/>
  <c r="X114" i="14"/>
  <c r="P114" i="14"/>
  <c r="AC114" i="14"/>
  <c r="AG114" i="14" s="1"/>
  <c r="AK115" i="14"/>
  <c r="R112" i="14"/>
  <c r="T112" i="14"/>
  <c r="AG110" i="14"/>
  <c r="T109" i="14"/>
  <c r="AE111" i="14"/>
  <c r="Z109" i="14"/>
  <c r="AG108" i="14"/>
  <c r="AJ111" i="14"/>
  <c r="AK111" i="14"/>
  <c r="Z108" i="14"/>
  <c r="R108" i="14"/>
  <c r="T106" i="14"/>
  <c r="AG105" i="14"/>
  <c r="AK107" i="14"/>
  <c r="AE107" i="14"/>
  <c r="Z105" i="14"/>
  <c r="P105" i="14"/>
  <c r="R105" i="14"/>
  <c r="X105" i="14"/>
  <c r="AJ107" i="14"/>
  <c r="N104" i="14"/>
  <c r="X104" i="14"/>
  <c r="L107" i="14"/>
  <c r="AC104" i="14"/>
  <c r="P104" i="14"/>
  <c r="Z104" i="14"/>
  <c r="V104" i="14"/>
  <c r="R104" i="14"/>
  <c r="AG102" i="14"/>
  <c r="P102" i="14"/>
  <c r="AK103" i="14"/>
  <c r="AE103" i="14"/>
  <c r="Z102" i="14"/>
  <c r="X102" i="14"/>
  <c r="R101" i="14"/>
  <c r="Z101" i="14"/>
  <c r="V101" i="14"/>
  <c r="AC101" i="14"/>
  <c r="AG101" i="14" s="1"/>
  <c r="N101" i="14"/>
  <c r="X101" i="14"/>
  <c r="AE99" i="14"/>
  <c r="V98" i="14"/>
  <c r="AC98" i="14"/>
  <c r="AG98" i="14" s="1"/>
  <c r="N98" i="14"/>
  <c r="X98" i="14"/>
  <c r="P98" i="14"/>
  <c r="Z98" i="14"/>
  <c r="R98" i="14"/>
  <c r="AK99" i="14"/>
  <c r="R96" i="14"/>
  <c r="T96" i="14"/>
  <c r="AC94" i="14"/>
  <c r="AG94" i="14" s="1"/>
  <c r="AJ95" i="14"/>
  <c r="AE95" i="14"/>
  <c r="AG92" i="14"/>
  <c r="AB95" i="14"/>
  <c r="AK95" i="14"/>
  <c r="X92" i="14"/>
  <c r="P92" i="14"/>
  <c r="R92" i="14"/>
  <c r="Z92" i="14"/>
  <c r="N90" i="14"/>
  <c r="R90" i="14"/>
  <c r="AC90" i="14"/>
  <c r="AG90" i="14" s="1"/>
  <c r="T90" i="14"/>
  <c r="P89" i="14"/>
  <c r="AE91" i="14"/>
  <c r="AK91" i="14"/>
  <c r="R89" i="14"/>
  <c r="T89" i="14"/>
  <c r="AC88" i="14"/>
  <c r="AG88" i="14" s="1"/>
  <c r="N88" i="14"/>
  <c r="X88" i="14"/>
  <c r="L91" i="14"/>
  <c r="P88" i="14"/>
  <c r="Z88" i="14"/>
  <c r="Z91" i="14" s="1"/>
  <c r="AF91" i="14" s="1"/>
  <c r="V88" i="14"/>
  <c r="R88" i="14"/>
  <c r="P86" i="14"/>
  <c r="R86" i="14"/>
  <c r="Z86" i="14"/>
  <c r="AB87" i="14"/>
  <c r="Z85" i="14"/>
  <c r="P85" i="14"/>
  <c r="N85" i="14"/>
  <c r="R85" i="14"/>
  <c r="T85" i="14"/>
  <c r="Z84" i="14"/>
  <c r="R84" i="14"/>
  <c r="X84" i="14"/>
  <c r="P84" i="14"/>
  <c r="AC84" i="14"/>
  <c r="AG84" i="14" s="1"/>
  <c r="V84" i="14"/>
  <c r="N84" i="14"/>
  <c r="T84" i="14"/>
  <c r="T87" i="14" s="1"/>
  <c r="L87" i="14"/>
  <c r="AE83" i="14"/>
  <c r="T82" i="14"/>
  <c r="AG81" i="14"/>
  <c r="AK83" i="14"/>
  <c r="P81" i="14"/>
  <c r="R81" i="14"/>
  <c r="Z81" i="14"/>
  <c r="X81" i="14"/>
  <c r="R80" i="14"/>
  <c r="P80" i="14"/>
  <c r="Z80" i="14"/>
  <c r="V80" i="14"/>
  <c r="AC80" i="14"/>
  <c r="AG80" i="14" s="1"/>
  <c r="N80" i="14"/>
  <c r="X80" i="14"/>
  <c r="L83" i="14"/>
  <c r="R78" i="14"/>
  <c r="X78" i="14"/>
  <c r="Z78" i="14"/>
  <c r="R77" i="14"/>
  <c r="Z77" i="14"/>
  <c r="P77" i="14"/>
  <c r="AK79" i="14"/>
  <c r="V77" i="14"/>
  <c r="AC77" i="14"/>
  <c r="AG77" i="14" s="1"/>
  <c r="N77" i="14"/>
  <c r="X77" i="14"/>
  <c r="AE87" i="14"/>
  <c r="AE79" i="14"/>
  <c r="R74" i="14"/>
  <c r="X74" i="14"/>
  <c r="P74" i="14"/>
  <c r="Z74" i="14"/>
  <c r="V74" i="14"/>
  <c r="AC74" i="14"/>
  <c r="AG74" i="14" s="1"/>
  <c r="AE75" i="14"/>
  <c r="AK75" i="14"/>
  <c r="R72" i="14"/>
  <c r="T72" i="14"/>
  <c r="AK71" i="14"/>
  <c r="AB71" i="14"/>
  <c r="AE71" i="14"/>
  <c r="AG68" i="14"/>
  <c r="P68" i="14"/>
  <c r="R68" i="14"/>
  <c r="Z68" i="14"/>
  <c r="X68" i="14"/>
  <c r="T66" i="14"/>
  <c r="AG65" i="14"/>
  <c r="P65" i="14"/>
  <c r="R65" i="14"/>
  <c r="X65" i="14"/>
  <c r="Z65" i="14"/>
  <c r="AK67" i="14"/>
  <c r="AE67" i="14"/>
  <c r="K67" i="14"/>
  <c r="V64" i="14"/>
  <c r="AC64" i="14"/>
  <c r="AG64" i="14" s="1"/>
  <c r="N64" i="14"/>
  <c r="X64" i="14"/>
  <c r="P64" i="14"/>
  <c r="Z64" i="14"/>
  <c r="L67" i="14"/>
  <c r="R64" i="14"/>
  <c r="Z62" i="14"/>
  <c r="R62" i="14"/>
  <c r="X62" i="14"/>
  <c r="AK63" i="14"/>
  <c r="R61" i="14"/>
  <c r="V61" i="14"/>
  <c r="AC61" i="14"/>
  <c r="AG61" i="14" s="1"/>
  <c r="N61" i="14"/>
  <c r="X61" i="14"/>
  <c r="P61" i="14"/>
  <c r="Z61" i="14"/>
  <c r="AE63" i="14"/>
  <c r="T60" i="14"/>
  <c r="AE59" i="14"/>
  <c r="V58" i="14"/>
  <c r="AC58" i="14"/>
  <c r="AG58" i="14" s="1"/>
  <c r="N58" i="14"/>
  <c r="X58" i="14"/>
  <c r="P58" i="14"/>
  <c r="Z58" i="14"/>
  <c r="AK59" i="14"/>
  <c r="R56" i="14"/>
  <c r="AK55" i="14"/>
  <c r="T53" i="14"/>
  <c r="R53" i="14"/>
  <c r="AE55" i="14"/>
  <c r="AG52" i="14"/>
  <c r="AJ55" i="14"/>
  <c r="Z52" i="14"/>
  <c r="P52" i="14"/>
  <c r="R52" i="14"/>
  <c r="X52" i="14"/>
  <c r="AC50" i="14"/>
  <c r="AG50" i="14" s="1"/>
  <c r="R50" i="14"/>
  <c r="V50" i="14"/>
  <c r="N50" i="14"/>
  <c r="X50" i="14"/>
  <c r="P50" i="14"/>
  <c r="Z50" i="14"/>
  <c r="AE51" i="14"/>
  <c r="R48" i="14"/>
  <c r="AE47" i="14"/>
  <c r="AK47" i="14"/>
  <c r="AG44" i="14"/>
  <c r="AB47" i="14"/>
  <c r="P44" i="14"/>
  <c r="L47" i="14"/>
  <c r="R44" i="14"/>
  <c r="Z44" i="14"/>
  <c r="X44" i="14"/>
  <c r="T42" i="14"/>
  <c r="R42" i="14"/>
  <c r="X41" i="14"/>
  <c r="Z41" i="14"/>
  <c r="R41" i="14"/>
  <c r="AK43" i="14"/>
  <c r="R40" i="14"/>
  <c r="K43" i="14"/>
  <c r="V40" i="14"/>
  <c r="AC40" i="14"/>
  <c r="AG40" i="14" s="1"/>
  <c r="N40" i="14"/>
  <c r="X40" i="14"/>
  <c r="L43" i="14"/>
  <c r="P38" i="14"/>
  <c r="R38" i="14"/>
  <c r="X38" i="14"/>
  <c r="Z38" i="14"/>
  <c r="R37" i="14"/>
  <c r="N36" i="14"/>
  <c r="AE39" i="14"/>
  <c r="T36" i="14"/>
  <c r="AC36" i="14"/>
  <c r="AG36" i="14" s="1"/>
  <c r="AC34" i="14"/>
  <c r="AG34" i="14" s="1"/>
  <c r="N34" i="14"/>
  <c r="X34" i="14"/>
  <c r="P34" i="14"/>
  <c r="Z34" i="14"/>
  <c r="V34" i="14"/>
  <c r="R34" i="14"/>
  <c r="V37" i="14"/>
  <c r="AC37" i="14"/>
  <c r="AG37" i="14" s="1"/>
  <c r="N37" i="14"/>
  <c r="X37" i="14"/>
  <c r="P37" i="14"/>
  <c r="Z37" i="14"/>
  <c r="AK35" i="14"/>
  <c r="AE35" i="14"/>
  <c r="R32" i="14"/>
  <c r="AE31" i="14"/>
  <c r="AK31" i="14"/>
  <c r="AG28" i="14"/>
  <c r="Z28" i="14"/>
  <c r="X28" i="14"/>
  <c r="L31" i="14"/>
  <c r="R28" i="14"/>
  <c r="R26" i="14"/>
  <c r="T26" i="14"/>
  <c r="AK27" i="14"/>
  <c r="AB27" i="14"/>
  <c r="P25" i="14"/>
  <c r="R25" i="14"/>
  <c r="AE27" i="14"/>
  <c r="X25" i="14"/>
  <c r="Z25" i="14"/>
  <c r="K27" i="14"/>
  <c r="N24" i="14"/>
  <c r="L27" i="14"/>
  <c r="P24" i="14"/>
  <c r="AC24" i="14"/>
  <c r="AG24" i="14" s="1"/>
  <c r="V24" i="14"/>
  <c r="X24" i="14"/>
  <c r="P22" i="14"/>
  <c r="X22" i="14"/>
  <c r="R22" i="14"/>
  <c r="Z22" i="14"/>
  <c r="AK23" i="14"/>
  <c r="X21" i="14"/>
  <c r="N21" i="14"/>
  <c r="Z21" i="14"/>
  <c r="P21" i="14"/>
  <c r="V21" i="14"/>
  <c r="AC21" i="14"/>
  <c r="AG21" i="14" s="1"/>
  <c r="K23" i="14"/>
  <c r="AE23" i="14"/>
  <c r="AC20" i="14"/>
  <c r="N20" i="14"/>
  <c r="N18" i="14"/>
  <c r="V18" i="14"/>
  <c r="X18" i="14"/>
  <c r="P18" i="14"/>
  <c r="AC18" i="14"/>
  <c r="AG18" i="14" s="1"/>
  <c r="V17" i="14"/>
  <c r="P17" i="14"/>
  <c r="N17" i="14"/>
  <c r="AK19" i="14"/>
  <c r="AC17" i="14"/>
  <c r="AG17" i="14" s="1"/>
  <c r="R16" i="14"/>
  <c r="T16" i="14"/>
  <c r="AK15" i="14"/>
  <c r="N13" i="14"/>
  <c r="X13" i="14"/>
  <c r="AE15" i="14"/>
  <c r="P13" i="14"/>
  <c r="Z13" i="14"/>
  <c r="V13" i="14"/>
  <c r="AC13" i="14"/>
  <c r="AG13" i="14" s="1"/>
  <c r="K15" i="14"/>
  <c r="X12" i="14"/>
  <c r="N12" i="14"/>
  <c r="P12" i="14"/>
  <c r="AC12" i="14"/>
  <c r="AG12" i="14" s="1"/>
  <c r="L15" i="14"/>
  <c r="V12" i="14"/>
  <c r="V10" i="14"/>
  <c r="AC10" i="14"/>
  <c r="AG10" i="14" s="1"/>
  <c r="N10" i="14"/>
  <c r="X10" i="14"/>
  <c r="P10" i="14"/>
  <c r="Z10" i="14"/>
  <c r="AK11" i="14"/>
  <c r="P9" i="14"/>
  <c r="AC9" i="14"/>
  <c r="AG9" i="14" s="1"/>
  <c r="V9" i="14"/>
  <c r="V11" i="14" s="1"/>
  <c r="X9" i="14"/>
  <c r="K11" i="14"/>
  <c r="AC8" i="14"/>
  <c r="N8" i="14"/>
  <c r="N11" i="14" s="1"/>
  <c r="AE11" i="14"/>
  <c r="AE7" i="14"/>
  <c r="AK7" i="14"/>
  <c r="AE127" i="3"/>
  <c r="AJ127" i="3"/>
  <c r="AK127" i="3"/>
  <c r="AB127" i="3"/>
  <c r="Z124" i="3"/>
  <c r="P124" i="3"/>
  <c r="R124" i="3"/>
  <c r="X124" i="3"/>
  <c r="AJ31" i="14"/>
  <c r="AJ43" i="14"/>
  <c r="AB51" i="14"/>
  <c r="AJ67" i="14"/>
  <c r="K83" i="14"/>
  <c r="AB91" i="14"/>
  <c r="AJ91" i="14"/>
  <c r="AB107" i="14"/>
  <c r="K123" i="14"/>
  <c r="AJ123" i="14"/>
  <c r="K39" i="14"/>
  <c r="AB43" i="14"/>
  <c r="AJ47" i="14"/>
  <c r="AB55" i="14"/>
  <c r="AB67" i="14"/>
  <c r="AJ71" i="14"/>
  <c r="AJ83" i="14"/>
  <c r="AD87" i="14"/>
  <c r="K91" i="14"/>
  <c r="K107" i="14"/>
  <c r="AB123" i="14"/>
  <c r="AJ27" i="14"/>
  <c r="AB31" i="14"/>
  <c r="AB83" i="14"/>
  <c r="AB111" i="14"/>
  <c r="P120" i="3"/>
  <c r="AE123" i="3"/>
  <c r="Z122" i="3"/>
  <c r="AK123" i="3"/>
  <c r="AG121" i="3"/>
  <c r="Z121" i="3"/>
  <c r="R120" i="3"/>
  <c r="L123" i="3"/>
  <c r="Z120" i="3"/>
  <c r="V120" i="3"/>
  <c r="AC120" i="3"/>
  <c r="AG120" i="3" s="1"/>
  <c r="N120" i="3"/>
  <c r="X120" i="3"/>
  <c r="AG118" i="3"/>
  <c r="P118" i="3"/>
  <c r="R118" i="3"/>
  <c r="X118" i="3"/>
  <c r="Z118" i="3"/>
  <c r="R117" i="3"/>
  <c r="AK119" i="3"/>
  <c r="V117" i="3"/>
  <c r="N117" i="3"/>
  <c r="X117" i="3"/>
  <c r="P117" i="3"/>
  <c r="Z117" i="3"/>
  <c r="AE119" i="3"/>
  <c r="N116" i="3"/>
  <c r="AC116" i="3"/>
  <c r="T116" i="3"/>
  <c r="Z114" i="3"/>
  <c r="N114" i="3"/>
  <c r="P114" i="3"/>
  <c r="R114" i="3"/>
  <c r="V114" i="3"/>
  <c r="AC114" i="3"/>
  <c r="AG114" i="3" s="1"/>
  <c r="X114" i="3"/>
  <c r="AK115" i="3"/>
  <c r="AE111" i="3"/>
  <c r="AK111" i="3"/>
  <c r="P108" i="3"/>
  <c r="R108" i="3"/>
  <c r="Z108" i="3"/>
  <c r="X108" i="3"/>
  <c r="V106" i="3"/>
  <c r="AC106" i="3"/>
  <c r="AG106" i="3" s="1"/>
  <c r="N106" i="3"/>
  <c r="X106" i="3"/>
  <c r="P106" i="3"/>
  <c r="Z106" i="3"/>
  <c r="N105" i="3"/>
  <c r="AC105" i="3"/>
  <c r="AG105" i="3" s="1"/>
  <c r="T105" i="3"/>
  <c r="T104" i="3"/>
  <c r="N102" i="3"/>
  <c r="AC102" i="3"/>
  <c r="AG102" i="3" s="1"/>
  <c r="AE103" i="3"/>
  <c r="T101" i="3"/>
  <c r="R100" i="3"/>
  <c r="AJ103" i="3"/>
  <c r="L103" i="3"/>
  <c r="P100" i="3"/>
  <c r="AK103" i="3"/>
  <c r="X100" i="3"/>
  <c r="Z100" i="3"/>
  <c r="P97" i="3"/>
  <c r="AE99" i="3"/>
  <c r="R97" i="3"/>
  <c r="X97" i="3"/>
  <c r="Z97" i="3"/>
  <c r="Z99" i="3" s="1"/>
  <c r="AF99" i="3" s="1"/>
  <c r="AK99" i="3"/>
  <c r="AC96" i="3"/>
  <c r="AG96" i="3" s="1"/>
  <c r="N96" i="3"/>
  <c r="X96" i="3"/>
  <c r="L99" i="3"/>
  <c r="P96" i="3"/>
  <c r="Z96" i="3"/>
  <c r="R96" i="3"/>
  <c r="AE95" i="3"/>
  <c r="AK95" i="3"/>
  <c r="Z94" i="3"/>
  <c r="R94" i="3"/>
  <c r="X94" i="3"/>
  <c r="N93" i="3"/>
  <c r="V93" i="3"/>
  <c r="X93" i="3"/>
  <c r="P93" i="3"/>
  <c r="AC93" i="3"/>
  <c r="AG93" i="3" s="1"/>
  <c r="N92" i="3"/>
  <c r="AC92" i="3"/>
  <c r="AG92" i="3" s="1"/>
  <c r="T92" i="3"/>
  <c r="R90" i="3"/>
  <c r="AG89" i="3"/>
  <c r="AB91" i="3"/>
  <c r="AE91" i="3"/>
  <c r="AK91" i="3"/>
  <c r="Z89" i="3"/>
  <c r="P89" i="3"/>
  <c r="R89" i="3"/>
  <c r="R91" i="3" s="1"/>
  <c r="Q91" i="3" s="1"/>
  <c r="X89" i="3"/>
  <c r="N88" i="3"/>
  <c r="X88" i="3"/>
  <c r="X91" i="3" s="1"/>
  <c r="P88" i="3"/>
  <c r="Z88" i="3"/>
  <c r="V88" i="3"/>
  <c r="AC88" i="3"/>
  <c r="AG88" i="3" s="1"/>
  <c r="L91" i="3"/>
  <c r="R86" i="3"/>
  <c r="X86" i="3"/>
  <c r="Z86" i="3"/>
  <c r="AK87" i="3"/>
  <c r="R85" i="3"/>
  <c r="N85" i="3"/>
  <c r="X85" i="3"/>
  <c r="P85" i="3"/>
  <c r="Z85" i="3"/>
  <c r="V85" i="3"/>
  <c r="AC85" i="3"/>
  <c r="AG85" i="3" s="1"/>
  <c r="AE87" i="3"/>
  <c r="T84" i="3"/>
  <c r="AC84" i="3"/>
  <c r="N84" i="3"/>
  <c r="P82" i="3"/>
  <c r="R82" i="3"/>
  <c r="N82" i="3"/>
  <c r="X82" i="3"/>
  <c r="Z82" i="3"/>
  <c r="V82" i="3"/>
  <c r="AC82" i="3"/>
  <c r="AG82" i="3" s="1"/>
  <c r="AK83" i="3"/>
  <c r="AK79" i="3"/>
  <c r="AE79" i="3"/>
  <c r="Z76" i="3"/>
  <c r="R76" i="3"/>
  <c r="X76" i="3"/>
  <c r="AK75" i="3"/>
  <c r="R74" i="3"/>
  <c r="T74" i="3"/>
  <c r="AE75" i="3"/>
  <c r="P73" i="3"/>
  <c r="R73" i="3"/>
  <c r="X73" i="3"/>
  <c r="Z73" i="3"/>
  <c r="K75" i="3"/>
  <c r="AB75" i="3"/>
  <c r="P72" i="3"/>
  <c r="Z72" i="3"/>
  <c r="Z75" i="3" s="1"/>
  <c r="R72" i="3"/>
  <c r="AC72" i="3"/>
  <c r="AG72" i="3" s="1"/>
  <c r="V72" i="3"/>
  <c r="N72" i="3"/>
  <c r="X72" i="3"/>
  <c r="L75" i="3"/>
  <c r="R70" i="3"/>
  <c r="P70" i="3"/>
  <c r="X70" i="3"/>
  <c r="Z70" i="3"/>
  <c r="P69" i="3"/>
  <c r="AK71" i="3"/>
  <c r="V69" i="3"/>
  <c r="AC69" i="3"/>
  <c r="AG69" i="3" s="1"/>
  <c r="N69" i="3"/>
  <c r="X69" i="3"/>
  <c r="AC68" i="3"/>
  <c r="N68" i="3"/>
  <c r="P66" i="3"/>
  <c r="N66" i="3"/>
  <c r="R66" i="3"/>
  <c r="AC66" i="3"/>
  <c r="AG66" i="3" s="1"/>
  <c r="V66" i="3"/>
  <c r="AG65" i="3"/>
  <c r="T65" i="3"/>
  <c r="AK67" i="3"/>
  <c r="V65" i="3"/>
  <c r="N65" i="3"/>
  <c r="AE63" i="3"/>
  <c r="N62" i="3"/>
  <c r="AC62" i="3"/>
  <c r="AG62" i="3" s="1"/>
  <c r="AB63" i="3"/>
  <c r="AJ63" i="3"/>
  <c r="AK63" i="3"/>
  <c r="Z60" i="3"/>
  <c r="AK59" i="3"/>
  <c r="N57" i="3"/>
  <c r="Z57" i="3"/>
  <c r="R57" i="3"/>
  <c r="X57" i="3"/>
  <c r="V56" i="3"/>
  <c r="X56" i="3"/>
  <c r="N56" i="3"/>
  <c r="P56" i="3"/>
  <c r="AC56" i="3"/>
  <c r="AG56" i="3" s="1"/>
  <c r="AK55" i="3"/>
  <c r="Z54" i="3"/>
  <c r="R54" i="3"/>
  <c r="X54" i="3"/>
  <c r="R53" i="3"/>
  <c r="AE55" i="3"/>
  <c r="R52" i="3"/>
  <c r="Z52" i="3"/>
  <c r="P52" i="3"/>
  <c r="V52" i="3"/>
  <c r="AC52" i="3"/>
  <c r="AG52" i="3" s="1"/>
  <c r="N52" i="3"/>
  <c r="R50" i="3"/>
  <c r="AE51" i="3"/>
  <c r="K51" i="3"/>
  <c r="AK51" i="3"/>
  <c r="AC49" i="3"/>
  <c r="AG49" i="3" s="1"/>
  <c r="N49" i="3"/>
  <c r="X49" i="3"/>
  <c r="P49" i="3"/>
  <c r="Z49" i="3"/>
  <c r="V49" i="3"/>
  <c r="R49" i="3"/>
  <c r="AB51" i="3"/>
  <c r="AC48" i="3"/>
  <c r="AG48" i="3" s="1"/>
  <c r="AJ51" i="3"/>
  <c r="V48" i="3"/>
  <c r="X48" i="3"/>
  <c r="V46" i="3"/>
  <c r="X46" i="3"/>
  <c r="T47" i="3"/>
  <c r="P46" i="3"/>
  <c r="Z46" i="3"/>
  <c r="AC46" i="3"/>
  <c r="AG46" i="3" s="1"/>
  <c r="N46" i="3"/>
  <c r="R46" i="3"/>
  <c r="P45" i="3"/>
  <c r="V45" i="3"/>
  <c r="X45" i="3"/>
  <c r="V44" i="3"/>
  <c r="AE47" i="3"/>
  <c r="N42" i="3"/>
  <c r="AC42" i="3"/>
  <c r="AG42" i="3" s="1"/>
  <c r="AK43" i="3"/>
  <c r="AE43" i="3"/>
  <c r="X42" i="3"/>
  <c r="N38" i="3"/>
  <c r="AC38" i="3"/>
  <c r="AG38" i="3" s="1"/>
  <c r="AE39" i="3"/>
  <c r="R37" i="3"/>
  <c r="R39" i="3" s="1"/>
  <c r="T37" i="3"/>
  <c r="K39" i="3"/>
  <c r="AJ39" i="3"/>
  <c r="P36" i="3"/>
  <c r="AB39" i="3"/>
  <c r="AK39" i="3"/>
  <c r="V36" i="3"/>
  <c r="AC36" i="3"/>
  <c r="AG36" i="3" s="1"/>
  <c r="N36" i="3"/>
  <c r="X36" i="3"/>
  <c r="T34" i="3"/>
  <c r="X33" i="3"/>
  <c r="Z33" i="3"/>
  <c r="R33" i="3"/>
  <c r="AE35" i="3"/>
  <c r="AK35" i="3"/>
  <c r="V33" i="3"/>
  <c r="AC33" i="3"/>
  <c r="AG33" i="3" s="1"/>
  <c r="AB35" i="3"/>
  <c r="N32" i="3"/>
  <c r="N35" i="3" s="1"/>
  <c r="K35" i="3"/>
  <c r="AJ35" i="3"/>
  <c r="P32" i="3"/>
  <c r="AC32" i="3"/>
  <c r="AG32" i="3" s="1"/>
  <c r="V32" i="3"/>
  <c r="X32" i="3"/>
  <c r="T35" i="3"/>
  <c r="L35" i="3"/>
  <c r="V30" i="3"/>
  <c r="AC30" i="3"/>
  <c r="AG30" i="3" s="1"/>
  <c r="N30" i="3"/>
  <c r="X30" i="3"/>
  <c r="P30" i="3"/>
  <c r="Z30" i="3"/>
  <c r="AK31" i="3"/>
  <c r="P29" i="3"/>
  <c r="AC29" i="3"/>
  <c r="AG29" i="3" s="1"/>
  <c r="X29" i="3"/>
  <c r="AG28" i="3"/>
  <c r="N28" i="3"/>
  <c r="N31" i="3" s="1"/>
  <c r="T28" i="3"/>
  <c r="Z28" i="3"/>
  <c r="R28" i="3"/>
  <c r="AE31" i="3"/>
  <c r="N26" i="3"/>
  <c r="AG25" i="3"/>
  <c r="AK27" i="3"/>
  <c r="Z24" i="3"/>
  <c r="L27" i="3"/>
  <c r="P24" i="3"/>
  <c r="AG22" i="3"/>
  <c r="P22" i="3"/>
  <c r="Z22" i="3"/>
  <c r="R22" i="3"/>
  <c r="X22" i="3"/>
  <c r="AK23" i="3"/>
  <c r="R21" i="3"/>
  <c r="AE23" i="3"/>
  <c r="V21" i="3"/>
  <c r="AC21" i="3"/>
  <c r="AG21" i="3" s="1"/>
  <c r="N21" i="3"/>
  <c r="X21" i="3"/>
  <c r="P21" i="3"/>
  <c r="Z21" i="3"/>
  <c r="N20" i="3"/>
  <c r="K23" i="3"/>
  <c r="V20" i="3"/>
  <c r="AC20" i="3"/>
  <c r="X18" i="3"/>
  <c r="Z18" i="3"/>
  <c r="P18" i="3"/>
  <c r="V18" i="3"/>
  <c r="AC18" i="3"/>
  <c r="AG18" i="3" s="1"/>
  <c r="N17" i="3"/>
  <c r="V17" i="3"/>
  <c r="AC17" i="3"/>
  <c r="AG17" i="3" s="1"/>
  <c r="AE19" i="3"/>
  <c r="AK19" i="3"/>
  <c r="AE15" i="3"/>
  <c r="R13" i="3"/>
  <c r="Z13" i="3"/>
  <c r="AG12" i="3"/>
  <c r="X12" i="3"/>
  <c r="AJ15" i="3"/>
  <c r="AK15" i="3"/>
  <c r="Z12" i="3"/>
  <c r="P12" i="3"/>
  <c r="R12" i="3"/>
  <c r="R10" i="3"/>
  <c r="R11" i="3" s="1"/>
  <c r="Q11" i="3" s="1"/>
  <c r="AG9" i="3"/>
  <c r="P9" i="3"/>
  <c r="R9" i="3"/>
  <c r="X9" i="3"/>
  <c r="Z9" i="3"/>
  <c r="AK11" i="3"/>
  <c r="AE11" i="3"/>
  <c r="V8" i="3"/>
  <c r="AC8" i="3"/>
  <c r="AG8" i="3" s="1"/>
  <c r="N8" i="3"/>
  <c r="X8" i="3"/>
  <c r="L11" i="3"/>
  <c r="P8" i="3"/>
  <c r="Z8" i="3"/>
  <c r="AG6" i="3"/>
  <c r="T114" i="13"/>
  <c r="AJ79" i="3"/>
  <c r="K87" i="3"/>
  <c r="K99" i="3"/>
  <c r="AB111" i="3"/>
  <c r="AJ123" i="3"/>
  <c r="AJ11" i="3"/>
  <c r="K59" i="3"/>
  <c r="K71" i="3"/>
  <c r="K119" i="3"/>
  <c r="K123" i="3"/>
  <c r="AB123" i="3"/>
  <c r="K11" i="3"/>
  <c r="AB15" i="3"/>
  <c r="K47" i="3"/>
  <c r="AJ59" i="3"/>
  <c r="AB11" i="3"/>
  <c r="AB59" i="3"/>
  <c r="AJ75" i="3"/>
  <c r="AB79" i="3"/>
  <c r="K91" i="3"/>
  <c r="AB99" i="3"/>
  <c r="AJ99" i="3"/>
  <c r="AB103" i="3"/>
  <c r="AJ111" i="3"/>
  <c r="AB123" i="13"/>
  <c r="K119" i="13"/>
  <c r="AJ123" i="13"/>
  <c r="AE115" i="13"/>
  <c r="N113" i="13"/>
  <c r="L115" i="13"/>
  <c r="Z113" i="13"/>
  <c r="R113" i="13"/>
  <c r="AC113" i="13"/>
  <c r="AG113" i="13" s="1"/>
  <c r="P112" i="13"/>
  <c r="T112" i="13"/>
  <c r="X112" i="13"/>
  <c r="N110" i="13"/>
  <c r="Z110" i="13"/>
  <c r="L111" i="13"/>
  <c r="P110" i="13"/>
  <c r="V110" i="13"/>
  <c r="R110" i="13"/>
  <c r="AC110" i="13"/>
  <c r="AG110" i="13" s="1"/>
  <c r="K111" i="13"/>
  <c r="AE111" i="13"/>
  <c r="R108" i="13"/>
  <c r="AC108" i="13"/>
  <c r="AG108" i="13" s="1"/>
  <c r="V108" i="13"/>
  <c r="V111" i="13" s="1"/>
  <c r="U111" i="13" s="1"/>
  <c r="Z108" i="13"/>
  <c r="Z111" i="13" s="1"/>
  <c r="AF111" i="13" s="1"/>
  <c r="N108" i="13"/>
  <c r="N105" i="13"/>
  <c r="V105" i="13"/>
  <c r="AC105" i="13"/>
  <c r="AG105" i="13" s="1"/>
  <c r="X105" i="13"/>
  <c r="P105" i="13"/>
  <c r="Z105" i="13"/>
  <c r="P104" i="13"/>
  <c r="V102" i="13"/>
  <c r="X102" i="13"/>
  <c r="AC102" i="13"/>
  <c r="AG102" i="13" s="1"/>
  <c r="N102" i="13"/>
  <c r="P102" i="13"/>
  <c r="Z102" i="13"/>
  <c r="R102" i="13"/>
  <c r="N101" i="13"/>
  <c r="AC101" i="13"/>
  <c r="T101" i="13"/>
  <c r="X101" i="13"/>
  <c r="N100" i="13"/>
  <c r="AG100" i="13"/>
  <c r="T100" i="13"/>
  <c r="Z100" i="13"/>
  <c r="P98" i="13"/>
  <c r="V97" i="13"/>
  <c r="AK99" i="13"/>
  <c r="R96" i="13"/>
  <c r="AK95" i="13"/>
  <c r="Z94" i="13"/>
  <c r="N94" i="13"/>
  <c r="AC94" i="13"/>
  <c r="AG94" i="13" s="1"/>
  <c r="T93" i="13"/>
  <c r="Z93" i="13"/>
  <c r="P93" i="13"/>
  <c r="V92" i="13"/>
  <c r="AB95" i="13"/>
  <c r="K95" i="13"/>
  <c r="AJ95" i="13"/>
  <c r="AE95" i="13"/>
  <c r="L95" i="13"/>
  <c r="P92" i="13"/>
  <c r="AC92" i="13"/>
  <c r="AG92" i="13" s="1"/>
  <c r="R90" i="13"/>
  <c r="AC90" i="13"/>
  <c r="AG90" i="13" s="1"/>
  <c r="V90" i="13"/>
  <c r="N90" i="13"/>
  <c r="X90" i="13"/>
  <c r="P90" i="13"/>
  <c r="Z90" i="13"/>
  <c r="AK91" i="13"/>
  <c r="P89" i="13"/>
  <c r="T89" i="13" s="1"/>
  <c r="T91" i="13" s="1"/>
  <c r="K91" i="13"/>
  <c r="Z88" i="13"/>
  <c r="N88" i="13"/>
  <c r="R88" i="13"/>
  <c r="AC88" i="13"/>
  <c r="AG88" i="13" s="1"/>
  <c r="V88" i="13"/>
  <c r="AE91" i="13"/>
  <c r="AE87" i="13"/>
  <c r="P86" i="13"/>
  <c r="AB87" i="13"/>
  <c r="AC85" i="13"/>
  <c r="AG85" i="13" s="1"/>
  <c r="N85" i="13"/>
  <c r="L87" i="13"/>
  <c r="V85" i="13"/>
  <c r="Z85" i="13"/>
  <c r="AJ87" i="13"/>
  <c r="AK87" i="13"/>
  <c r="Z82" i="13"/>
  <c r="AJ83" i="13"/>
  <c r="AE83" i="13"/>
  <c r="AK83" i="13"/>
  <c r="P81" i="13"/>
  <c r="K83" i="13"/>
  <c r="AB83" i="13"/>
  <c r="R80" i="13"/>
  <c r="P80" i="13"/>
  <c r="Z80" i="13"/>
  <c r="V80" i="13"/>
  <c r="AC80" i="13"/>
  <c r="AG80" i="13" s="1"/>
  <c r="L83" i="13"/>
  <c r="N80" i="13"/>
  <c r="X80" i="13"/>
  <c r="P78" i="13"/>
  <c r="Z78" i="13"/>
  <c r="R77" i="13"/>
  <c r="V77" i="13"/>
  <c r="AC77" i="13"/>
  <c r="AG77" i="13" s="1"/>
  <c r="L79" i="13"/>
  <c r="N77" i="13"/>
  <c r="X77" i="13"/>
  <c r="K79" i="13"/>
  <c r="AB79" i="13"/>
  <c r="AE79" i="13"/>
  <c r="X76" i="13"/>
  <c r="N76" i="13"/>
  <c r="P76" i="13"/>
  <c r="R74" i="13"/>
  <c r="N74" i="13"/>
  <c r="X74" i="13"/>
  <c r="P74" i="13"/>
  <c r="Z74" i="13"/>
  <c r="V74" i="13"/>
  <c r="AC74" i="13"/>
  <c r="AG74" i="13" s="1"/>
  <c r="K75" i="13"/>
  <c r="AK75" i="13"/>
  <c r="AE75" i="13"/>
  <c r="P70" i="13"/>
  <c r="AC70" i="13"/>
  <c r="AG70" i="13" s="1"/>
  <c r="T70" i="13"/>
  <c r="T69" i="13"/>
  <c r="N69" i="13"/>
  <c r="AC69" i="13"/>
  <c r="AG69" i="13" s="1"/>
  <c r="AE71" i="13"/>
  <c r="AB71" i="13"/>
  <c r="AJ71" i="13"/>
  <c r="AD71" i="13"/>
  <c r="AK71" i="13"/>
  <c r="T68" i="13"/>
  <c r="Z68" i="13"/>
  <c r="L71" i="13"/>
  <c r="AK67" i="13"/>
  <c r="AB67" i="13"/>
  <c r="X65" i="13"/>
  <c r="AE67" i="13"/>
  <c r="R64" i="13"/>
  <c r="AJ67" i="13"/>
  <c r="K67" i="13"/>
  <c r="V64" i="13"/>
  <c r="AC64" i="13"/>
  <c r="AG64" i="13" s="1"/>
  <c r="N64" i="13"/>
  <c r="X64" i="13"/>
  <c r="R61" i="13"/>
  <c r="N61" i="13"/>
  <c r="Z61" i="13"/>
  <c r="V61" i="13"/>
  <c r="AC61" i="13"/>
  <c r="AG61" i="13" s="1"/>
  <c r="X61" i="13"/>
  <c r="K63" i="13"/>
  <c r="P60" i="13"/>
  <c r="AE63" i="13"/>
  <c r="T59" i="13"/>
  <c r="R58" i="13"/>
  <c r="X58" i="13"/>
  <c r="V58" i="13"/>
  <c r="AC58" i="13"/>
  <c r="AG58" i="13" s="1"/>
  <c r="P57" i="13"/>
  <c r="AC57" i="13"/>
  <c r="AG57" i="13" s="1"/>
  <c r="V57" i="13"/>
  <c r="X57" i="13"/>
  <c r="K59" i="13"/>
  <c r="AC56" i="13"/>
  <c r="N56" i="13"/>
  <c r="V56" i="13"/>
  <c r="AG54" i="13"/>
  <c r="AE59" i="13"/>
  <c r="AK55" i="13"/>
  <c r="N54" i="13"/>
  <c r="AE55" i="13"/>
  <c r="T53" i="13"/>
  <c r="Z53" i="13"/>
  <c r="N53" i="13"/>
  <c r="T52" i="13"/>
  <c r="L55" i="13"/>
  <c r="AG50" i="13"/>
  <c r="N50" i="13"/>
  <c r="R50" i="13"/>
  <c r="AE51" i="13"/>
  <c r="AK51" i="13"/>
  <c r="R49" i="13"/>
  <c r="R51" i="13" s="1"/>
  <c r="K51" i="13"/>
  <c r="Z48" i="13"/>
  <c r="AB51" i="13"/>
  <c r="AJ51" i="13"/>
  <c r="P48" i="13"/>
  <c r="R48" i="13"/>
  <c r="V48" i="13"/>
  <c r="AC48" i="13"/>
  <c r="AG48" i="13" s="1"/>
  <c r="N48" i="13"/>
  <c r="X48" i="13"/>
  <c r="AB47" i="13"/>
  <c r="R46" i="13"/>
  <c r="X45" i="13"/>
  <c r="AE47" i="13"/>
  <c r="P45" i="13"/>
  <c r="Z45" i="13"/>
  <c r="V45" i="13"/>
  <c r="AC45" i="13"/>
  <c r="AG45" i="13" s="1"/>
  <c r="AD47" i="13"/>
  <c r="K47" i="13"/>
  <c r="AE43" i="13"/>
  <c r="N42" i="13"/>
  <c r="X42" i="13"/>
  <c r="V42" i="13"/>
  <c r="AC42" i="13"/>
  <c r="AG42" i="13" s="1"/>
  <c r="P42" i="13"/>
  <c r="Z42" i="13"/>
  <c r="R42" i="13"/>
  <c r="AK43" i="13"/>
  <c r="N41" i="13"/>
  <c r="T41" i="13"/>
  <c r="X41" i="13"/>
  <c r="Z40" i="13"/>
  <c r="N40" i="13"/>
  <c r="N43" i="13" s="1"/>
  <c r="AC40" i="13"/>
  <c r="T40" i="13"/>
  <c r="AK39" i="13"/>
  <c r="AK35" i="13"/>
  <c r="T34" i="13"/>
  <c r="N34" i="13"/>
  <c r="AC34" i="13"/>
  <c r="AG34" i="13" s="1"/>
  <c r="AE35" i="13"/>
  <c r="K35" i="13"/>
  <c r="P33" i="13"/>
  <c r="T33" i="13"/>
  <c r="T35" i="13" s="1"/>
  <c r="N32" i="13"/>
  <c r="Z32" i="13"/>
  <c r="AB35" i="13"/>
  <c r="X32" i="13"/>
  <c r="P32" i="13"/>
  <c r="R32" i="13"/>
  <c r="AJ35" i="13"/>
  <c r="L35" i="13"/>
  <c r="V32" i="13"/>
  <c r="AC32" i="13"/>
  <c r="AG32" i="13" s="1"/>
  <c r="T30" i="13"/>
  <c r="Z30" i="13"/>
  <c r="AK31" i="13"/>
  <c r="N29" i="13"/>
  <c r="X29" i="13"/>
  <c r="V29" i="13"/>
  <c r="AC29" i="13"/>
  <c r="AG29" i="13" s="1"/>
  <c r="P28" i="13"/>
  <c r="AC28" i="13"/>
  <c r="AG28" i="13" s="1"/>
  <c r="N28" i="13"/>
  <c r="AB31" i="13"/>
  <c r="AE31" i="13"/>
  <c r="T28" i="13"/>
  <c r="T31" i="13" s="1"/>
  <c r="L31" i="13"/>
  <c r="P26" i="13"/>
  <c r="R26" i="13"/>
  <c r="Z26" i="13"/>
  <c r="X26" i="13"/>
  <c r="V26" i="13"/>
  <c r="AC26" i="13"/>
  <c r="AG26" i="13" s="1"/>
  <c r="K27" i="13"/>
  <c r="T24" i="13"/>
  <c r="N22" i="13"/>
  <c r="AC22" i="13"/>
  <c r="AG22" i="13" s="1"/>
  <c r="AB23" i="13"/>
  <c r="T22" i="13"/>
  <c r="AG21" i="13"/>
  <c r="T21" i="13"/>
  <c r="Z21" i="13"/>
  <c r="N21" i="13"/>
  <c r="R21" i="13"/>
  <c r="R20" i="13"/>
  <c r="L23" i="13"/>
  <c r="T20" i="13"/>
  <c r="T23" i="13" s="1"/>
  <c r="S23" i="13" s="1"/>
  <c r="AJ23" i="13"/>
  <c r="Z20" i="13"/>
  <c r="AD23" i="13"/>
  <c r="T18" i="13"/>
  <c r="T19" i="13" s="1"/>
  <c r="K19" i="13"/>
  <c r="AE19" i="13"/>
  <c r="AK19" i="13"/>
  <c r="X17" i="13"/>
  <c r="R16" i="13"/>
  <c r="AB19" i="13"/>
  <c r="AJ19" i="13"/>
  <c r="V16" i="13"/>
  <c r="AC16" i="13"/>
  <c r="AG16" i="13" s="1"/>
  <c r="P16" i="13"/>
  <c r="Z16" i="13"/>
  <c r="X14" i="13"/>
  <c r="R13" i="13"/>
  <c r="T15" i="13"/>
  <c r="AC13" i="13"/>
  <c r="AG13" i="13" s="1"/>
  <c r="N13" i="13"/>
  <c r="X13" i="13"/>
  <c r="V13" i="13"/>
  <c r="P13" i="13"/>
  <c r="Z13" i="13"/>
  <c r="AE15" i="13"/>
  <c r="AD15" i="13"/>
  <c r="R10" i="13"/>
  <c r="T10" i="13"/>
  <c r="T11" i="13" s="1"/>
  <c r="Z10" i="13"/>
  <c r="AK11" i="13"/>
  <c r="P9" i="13"/>
  <c r="R9" i="13"/>
  <c r="Z9" i="13"/>
  <c r="N8" i="13"/>
  <c r="L11" i="13"/>
  <c r="AJ11" i="13"/>
  <c r="R8" i="13"/>
  <c r="AB11" i="13"/>
  <c r="X8" i="13"/>
  <c r="AE11" i="13"/>
  <c r="P8" i="13"/>
  <c r="Z8" i="13"/>
  <c r="V8" i="13"/>
  <c r="AC8" i="13"/>
  <c r="AG8" i="13" s="1"/>
  <c r="AE7" i="13"/>
  <c r="AD7" i="13"/>
  <c r="AA5" i="11"/>
  <c r="AD7" i="11"/>
  <c r="AH5" i="11"/>
  <c r="AK7" i="11"/>
  <c r="AK7" i="10"/>
  <c r="AF7" i="8"/>
  <c r="AA6" i="8"/>
  <c r="AA4" i="7"/>
  <c r="AK7" i="6"/>
  <c r="AE7" i="6"/>
  <c r="AG4" i="6"/>
  <c r="X5" i="6"/>
  <c r="Z5" i="6"/>
  <c r="L7" i="6"/>
  <c r="AJ7" i="6"/>
  <c r="X4" i="6"/>
  <c r="AB7" i="6"/>
  <c r="AE7" i="5"/>
  <c r="X4" i="5"/>
  <c r="L7" i="5"/>
  <c r="Z5" i="5"/>
  <c r="Z4" i="5"/>
  <c r="AG4" i="5"/>
  <c r="X5" i="5"/>
  <c r="AJ7" i="5"/>
  <c r="X6" i="14"/>
  <c r="AG6" i="14"/>
  <c r="AK7" i="3"/>
  <c r="AE7" i="3"/>
  <c r="Z5" i="3"/>
  <c r="AC5" i="3"/>
  <c r="AG5" i="3" s="1"/>
  <c r="X6" i="3"/>
  <c r="Z6" i="3"/>
  <c r="AK7" i="13"/>
  <c r="Z5" i="13"/>
  <c r="Z6" i="13"/>
  <c r="L7" i="13"/>
  <c r="AB7" i="13"/>
  <c r="AL7" i="12"/>
  <c r="AF7" i="12"/>
  <c r="W5" i="12"/>
  <c r="AA5" i="12"/>
  <c r="AH5" i="12"/>
  <c r="Y11" i="12"/>
  <c r="AD11" i="12"/>
  <c r="AE7" i="12"/>
  <c r="U17" i="12"/>
  <c r="AA86" i="12"/>
  <c r="S86" i="12"/>
  <c r="S87" i="12" s="1"/>
  <c r="Y86" i="12"/>
  <c r="Q86" i="12"/>
  <c r="W86" i="12"/>
  <c r="U86" i="12"/>
  <c r="AD86" i="12"/>
  <c r="AB86" i="12" s="1"/>
  <c r="AH86" i="12" s="1"/>
  <c r="O86" i="12"/>
  <c r="W4" i="12"/>
  <c r="AA6" i="12"/>
  <c r="L7" i="12"/>
  <c r="S9" i="12"/>
  <c r="S11" i="12" s="1"/>
  <c r="AA9" i="12"/>
  <c r="AA11" i="12" s="1"/>
  <c r="AG11" i="12" s="1"/>
  <c r="U10" i="12"/>
  <c r="S12" i="12"/>
  <c r="AA12" i="12"/>
  <c r="AA15" i="12" s="1"/>
  <c r="AG15" i="12" s="1"/>
  <c r="U13" i="12"/>
  <c r="O14" i="12"/>
  <c r="W14" i="12"/>
  <c r="AD14" i="12"/>
  <c r="U16" i="12"/>
  <c r="O17" i="12"/>
  <c r="O19" i="12" s="1"/>
  <c r="W17" i="12"/>
  <c r="W19" i="12" s="1"/>
  <c r="AD17" i="12"/>
  <c r="AK19" i="12"/>
  <c r="AC19" i="12"/>
  <c r="L19" i="12"/>
  <c r="AA20" i="12"/>
  <c r="AA23" i="12" s="1"/>
  <c r="AG23" i="12" s="1"/>
  <c r="S20" i="12"/>
  <c r="S23" i="12" s="1"/>
  <c r="Y20" i="12"/>
  <c r="Y23" i="12" s="1"/>
  <c r="Q20" i="12"/>
  <c r="Q23" i="12" s="1"/>
  <c r="AK23" i="12"/>
  <c r="AC23" i="12"/>
  <c r="L23" i="12"/>
  <c r="AA30" i="12"/>
  <c r="AA31" i="12" s="1"/>
  <c r="AG31" i="12" s="1"/>
  <c r="S30" i="12"/>
  <c r="Y30" i="12"/>
  <c r="Y31" i="12" s="1"/>
  <c r="X31" i="12" s="1"/>
  <c r="Q30" i="12"/>
  <c r="AD30" i="12"/>
  <c r="AB30" i="12" s="1"/>
  <c r="AH30" i="12" s="1"/>
  <c r="W30" i="12"/>
  <c r="O30" i="12"/>
  <c r="AA33" i="12"/>
  <c r="AA35" i="12" s="1"/>
  <c r="AG35" i="12" s="1"/>
  <c r="S33" i="12"/>
  <c r="S35" i="12" s="1"/>
  <c r="R35" i="12" s="1"/>
  <c r="Y33" i="12"/>
  <c r="Q33" i="12"/>
  <c r="AD33" i="12"/>
  <c r="AB33" i="12" s="1"/>
  <c r="AH33" i="12" s="1"/>
  <c r="W33" i="12"/>
  <c r="O33" i="12"/>
  <c r="Y56" i="12"/>
  <c r="Q56" i="12"/>
  <c r="AD56" i="12"/>
  <c r="AB56" i="12" s="1"/>
  <c r="AH56" i="12" s="1"/>
  <c r="U56" i="12"/>
  <c r="S56" i="12"/>
  <c r="AA56" i="12"/>
  <c r="O56" i="12"/>
  <c r="AK75" i="12"/>
  <c r="AC75" i="12"/>
  <c r="L75" i="12"/>
  <c r="AE75" i="12"/>
  <c r="U14" i="12"/>
  <c r="Y66" i="12"/>
  <c r="Y67" i="12" s="1"/>
  <c r="Q66" i="12"/>
  <c r="S66" i="12"/>
  <c r="W66" i="12"/>
  <c r="AD66" i="12"/>
  <c r="AB66" i="12" s="1"/>
  <c r="AH66" i="12" s="1"/>
  <c r="U66" i="12"/>
  <c r="O66" i="12"/>
  <c r="Q7" i="12"/>
  <c r="Y7" i="12"/>
  <c r="AC7" i="12"/>
  <c r="U9" i="12"/>
  <c r="U12" i="12"/>
  <c r="U15" i="12" s="1"/>
  <c r="Q14" i="12"/>
  <c r="Y14" i="12"/>
  <c r="Y15" i="12" s="1"/>
  <c r="AE15" i="12"/>
  <c r="Q17" i="12"/>
  <c r="Y17" i="12"/>
  <c r="AD23" i="12"/>
  <c r="S31" i="12"/>
  <c r="R31" i="12" s="1"/>
  <c r="AA36" i="12"/>
  <c r="AA39" i="12" s="1"/>
  <c r="AG39" i="12" s="1"/>
  <c r="S36" i="12"/>
  <c r="S39" i="12" s="1"/>
  <c r="Y36" i="12"/>
  <c r="Y39" i="12" s="1"/>
  <c r="Q36" i="12"/>
  <c r="Q39" i="12" s="1"/>
  <c r="AD36" i="12"/>
  <c r="W36" i="12"/>
  <c r="O36" i="12"/>
  <c r="AK39" i="12"/>
  <c r="AC39" i="12"/>
  <c r="L39" i="12"/>
  <c r="AA46" i="12"/>
  <c r="AA47" i="12" s="1"/>
  <c r="AG47" i="12" s="1"/>
  <c r="S46" i="12"/>
  <c r="S47" i="12" s="1"/>
  <c r="R47" i="12" s="1"/>
  <c r="Y46" i="12"/>
  <c r="Y47" i="12" s="1"/>
  <c r="X47" i="12" s="1"/>
  <c r="Q46" i="12"/>
  <c r="AD46" i="12"/>
  <c r="AB46" i="12" s="1"/>
  <c r="AH46" i="12" s="1"/>
  <c r="W46" i="12"/>
  <c r="O46" i="12"/>
  <c r="AA49" i="12"/>
  <c r="AA51" i="12" s="1"/>
  <c r="AG51" i="12" s="1"/>
  <c r="S49" i="12"/>
  <c r="S51" i="12" s="1"/>
  <c r="Y49" i="12"/>
  <c r="Q49" i="12"/>
  <c r="AD49" i="12"/>
  <c r="AB49" i="12" s="1"/>
  <c r="AH49" i="12" s="1"/>
  <c r="W49" i="12"/>
  <c r="O49" i="12"/>
  <c r="W59" i="12"/>
  <c r="S7" i="12"/>
  <c r="W6" i="12"/>
  <c r="O9" i="12"/>
  <c r="O11" i="12" s="1"/>
  <c r="W9" i="12"/>
  <c r="W11" i="12" s="1"/>
  <c r="Q10" i="12"/>
  <c r="Q11" i="12" s="1"/>
  <c r="O12" i="12"/>
  <c r="W12" i="12"/>
  <c r="Q13" i="12"/>
  <c r="S14" i="12"/>
  <c r="Q16" i="12"/>
  <c r="Y16" i="12"/>
  <c r="AF19" i="12"/>
  <c r="S17" i="12"/>
  <c r="AE19" i="12"/>
  <c r="U20" i="12"/>
  <c r="Y27" i="12"/>
  <c r="U36" i="12"/>
  <c r="AE39" i="12"/>
  <c r="U46" i="12"/>
  <c r="U49" i="12"/>
  <c r="AA52" i="12"/>
  <c r="AA55" i="12" s="1"/>
  <c r="AG55" i="12" s="1"/>
  <c r="S52" i="12"/>
  <c r="S55" i="12" s="1"/>
  <c r="Y52" i="12"/>
  <c r="Y55" i="12" s="1"/>
  <c r="Q52" i="12"/>
  <c r="Q55" i="12" s="1"/>
  <c r="AD52" i="12"/>
  <c r="W52" i="12"/>
  <c r="O52" i="12"/>
  <c r="AC55" i="12"/>
  <c r="L55" i="12"/>
  <c r="AA57" i="12"/>
  <c r="S57" i="12"/>
  <c r="AD57" i="12"/>
  <c r="AB57" i="12" s="1"/>
  <c r="AH57" i="12" s="1"/>
  <c r="U57" i="12"/>
  <c r="Q57" i="12"/>
  <c r="Y57" i="12"/>
  <c r="O57" i="12"/>
  <c r="Q63" i="12"/>
  <c r="U26" i="12"/>
  <c r="U29" i="12"/>
  <c r="U32" i="12"/>
  <c r="U35" i="12" s="1"/>
  <c r="T35" i="12" s="1"/>
  <c r="AE35" i="12"/>
  <c r="U42" i="12"/>
  <c r="U45" i="12"/>
  <c r="U48" i="12"/>
  <c r="AE51" i="12"/>
  <c r="AK59" i="12"/>
  <c r="AC59" i="12"/>
  <c r="AD65" i="12"/>
  <c r="W65" i="12"/>
  <c r="O65" i="12"/>
  <c r="S65" i="12"/>
  <c r="AA65" i="12"/>
  <c r="AA67" i="12" s="1"/>
  <c r="AG67" i="12" s="1"/>
  <c r="AD68" i="12"/>
  <c r="AB68" i="12" s="1"/>
  <c r="AH68" i="12" s="1"/>
  <c r="W68" i="12"/>
  <c r="O68" i="12"/>
  <c r="S68" i="12"/>
  <c r="AA68" i="12"/>
  <c r="Q68" i="12"/>
  <c r="Y69" i="12"/>
  <c r="Q69" i="12"/>
  <c r="S69" i="12"/>
  <c r="AA69" i="12"/>
  <c r="O69" i="12"/>
  <c r="AD69" i="12"/>
  <c r="AB69" i="12" s="1"/>
  <c r="AH69" i="12" s="1"/>
  <c r="AA70" i="12"/>
  <c r="S70" i="12"/>
  <c r="Q70" i="12"/>
  <c r="Y70" i="12"/>
  <c r="O70" i="12"/>
  <c r="AD70" i="12"/>
  <c r="AB70" i="12" s="1"/>
  <c r="AH70" i="12" s="1"/>
  <c r="L71" i="12"/>
  <c r="AC71" i="12"/>
  <c r="W75" i="12"/>
  <c r="S83" i="12"/>
  <c r="R83" i="12" s="1"/>
  <c r="Z83" i="12"/>
  <c r="AK103" i="12"/>
  <c r="AC103" i="12"/>
  <c r="AE103" i="12"/>
  <c r="L103" i="12"/>
  <c r="Y106" i="12"/>
  <c r="Y107" i="12" s="1"/>
  <c r="Q106" i="12"/>
  <c r="Q107" i="12" s="1"/>
  <c r="AD106" i="12"/>
  <c r="AB106" i="12" s="1"/>
  <c r="AH106" i="12" s="1"/>
  <c r="W106" i="12"/>
  <c r="O106" i="12"/>
  <c r="AA106" i="12"/>
  <c r="U106" i="12"/>
  <c r="S106" i="12"/>
  <c r="S107" i="12" s="1"/>
  <c r="S18" i="12"/>
  <c r="AA18" i="12"/>
  <c r="AA19" i="12" s="1"/>
  <c r="AG19" i="12" s="1"/>
  <c r="U22" i="12"/>
  <c r="U25" i="12"/>
  <c r="O26" i="12"/>
  <c r="W26" i="12"/>
  <c r="AD26" i="12"/>
  <c r="U28" i="12"/>
  <c r="O29" i="12"/>
  <c r="W29" i="12"/>
  <c r="AD29" i="12"/>
  <c r="AB29" i="12" s="1"/>
  <c r="AH29" i="12" s="1"/>
  <c r="AE31" i="12"/>
  <c r="O32" i="12"/>
  <c r="O35" i="12" s="1"/>
  <c r="N35" i="12" s="1"/>
  <c r="W32" i="12"/>
  <c r="AD32" i="12"/>
  <c r="AB32" i="12" s="1"/>
  <c r="AH32" i="12" s="1"/>
  <c r="L35" i="12"/>
  <c r="U38" i="12"/>
  <c r="U41" i="12"/>
  <c r="O42" i="12"/>
  <c r="W42" i="12"/>
  <c r="AD42" i="12"/>
  <c r="U44" i="12"/>
  <c r="O45" i="12"/>
  <c r="W45" i="12"/>
  <c r="AD45" i="12"/>
  <c r="AE47" i="12"/>
  <c r="O48" i="12"/>
  <c r="W48" i="12"/>
  <c r="AD48" i="12"/>
  <c r="L51" i="12"/>
  <c r="AF55" i="12"/>
  <c r="U54" i="12"/>
  <c r="U55" i="12" s="1"/>
  <c r="L59" i="12"/>
  <c r="L63" i="12"/>
  <c r="Q65" i="12"/>
  <c r="Q67" i="12" s="1"/>
  <c r="U68" i="12"/>
  <c r="U69" i="12"/>
  <c r="U70" i="12"/>
  <c r="AA76" i="12"/>
  <c r="AA79" i="12" s="1"/>
  <c r="AG79" i="12" s="1"/>
  <c r="S76" i="12"/>
  <c r="S79" i="12" s="1"/>
  <c r="R79" i="12" s="1"/>
  <c r="Q76" i="12"/>
  <c r="Q79" i="12" s="1"/>
  <c r="P79" i="12" s="1"/>
  <c r="Y76" i="12"/>
  <c r="O76" i="12"/>
  <c r="AD76" i="12"/>
  <c r="AB76" i="12" s="1"/>
  <c r="AH76" i="12" s="1"/>
  <c r="Y96" i="12"/>
  <c r="Q96" i="12"/>
  <c r="AD96" i="12"/>
  <c r="AB96" i="12" s="1"/>
  <c r="AH96" i="12" s="1"/>
  <c r="W96" i="12"/>
  <c r="W99" i="12" s="1"/>
  <c r="O96" i="12"/>
  <c r="U96" i="12"/>
  <c r="U99" i="12" s="1"/>
  <c r="S96" i="12"/>
  <c r="AA100" i="12"/>
  <c r="AA103" i="12" s="1"/>
  <c r="AG103" i="12" s="1"/>
  <c r="S100" i="12"/>
  <c r="S103" i="12" s="1"/>
  <c r="Y100" i="12"/>
  <c r="Y103" i="12" s="1"/>
  <c r="Q100" i="12"/>
  <c r="Q103" i="12" s="1"/>
  <c r="W100" i="12"/>
  <c r="U100" i="12"/>
  <c r="AD100" i="12"/>
  <c r="F128" i="12"/>
  <c r="O22" i="12"/>
  <c r="O23" i="12" s="1"/>
  <c r="W22" i="12"/>
  <c r="W23" i="12" s="1"/>
  <c r="O25" i="12"/>
  <c r="O27" i="12" s="1"/>
  <c r="W25" i="12"/>
  <c r="Q26" i="12"/>
  <c r="Q27" i="12" s="1"/>
  <c r="O28" i="12"/>
  <c r="W28" i="12"/>
  <c r="Q29" i="12"/>
  <c r="Q32" i="12"/>
  <c r="Y32" i="12"/>
  <c r="Y35" i="12" s="1"/>
  <c r="X35" i="12" s="1"/>
  <c r="AC35" i="12"/>
  <c r="O38" i="12"/>
  <c r="W38" i="12"/>
  <c r="O41" i="12"/>
  <c r="W41" i="12"/>
  <c r="Q42" i="12"/>
  <c r="Q43" i="12" s="1"/>
  <c r="O44" i="12"/>
  <c r="W44" i="12"/>
  <c r="Q45" i="12"/>
  <c r="Q47" i="12" s="1"/>
  <c r="P47" i="12" s="1"/>
  <c r="Q48" i="12"/>
  <c r="Q51" i="12" s="1"/>
  <c r="Y48" i="12"/>
  <c r="AC51" i="12"/>
  <c r="O54" i="12"/>
  <c r="W54" i="12"/>
  <c r="AL59" i="12"/>
  <c r="Y63" i="12"/>
  <c r="AD62" i="12"/>
  <c r="W62" i="12"/>
  <c r="O62" i="12"/>
  <c r="O63" i="12" s="1"/>
  <c r="S62" i="12"/>
  <c r="AA62" i="12"/>
  <c r="U65" i="12"/>
  <c r="Y68" i="12"/>
  <c r="W69" i="12"/>
  <c r="W70" i="12"/>
  <c r="AK71" i="12"/>
  <c r="Y72" i="12"/>
  <c r="Y75" i="12" s="1"/>
  <c r="Q72" i="12"/>
  <c r="AD72" i="12"/>
  <c r="U72" i="12"/>
  <c r="S72" i="12"/>
  <c r="AA73" i="12"/>
  <c r="AA75" i="12" s="1"/>
  <c r="AG75" i="12" s="1"/>
  <c r="S73" i="12"/>
  <c r="AD73" i="12"/>
  <c r="AB73" i="12" s="1"/>
  <c r="AH73" i="12" s="1"/>
  <c r="U73" i="12"/>
  <c r="Q73" i="12"/>
  <c r="U76" i="12"/>
  <c r="U79" i="12" s="1"/>
  <c r="T79" i="12" s="1"/>
  <c r="AA89" i="12"/>
  <c r="AA91" i="12" s="1"/>
  <c r="AG91" i="12" s="1"/>
  <c r="S89" i="12"/>
  <c r="S91" i="12" s="1"/>
  <c r="Y89" i="12"/>
  <c r="Q89" i="12"/>
  <c r="W89" i="12"/>
  <c r="U89" i="12"/>
  <c r="U91" i="12" s="1"/>
  <c r="AA96" i="12"/>
  <c r="O100" i="12"/>
  <c r="Y108" i="12"/>
  <c r="Q108" i="12"/>
  <c r="AD108" i="12"/>
  <c r="AB108" i="12" s="1"/>
  <c r="AH108" i="12" s="1"/>
  <c r="W108" i="12"/>
  <c r="W111" i="12" s="1"/>
  <c r="O108" i="12"/>
  <c r="U108" i="12"/>
  <c r="U111" i="12" s="1"/>
  <c r="S108" i="12"/>
  <c r="AA108" i="12"/>
  <c r="AA60" i="12"/>
  <c r="S60" i="12"/>
  <c r="W60" i="12"/>
  <c r="S67" i="12"/>
  <c r="U82" i="12"/>
  <c r="U83" i="12" s="1"/>
  <c r="T83" i="12" s="1"/>
  <c r="AA85" i="12"/>
  <c r="AF91" i="12"/>
  <c r="AK91" i="12"/>
  <c r="AC91" i="12"/>
  <c r="L91" i="12"/>
  <c r="AA92" i="12"/>
  <c r="AA95" i="12" s="1"/>
  <c r="AG95" i="12" s="1"/>
  <c r="S92" i="12"/>
  <c r="S95" i="12" s="1"/>
  <c r="Y92" i="12"/>
  <c r="Y95" i="12" s="1"/>
  <c r="Q92" i="12"/>
  <c r="Q95" i="12" s="1"/>
  <c r="AK99" i="12"/>
  <c r="AC99" i="12"/>
  <c r="L99" i="12"/>
  <c r="AE99" i="12"/>
  <c r="AA122" i="12"/>
  <c r="S122" i="12"/>
  <c r="Y122" i="12"/>
  <c r="Q122" i="12"/>
  <c r="U122" i="12"/>
  <c r="AD122" i="12"/>
  <c r="AB122" i="12" s="1"/>
  <c r="AH122" i="12" s="1"/>
  <c r="O122" i="12"/>
  <c r="AD78" i="12"/>
  <c r="AB78" i="12" s="1"/>
  <c r="AH78" i="12" s="1"/>
  <c r="W78" i="12"/>
  <c r="W79" i="12" s="1"/>
  <c r="V79" i="12" s="1"/>
  <c r="O78" i="12"/>
  <c r="Y78" i="12"/>
  <c r="AD81" i="12"/>
  <c r="W81" i="12"/>
  <c r="O81" i="12"/>
  <c r="O83" i="12" s="1"/>
  <c r="N83" i="12" s="1"/>
  <c r="Y81" i="12"/>
  <c r="Y82" i="12"/>
  <c r="Q82" i="12"/>
  <c r="Q83" i="12" s="1"/>
  <c r="P83" i="12" s="1"/>
  <c r="W82" i="12"/>
  <c r="Y85" i="12"/>
  <c r="Y87" i="12" s="1"/>
  <c r="Q85" i="12"/>
  <c r="Q87" i="12" s="1"/>
  <c r="AD85" i="12"/>
  <c r="W85" i="12"/>
  <c r="O85" i="12"/>
  <c r="Y88" i="12"/>
  <c r="Q88" i="12"/>
  <c r="AD88" i="12"/>
  <c r="W88" i="12"/>
  <c r="O88" i="12"/>
  <c r="O91" i="12" s="1"/>
  <c r="D128" i="12"/>
  <c r="W122" i="12"/>
  <c r="AI128" i="12"/>
  <c r="AJ127" i="12"/>
  <c r="U84" i="12"/>
  <c r="AE87" i="12"/>
  <c r="AF95" i="12"/>
  <c r="U94" i="12"/>
  <c r="U95" i="12" s="1"/>
  <c r="AD94" i="12"/>
  <c r="AF99" i="12"/>
  <c r="AA97" i="12"/>
  <c r="S97" i="12"/>
  <c r="Y97" i="12"/>
  <c r="Q97" i="12"/>
  <c r="AL111" i="12"/>
  <c r="Y121" i="12"/>
  <c r="Q121" i="12"/>
  <c r="AD121" i="12"/>
  <c r="W121" i="12"/>
  <c r="O121" i="12"/>
  <c r="AA121" i="12"/>
  <c r="AA123" i="12" s="1"/>
  <c r="AG123" i="12" s="1"/>
  <c r="U121" i="12"/>
  <c r="AQ128" i="12"/>
  <c r="O84" i="12"/>
  <c r="W84" i="12"/>
  <c r="O94" i="12"/>
  <c r="O95" i="12" s="1"/>
  <c r="W94" i="12"/>
  <c r="W95" i="12" s="1"/>
  <c r="O97" i="12"/>
  <c r="AD97" i="12"/>
  <c r="AB97" i="12" s="1"/>
  <c r="AH97" i="12" s="1"/>
  <c r="U115" i="12"/>
  <c r="Y118" i="12"/>
  <c r="Y119" i="12" s="1"/>
  <c r="Q118" i="12"/>
  <c r="Q119" i="12" s="1"/>
  <c r="AD118" i="12"/>
  <c r="W118" i="12"/>
  <c r="O118" i="12"/>
  <c r="O119" i="12" s="1"/>
  <c r="AA118" i="12"/>
  <c r="U118" i="12"/>
  <c r="U119" i="12" s="1"/>
  <c r="S121" i="12"/>
  <c r="AE95" i="12"/>
  <c r="U102" i="12"/>
  <c r="AA107" i="12"/>
  <c r="AG107" i="12" s="1"/>
  <c r="U105" i="12"/>
  <c r="AA109" i="12"/>
  <c r="S109" i="12"/>
  <c r="Y109" i="12"/>
  <c r="Q109" i="12"/>
  <c r="AK111" i="12"/>
  <c r="AC111" i="12"/>
  <c r="L111" i="12"/>
  <c r="AA112" i="12"/>
  <c r="S112" i="12"/>
  <c r="Y112" i="12"/>
  <c r="Y115" i="12" s="1"/>
  <c r="Q112" i="12"/>
  <c r="Q115" i="12" s="1"/>
  <c r="S123" i="12"/>
  <c r="AA124" i="12"/>
  <c r="S124" i="12"/>
  <c r="M127" i="12"/>
  <c r="Y124" i="12"/>
  <c r="Q124" i="12"/>
  <c r="AD124" i="12"/>
  <c r="W124" i="12"/>
  <c r="W127" i="12" s="1"/>
  <c r="O124" i="12"/>
  <c r="O127" i="12" s="1"/>
  <c r="I128" i="12"/>
  <c r="AN128" i="12"/>
  <c r="O102" i="12"/>
  <c r="W102" i="12"/>
  <c r="O105" i="12"/>
  <c r="O107" i="12" s="1"/>
  <c r="W105" i="12"/>
  <c r="O109" i="12"/>
  <c r="AD109" i="12"/>
  <c r="AB109" i="12" s="1"/>
  <c r="AH109" i="12" s="1"/>
  <c r="O112" i="12"/>
  <c r="O115" i="12" s="1"/>
  <c r="AD112" i="12"/>
  <c r="AL115" i="12"/>
  <c r="AK115" i="12"/>
  <c r="AC115" i="12"/>
  <c r="W119" i="12"/>
  <c r="U124" i="12"/>
  <c r="U127" i="12" s="1"/>
  <c r="K128" i="12"/>
  <c r="AK127" i="12"/>
  <c r="AC127" i="12"/>
  <c r="L127" i="12"/>
  <c r="S110" i="12"/>
  <c r="AA110" i="12"/>
  <c r="S113" i="12"/>
  <c r="AA113" i="12"/>
  <c r="S116" i="12"/>
  <c r="S119" i="12" s="1"/>
  <c r="AA116" i="12"/>
  <c r="Q125" i="12"/>
  <c r="Y125" i="12"/>
  <c r="S126" i="12"/>
  <c r="AA126" i="12"/>
  <c r="S125" i="12"/>
  <c r="AA125" i="12"/>
  <c r="Q7" i="11"/>
  <c r="AH6" i="11"/>
  <c r="O7" i="11"/>
  <c r="Y9" i="11"/>
  <c r="Q9" i="11"/>
  <c r="AD9" i="11"/>
  <c r="W9" i="11"/>
  <c r="W11" i="11" s="1"/>
  <c r="O9" i="11"/>
  <c r="O11" i="11" s="1"/>
  <c r="AK19" i="11"/>
  <c r="AC19" i="11"/>
  <c r="Y28" i="11"/>
  <c r="Q28" i="11"/>
  <c r="S28" i="11"/>
  <c r="AA28" i="11"/>
  <c r="AA31" i="11" s="1"/>
  <c r="AG31" i="11" s="1"/>
  <c r="O28" i="11"/>
  <c r="AD28" i="11"/>
  <c r="AB28" i="11" s="1"/>
  <c r="AH28" i="11" s="1"/>
  <c r="AA29" i="11"/>
  <c r="S29" i="11"/>
  <c r="Q29" i="11"/>
  <c r="Y29" i="11"/>
  <c r="O29" i="11"/>
  <c r="AD29" i="11"/>
  <c r="AB29" i="11" s="1"/>
  <c r="AH29" i="11" s="1"/>
  <c r="L35" i="11"/>
  <c r="AK35" i="11"/>
  <c r="AE35" i="11"/>
  <c r="AC35" i="11"/>
  <c r="AK39" i="11"/>
  <c r="AC39" i="11"/>
  <c r="AE39" i="11"/>
  <c r="L39" i="11"/>
  <c r="Y46" i="11"/>
  <c r="Q46" i="11"/>
  <c r="AA46" i="11"/>
  <c r="O46" i="11"/>
  <c r="W46" i="11"/>
  <c r="U46" i="11"/>
  <c r="U47" i="11" s="1"/>
  <c r="AD46" i="11"/>
  <c r="AB46" i="11" s="1"/>
  <c r="AH46" i="11" s="1"/>
  <c r="S46" i="11"/>
  <c r="S47" i="11" s="1"/>
  <c r="Y65" i="11"/>
  <c r="Q65" i="11"/>
  <c r="AA65" i="11"/>
  <c r="O65" i="11"/>
  <c r="W65" i="11"/>
  <c r="U65" i="11"/>
  <c r="AD65" i="11"/>
  <c r="AB65" i="11" s="1"/>
  <c r="AH65" i="11" s="1"/>
  <c r="S65" i="11"/>
  <c r="AA69" i="11"/>
  <c r="S69" i="11"/>
  <c r="Q69" i="11"/>
  <c r="W69" i="11"/>
  <c r="W71" i="11" s="1"/>
  <c r="AD69" i="11"/>
  <c r="U69" i="11"/>
  <c r="O69" i="11"/>
  <c r="AA84" i="11"/>
  <c r="AA87" i="11" s="1"/>
  <c r="AG87" i="11" s="1"/>
  <c r="S84" i="11"/>
  <c r="S87" i="11" s="1"/>
  <c r="Q84" i="11"/>
  <c r="Q87" i="11" s="1"/>
  <c r="Y84" i="11"/>
  <c r="O84" i="11"/>
  <c r="W84" i="11"/>
  <c r="AD84" i="11"/>
  <c r="AB84" i="11" s="1"/>
  <c r="AH84" i="11" s="1"/>
  <c r="U84" i="11"/>
  <c r="U87" i="11" s="1"/>
  <c r="I128" i="11"/>
  <c r="W7" i="11"/>
  <c r="S9" i="11"/>
  <c r="AA10" i="11"/>
  <c r="S10" i="11"/>
  <c r="Y10" i="11"/>
  <c r="Q10" i="11"/>
  <c r="U13" i="11"/>
  <c r="U15" i="11" s="1"/>
  <c r="U16" i="11"/>
  <c r="U19" i="11" s="1"/>
  <c r="L19" i="11"/>
  <c r="Y22" i="11"/>
  <c r="Y23" i="11" s="1"/>
  <c r="X23" i="11" s="1"/>
  <c r="Q22" i="11"/>
  <c r="Q23" i="11" s="1"/>
  <c r="P23" i="11" s="1"/>
  <c r="AD22" i="11"/>
  <c r="W22" i="11"/>
  <c r="W23" i="11" s="1"/>
  <c r="V23" i="11" s="1"/>
  <c r="O22" i="11"/>
  <c r="O23" i="11" s="1"/>
  <c r="N23" i="11" s="1"/>
  <c r="U28" i="11"/>
  <c r="U29" i="11"/>
  <c r="Y47" i="11"/>
  <c r="Y62" i="11"/>
  <c r="Y63" i="11" s="1"/>
  <c r="Q62" i="11"/>
  <c r="S62" i="11"/>
  <c r="W62" i="11"/>
  <c r="AD62" i="11"/>
  <c r="AB62" i="11" s="1"/>
  <c r="AH62" i="11" s="1"/>
  <c r="U62" i="11"/>
  <c r="O62" i="11"/>
  <c r="AF67" i="11"/>
  <c r="L67" i="11"/>
  <c r="AC67" i="11"/>
  <c r="AE67" i="11"/>
  <c r="AK67" i="11"/>
  <c r="U71" i="11"/>
  <c r="Y69" i="11"/>
  <c r="AA106" i="11"/>
  <c r="AA107" i="11" s="1"/>
  <c r="AG107" i="11" s="1"/>
  <c r="S106" i="11"/>
  <c r="S107" i="11" s="1"/>
  <c r="Y106" i="11"/>
  <c r="Q106" i="11"/>
  <c r="W106" i="11"/>
  <c r="U106" i="11"/>
  <c r="U107" i="11" s="1"/>
  <c r="AD106" i="11"/>
  <c r="AB106" i="11" s="1"/>
  <c r="AH106" i="11" s="1"/>
  <c r="O106" i="11"/>
  <c r="U7" i="11"/>
  <c r="U9" i="11"/>
  <c r="U11" i="11" s="1"/>
  <c r="Y12" i="11"/>
  <c r="Q12" i="11"/>
  <c r="AD12" i="11"/>
  <c r="W12" i="11"/>
  <c r="W15" i="11" s="1"/>
  <c r="O12" i="11"/>
  <c r="O15" i="11" s="1"/>
  <c r="AE19" i="11"/>
  <c r="W28" i="11"/>
  <c r="W29" i="11"/>
  <c r="AD39" i="11"/>
  <c r="U67" i="11"/>
  <c r="AD76" i="11"/>
  <c r="AB76" i="11" s="1"/>
  <c r="AH76" i="11" s="1"/>
  <c r="W76" i="11"/>
  <c r="W79" i="11" s="1"/>
  <c r="O76" i="11"/>
  <c r="S76" i="11"/>
  <c r="AA76" i="11"/>
  <c r="Q76" i="11"/>
  <c r="Y76" i="11"/>
  <c r="U76" i="11"/>
  <c r="U79" i="11" s="1"/>
  <c r="AH4" i="11"/>
  <c r="AA6" i="11"/>
  <c r="AA9" i="11"/>
  <c r="AA11" i="11" s="1"/>
  <c r="AG11" i="11" s="1"/>
  <c r="AF15" i="11"/>
  <c r="AA13" i="11"/>
  <c r="S13" i="11"/>
  <c r="Y13" i="11"/>
  <c r="Q13" i="11"/>
  <c r="AK15" i="11"/>
  <c r="AC15" i="11"/>
  <c r="L15" i="11"/>
  <c r="AA16" i="11"/>
  <c r="S16" i="11"/>
  <c r="Y16" i="11"/>
  <c r="Y19" i="11" s="1"/>
  <c r="Q16" i="11"/>
  <c r="Q19" i="11" s="1"/>
  <c r="AL31" i="11"/>
  <c r="Y52" i="11"/>
  <c r="Q52" i="11"/>
  <c r="Q55" i="11" s="1"/>
  <c r="AA52" i="11"/>
  <c r="O52" i="11"/>
  <c r="W52" i="11"/>
  <c r="W55" i="11" s="1"/>
  <c r="U52" i="11"/>
  <c r="U55" i="11" s="1"/>
  <c r="AD52" i="11"/>
  <c r="S52" i="11"/>
  <c r="AK95" i="11"/>
  <c r="AC95" i="11"/>
  <c r="L95" i="11"/>
  <c r="AE95" i="11"/>
  <c r="F128" i="11"/>
  <c r="P35" i="11"/>
  <c r="U39" i="11"/>
  <c r="AL55" i="11"/>
  <c r="AD61" i="11"/>
  <c r="W61" i="11"/>
  <c r="O61" i="11"/>
  <c r="S61" i="11"/>
  <c r="AA61" i="11"/>
  <c r="AA81" i="11"/>
  <c r="AA83" i="11" s="1"/>
  <c r="AG83" i="11" s="1"/>
  <c r="S81" i="11"/>
  <c r="AD81" i="11"/>
  <c r="AB81" i="11" s="1"/>
  <c r="AH81" i="11" s="1"/>
  <c r="U81" i="11"/>
  <c r="Q81" i="11"/>
  <c r="O81" i="11"/>
  <c r="AA94" i="11"/>
  <c r="S94" i="11"/>
  <c r="AD94" i="11"/>
  <c r="AB94" i="11" s="1"/>
  <c r="AH94" i="11" s="1"/>
  <c r="U94" i="11"/>
  <c r="Q94" i="11"/>
  <c r="Y94" i="11"/>
  <c r="AA96" i="11"/>
  <c r="S96" i="11"/>
  <c r="Y96" i="11"/>
  <c r="Y99" i="11" s="1"/>
  <c r="Q96" i="11"/>
  <c r="Q99" i="11" s="1"/>
  <c r="U96" i="11"/>
  <c r="U99" i="11" s="1"/>
  <c r="AD96" i="11"/>
  <c r="O96" i="11"/>
  <c r="O99" i="11" s="1"/>
  <c r="W96" i="11"/>
  <c r="W99" i="11" s="1"/>
  <c r="AA112" i="11"/>
  <c r="AA115" i="11" s="1"/>
  <c r="AG115" i="11" s="1"/>
  <c r="S112" i="11"/>
  <c r="S115" i="11" s="1"/>
  <c r="AD112" i="11"/>
  <c r="AB112" i="11" s="1"/>
  <c r="AH112" i="11" s="1"/>
  <c r="U112" i="11"/>
  <c r="U115" i="11" s="1"/>
  <c r="Q112" i="11"/>
  <c r="Q115" i="11" s="1"/>
  <c r="Y112" i="11"/>
  <c r="W112" i="11"/>
  <c r="S7" i="11"/>
  <c r="AA4" i="11"/>
  <c r="S14" i="11"/>
  <c r="AA14" i="11"/>
  <c r="S17" i="11"/>
  <c r="AA17" i="11"/>
  <c r="S20" i="11"/>
  <c r="S23" i="11" s="1"/>
  <c r="R23" i="11" s="1"/>
  <c r="AA20" i="11"/>
  <c r="AA23" i="11" s="1"/>
  <c r="AC23" i="11"/>
  <c r="AD24" i="11"/>
  <c r="W24" i="11"/>
  <c r="O24" i="11"/>
  <c r="O27" i="11" s="1"/>
  <c r="N27" i="11" s="1"/>
  <c r="Y24" i="11"/>
  <c r="Y25" i="11"/>
  <c r="Q25" i="11"/>
  <c r="Q27" i="11" s="1"/>
  <c r="W25" i="11"/>
  <c r="AA26" i="11"/>
  <c r="AA27" i="11" s="1"/>
  <c r="S26" i="11"/>
  <c r="S27" i="11" s="1"/>
  <c r="W26" i="11"/>
  <c r="AK31" i="11"/>
  <c r="AC31" i="11"/>
  <c r="AA32" i="11"/>
  <c r="S32" i="11"/>
  <c r="W32" i="11"/>
  <c r="W35" i="11" s="1"/>
  <c r="V35" i="11" s="1"/>
  <c r="AF35" i="11"/>
  <c r="AA34" i="11"/>
  <c r="S34" i="11"/>
  <c r="AD34" i="11"/>
  <c r="AB34" i="11" s="1"/>
  <c r="AH34" i="11" s="1"/>
  <c r="U34" i="11"/>
  <c r="Y34" i="11"/>
  <c r="Y35" i="11" s="1"/>
  <c r="X35" i="11" s="1"/>
  <c r="AE43" i="11"/>
  <c r="AA53" i="11"/>
  <c r="S53" i="11"/>
  <c r="Y53" i="11"/>
  <c r="O53" i="11"/>
  <c r="L59" i="11"/>
  <c r="AA63" i="11"/>
  <c r="AG63" i="11" s="1"/>
  <c r="Q61" i="11"/>
  <c r="Q63" i="11" s="1"/>
  <c r="AA66" i="11"/>
  <c r="S66" i="11"/>
  <c r="Y66" i="11"/>
  <c r="Y67" i="11" s="1"/>
  <c r="O66" i="11"/>
  <c r="Y68" i="11"/>
  <c r="Q68" i="11"/>
  <c r="Q71" i="11" s="1"/>
  <c r="S68" i="11"/>
  <c r="AA68" i="11"/>
  <c r="Y74" i="11"/>
  <c r="Y75" i="11" s="1"/>
  <c r="Q74" i="11"/>
  <c r="Q75" i="11" s="1"/>
  <c r="AD74" i="11"/>
  <c r="AB74" i="11" s="1"/>
  <c r="AH74" i="11" s="1"/>
  <c r="U74" i="11"/>
  <c r="S74" i="11"/>
  <c r="AA74" i="11"/>
  <c r="Y80" i="11"/>
  <c r="Q80" i="11"/>
  <c r="Q83" i="11" s="1"/>
  <c r="AD80" i="11"/>
  <c r="AB80" i="11" s="1"/>
  <c r="AH80" i="11" s="1"/>
  <c r="U80" i="11"/>
  <c r="S80" i="11"/>
  <c r="S83" i="11" s="1"/>
  <c r="O80" i="11"/>
  <c r="W81" i="11"/>
  <c r="Y93" i="11"/>
  <c r="Q93" i="11"/>
  <c r="AD93" i="11"/>
  <c r="AB93" i="11" s="1"/>
  <c r="AH93" i="11" s="1"/>
  <c r="U93" i="11"/>
  <c r="S93" i="11"/>
  <c r="AA93" i="11"/>
  <c r="AA95" i="11" s="1"/>
  <c r="AG95" i="11" s="1"/>
  <c r="O94" i="11"/>
  <c r="O112" i="11"/>
  <c r="T27" i="11"/>
  <c r="P27" i="11"/>
  <c r="R27" i="11"/>
  <c r="O35" i="11"/>
  <c r="N35" i="11" s="1"/>
  <c r="O39" i="11"/>
  <c r="AA40" i="11"/>
  <c r="S40" i="11"/>
  <c r="S43" i="11" s="1"/>
  <c r="AD40" i="11"/>
  <c r="U40" i="11"/>
  <c r="U43" i="11" s="1"/>
  <c r="Y40" i="11"/>
  <c r="Y43" i="11" s="1"/>
  <c r="AD42" i="11"/>
  <c r="AB42" i="11" s="1"/>
  <c r="AH42" i="11" s="1"/>
  <c r="W42" i="11"/>
  <c r="W43" i="11" s="1"/>
  <c r="O42" i="11"/>
  <c r="O43" i="11" s="1"/>
  <c r="AA42" i="11"/>
  <c r="Q42" i="11"/>
  <c r="Q43" i="11" s="1"/>
  <c r="AK43" i="11"/>
  <c r="AD45" i="11"/>
  <c r="W45" i="11"/>
  <c r="O45" i="11"/>
  <c r="O47" i="11" s="1"/>
  <c r="AA45" i="11"/>
  <c r="AA47" i="11" s="1"/>
  <c r="AG47" i="11" s="1"/>
  <c r="Q45" i="11"/>
  <c r="T51" i="11"/>
  <c r="Y59" i="11"/>
  <c r="AD58" i="11"/>
  <c r="W58" i="11"/>
  <c r="O58" i="11"/>
  <c r="O59" i="11" s="1"/>
  <c r="S58" i="11"/>
  <c r="AA58" i="11"/>
  <c r="U61" i="11"/>
  <c r="U63" i="11" s="1"/>
  <c r="AD64" i="11"/>
  <c r="AB64" i="11" s="1"/>
  <c r="AH64" i="11" s="1"/>
  <c r="W64" i="11"/>
  <c r="W67" i="11" s="1"/>
  <c r="O64" i="11"/>
  <c r="AA64" i="11"/>
  <c r="Q64" i="11"/>
  <c r="Q66" i="11"/>
  <c r="AD66" i="11"/>
  <c r="AB66" i="11" s="1"/>
  <c r="AH66" i="11" s="1"/>
  <c r="O68" i="11"/>
  <c r="O71" i="11" s="1"/>
  <c r="AL71" i="11"/>
  <c r="AK71" i="11"/>
  <c r="AC71" i="11"/>
  <c r="L71" i="11"/>
  <c r="W75" i="11"/>
  <c r="O74" i="11"/>
  <c r="O75" i="11" s="1"/>
  <c r="Y77" i="11"/>
  <c r="Q77" i="11"/>
  <c r="S77" i="11"/>
  <c r="AA77" i="11"/>
  <c r="O77" i="11"/>
  <c r="AD77" i="11"/>
  <c r="AB77" i="11" s="1"/>
  <c r="AH77" i="11" s="1"/>
  <c r="AA78" i="11"/>
  <c r="S78" i="11"/>
  <c r="Q78" i="11"/>
  <c r="Y78" i="11"/>
  <c r="O78" i="11"/>
  <c r="AD78" i="11"/>
  <c r="AB78" i="11" s="1"/>
  <c r="AH78" i="11" s="1"/>
  <c r="L79" i="11"/>
  <c r="AC79" i="11"/>
  <c r="AE79" i="11"/>
  <c r="AK79" i="11"/>
  <c r="W80" i="11"/>
  <c r="W83" i="11" s="1"/>
  <c r="Y81" i="11"/>
  <c r="Y95" i="11"/>
  <c r="O93" i="11"/>
  <c r="W94" i="11"/>
  <c r="U33" i="11"/>
  <c r="U35" i="11" s="1"/>
  <c r="T35" i="11" s="1"/>
  <c r="AD33" i="11"/>
  <c r="AB33" i="11" s="1"/>
  <c r="AH33" i="11" s="1"/>
  <c r="Y36" i="11"/>
  <c r="Y39" i="11" s="1"/>
  <c r="Q36" i="11"/>
  <c r="Q39" i="11" s="1"/>
  <c r="W36" i="11"/>
  <c r="AA37" i="11"/>
  <c r="AA39" i="11" s="1"/>
  <c r="AG39" i="11" s="1"/>
  <c r="S37" i="11"/>
  <c r="S39" i="11" s="1"/>
  <c r="W37" i="11"/>
  <c r="AL43" i="11"/>
  <c r="AD48" i="11"/>
  <c r="W48" i="11"/>
  <c r="O48" i="11"/>
  <c r="O51" i="11" s="1"/>
  <c r="N51" i="11" s="1"/>
  <c r="Y48" i="11"/>
  <c r="Y49" i="11"/>
  <c r="Q49" i="11"/>
  <c r="Q51" i="11" s="1"/>
  <c r="P51" i="11" s="1"/>
  <c r="W49" i="11"/>
  <c r="AA50" i="11"/>
  <c r="AA51" i="11" s="1"/>
  <c r="AG51" i="11" s="1"/>
  <c r="S50" i="11"/>
  <c r="S51" i="11" s="1"/>
  <c r="R51" i="11" s="1"/>
  <c r="W50" i="11"/>
  <c r="AK55" i="11"/>
  <c r="AC55" i="11"/>
  <c r="AA56" i="11"/>
  <c r="S56" i="11"/>
  <c r="W56" i="11"/>
  <c r="W59" i="11" s="1"/>
  <c r="AK83" i="11"/>
  <c r="AC83" i="11"/>
  <c r="L83" i="11"/>
  <c r="AA91" i="11"/>
  <c r="AG91" i="11" s="1"/>
  <c r="AD92" i="11"/>
  <c r="W92" i="11"/>
  <c r="O92" i="11"/>
  <c r="U92" i="11"/>
  <c r="S92" i="11"/>
  <c r="AK111" i="11"/>
  <c r="AC111" i="11"/>
  <c r="AE111" i="11"/>
  <c r="L111" i="11"/>
  <c r="S72" i="11"/>
  <c r="S75" i="11" s="1"/>
  <c r="AA72" i="11"/>
  <c r="AA75" i="11" s="1"/>
  <c r="AG75" i="11" s="1"/>
  <c r="U73" i="11"/>
  <c r="U90" i="11"/>
  <c r="U91" i="11" s="1"/>
  <c r="T91" i="11" s="1"/>
  <c r="AL99" i="11"/>
  <c r="AK99" i="11"/>
  <c r="AC99" i="11"/>
  <c r="AE115" i="11"/>
  <c r="AD127" i="11"/>
  <c r="AL127" i="11"/>
  <c r="AF127" i="11"/>
  <c r="D128" i="11"/>
  <c r="AN128" i="11"/>
  <c r="AD86" i="11"/>
  <c r="AB86" i="11" s="1"/>
  <c r="AH86" i="11" s="1"/>
  <c r="W86" i="11"/>
  <c r="O86" i="11"/>
  <c r="Y86" i="11"/>
  <c r="AD89" i="11"/>
  <c r="W89" i="11"/>
  <c r="O89" i="11"/>
  <c r="O91" i="11" s="1"/>
  <c r="N91" i="11" s="1"/>
  <c r="Y89" i="11"/>
  <c r="Y90" i="11"/>
  <c r="Q90" i="11"/>
  <c r="Q91" i="11" s="1"/>
  <c r="P91" i="11" s="1"/>
  <c r="W90" i="11"/>
  <c r="AF95" i="11"/>
  <c r="Y102" i="11"/>
  <c r="Y103" i="11" s="1"/>
  <c r="X103" i="11" s="1"/>
  <c r="Q102" i="11"/>
  <c r="Q103" i="11" s="1"/>
  <c r="P103" i="11" s="1"/>
  <c r="AD102" i="11"/>
  <c r="W102" i="11"/>
  <c r="W103" i="11" s="1"/>
  <c r="V103" i="11" s="1"/>
  <c r="O102" i="11"/>
  <c r="O103" i="11" s="1"/>
  <c r="N103" i="11" s="1"/>
  <c r="Y105" i="11"/>
  <c r="Y107" i="11" s="1"/>
  <c r="Q105" i="11"/>
  <c r="Q107" i="11" s="1"/>
  <c r="AD105" i="11"/>
  <c r="W105" i="11"/>
  <c r="O105" i="11"/>
  <c r="O107" i="11" s="1"/>
  <c r="AD111" i="11"/>
  <c r="AC115" i="11"/>
  <c r="L115" i="11"/>
  <c r="AQ128" i="11"/>
  <c r="S97" i="11"/>
  <c r="AA97" i="11"/>
  <c r="S100" i="11"/>
  <c r="S103" i="11" s="1"/>
  <c r="R103" i="11" s="1"/>
  <c r="AA100" i="11"/>
  <c r="AA103" i="11" s="1"/>
  <c r="AG103" i="11" s="1"/>
  <c r="U108" i="11"/>
  <c r="U109" i="11"/>
  <c r="AD114" i="11"/>
  <c r="AB114" i="11" s="1"/>
  <c r="AH114" i="11" s="1"/>
  <c r="W114" i="11"/>
  <c r="O114" i="11"/>
  <c r="Y114" i="11"/>
  <c r="AD117" i="11"/>
  <c r="W117" i="11"/>
  <c r="O117" i="11"/>
  <c r="O119" i="11" s="1"/>
  <c r="N119" i="11" s="1"/>
  <c r="Y117" i="11"/>
  <c r="Y118" i="11"/>
  <c r="Q118" i="11"/>
  <c r="Q119" i="11" s="1"/>
  <c r="P119" i="11" s="1"/>
  <c r="W118" i="11"/>
  <c r="AF123" i="11"/>
  <c r="U121" i="11"/>
  <c r="U122" i="11"/>
  <c r="AE123" i="11"/>
  <c r="AK123" i="11"/>
  <c r="M127" i="11"/>
  <c r="Y124" i="11"/>
  <c r="Y127" i="11" s="1"/>
  <c r="Q124" i="11"/>
  <c r="Q127" i="11" s="1"/>
  <c r="W124" i="11"/>
  <c r="AA125" i="11"/>
  <c r="AA127" i="11" s="1"/>
  <c r="S125" i="11"/>
  <c r="S127" i="11" s="1"/>
  <c r="W125" i="11"/>
  <c r="Y108" i="11"/>
  <c r="Y111" i="11" s="1"/>
  <c r="Q108" i="11"/>
  <c r="Q111" i="11" s="1"/>
  <c r="W108" i="11"/>
  <c r="AA109" i="11"/>
  <c r="AA111" i="11" s="1"/>
  <c r="AG111" i="11" s="1"/>
  <c r="S109" i="11"/>
  <c r="S111" i="11" s="1"/>
  <c r="W109" i="11"/>
  <c r="AL115" i="11"/>
  <c r="R119" i="11"/>
  <c r="AD120" i="11"/>
  <c r="W120" i="11"/>
  <c r="O120" i="11"/>
  <c r="O123" i="11" s="1"/>
  <c r="N123" i="11" s="1"/>
  <c r="Y120" i="11"/>
  <c r="Y121" i="11"/>
  <c r="Q121" i="11"/>
  <c r="Q123" i="11" s="1"/>
  <c r="P123" i="11" s="1"/>
  <c r="W121" i="11"/>
  <c r="AA122" i="11"/>
  <c r="AA123" i="11" s="1"/>
  <c r="AG123" i="11" s="1"/>
  <c r="S122" i="11"/>
  <c r="S123" i="11" s="1"/>
  <c r="R123" i="11" s="1"/>
  <c r="W122" i="11"/>
  <c r="K128" i="11"/>
  <c r="AK127" i="11"/>
  <c r="AC127" i="11"/>
  <c r="AI128" i="11"/>
  <c r="AJ128" i="11" s="1"/>
  <c r="AO8" i="10"/>
  <c r="AO9" i="10" s="1"/>
  <c r="AO10" i="10" s="1"/>
  <c r="AP7" i="10"/>
  <c r="AD15" i="10"/>
  <c r="AK43" i="10"/>
  <c r="AC43" i="10"/>
  <c r="AE43" i="10"/>
  <c r="L43" i="10"/>
  <c r="S7" i="10"/>
  <c r="U7" i="10"/>
  <c r="U12" i="10"/>
  <c r="U13" i="10"/>
  <c r="AA18" i="10"/>
  <c r="S18" i="10"/>
  <c r="AD18" i="10"/>
  <c r="AB18" i="10" s="1"/>
  <c r="AH18" i="10" s="1"/>
  <c r="W18" i="10"/>
  <c r="O18" i="10"/>
  <c r="AE27" i="10"/>
  <c r="AD29" i="10"/>
  <c r="W29" i="10"/>
  <c r="W31" i="10" s="1"/>
  <c r="O29" i="10"/>
  <c r="AA29" i="10"/>
  <c r="AA31" i="10" s="1"/>
  <c r="AG31" i="10" s="1"/>
  <c r="S29" i="10"/>
  <c r="S31" i="10" s="1"/>
  <c r="Y37" i="10"/>
  <c r="Y39" i="10" s="1"/>
  <c r="Q37" i="10"/>
  <c r="AD37" i="10"/>
  <c r="AB37" i="10" s="1"/>
  <c r="AH37" i="10" s="1"/>
  <c r="U37" i="10"/>
  <c r="AA37" i="10"/>
  <c r="O37" i="10"/>
  <c r="AA38" i="10"/>
  <c r="S38" i="10"/>
  <c r="AD38" i="10"/>
  <c r="AB38" i="10" s="1"/>
  <c r="AH38" i="10" s="1"/>
  <c r="U38" i="10"/>
  <c r="Y38" i="10"/>
  <c r="O38" i="10"/>
  <c r="L39" i="10"/>
  <c r="AK39" i="10"/>
  <c r="AE39" i="10"/>
  <c r="AC39" i="10"/>
  <c r="AA44" i="10"/>
  <c r="S44" i="10"/>
  <c r="S47" i="10" s="1"/>
  <c r="AD44" i="10"/>
  <c r="AB44" i="10" s="1"/>
  <c r="AH44" i="10" s="1"/>
  <c r="U44" i="10"/>
  <c r="U47" i="10" s="1"/>
  <c r="Q44" i="10"/>
  <c r="Y44" i="10"/>
  <c r="O44" i="10"/>
  <c r="AD59" i="10"/>
  <c r="AE63" i="10"/>
  <c r="AC63" i="10"/>
  <c r="L63" i="10"/>
  <c r="U75" i="10"/>
  <c r="T27" i="10"/>
  <c r="W7" i="10"/>
  <c r="Y12" i="10"/>
  <c r="Q12" i="10"/>
  <c r="Q15" i="10" s="1"/>
  <c r="W12" i="10"/>
  <c r="AA13" i="10"/>
  <c r="S13" i="10"/>
  <c r="S15" i="10" s="1"/>
  <c r="W13" i="10"/>
  <c r="U23" i="10"/>
  <c r="AA21" i="10"/>
  <c r="AA23" i="10" s="1"/>
  <c r="AG23" i="10" s="1"/>
  <c r="S21" i="10"/>
  <c r="S23" i="10" s="1"/>
  <c r="AD21" i="10"/>
  <c r="W21" i="10"/>
  <c r="W23" i="10" s="1"/>
  <c r="O21" i="10"/>
  <c r="AA24" i="10"/>
  <c r="S24" i="10"/>
  <c r="AD24" i="10"/>
  <c r="AB24" i="10" s="1"/>
  <c r="AH24" i="10" s="1"/>
  <c r="W24" i="10"/>
  <c r="O24" i="10"/>
  <c r="AD26" i="10"/>
  <c r="AB26" i="10" s="1"/>
  <c r="AH26" i="10" s="1"/>
  <c r="W26" i="10"/>
  <c r="O26" i="10"/>
  <c r="AA26" i="10"/>
  <c r="S26" i="10"/>
  <c r="T35" i="10"/>
  <c r="AD36" i="10"/>
  <c r="W36" i="10"/>
  <c r="W39" i="10" s="1"/>
  <c r="O36" i="10"/>
  <c r="U36" i="10"/>
  <c r="AA36" i="10"/>
  <c r="Q36" i="10"/>
  <c r="AD102" i="10"/>
  <c r="AB102" i="10" s="1"/>
  <c r="AH102" i="10" s="1"/>
  <c r="W102" i="10"/>
  <c r="AA102" i="10"/>
  <c r="S102" i="10"/>
  <c r="U102" i="10"/>
  <c r="Q102" i="10"/>
  <c r="O102" i="10"/>
  <c r="Y102" i="10"/>
  <c r="AA116" i="10"/>
  <c r="S116" i="10"/>
  <c r="S119" i="10" s="1"/>
  <c r="Y116" i="10"/>
  <c r="Y119" i="10" s="1"/>
  <c r="O116" i="10"/>
  <c r="AD116" i="10"/>
  <c r="AB116" i="10" s="1"/>
  <c r="AH116" i="10" s="1"/>
  <c r="U116" i="10"/>
  <c r="W116" i="10"/>
  <c r="Q116" i="10"/>
  <c r="O31" i="10"/>
  <c r="AD100" i="10"/>
  <c r="AB100" i="10" s="1"/>
  <c r="AH100" i="10" s="1"/>
  <c r="W100" i="10"/>
  <c r="O100" i="10"/>
  <c r="U100" i="10"/>
  <c r="S100" i="10"/>
  <c r="AA100" i="10"/>
  <c r="Q100" i="10"/>
  <c r="Y100" i="10"/>
  <c r="O7" i="10"/>
  <c r="Q7" i="10"/>
  <c r="AD8" i="10"/>
  <c r="W8" i="10"/>
  <c r="O8" i="10"/>
  <c r="O11" i="10" s="1"/>
  <c r="N11" i="10" s="1"/>
  <c r="Y8" i="10"/>
  <c r="Y9" i="10"/>
  <c r="Q9" i="10"/>
  <c r="Q11" i="10" s="1"/>
  <c r="P11" i="10" s="1"/>
  <c r="W9" i="10"/>
  <c r="AA10" i="10"/>
  <c r="AA11" i="10" s="1"/>
  <c r="AG11" i="10" s="1"/>
  <c r="S10" i="10"/>
  <c r="S11" i="10" s="1"/>
  <c r="R11" i="10" s="1"/>
  <c r="W10" i="10"/>
  <c r="O12" i="10"/>
  <c r="AA12" i="10"/>
  <c r="O13" i="10"/>
  <c r="Y13" i="10"/>
  <c r="AE15" i="10"/>
  <c r="AK15" i="10"/>
  <c r="AC15" i="10"/>
  <c r="AD16" i="10"/>
  <c r="W16" i="10"/>
  <c r="O16" i="10"/>
  <c r="AA16" i="10"/>
  <c r="S16" i="10"/>
  <c r="AL19" i="10"/>
  <c r="AC19" i="10"/>
  <c r="AK19" i="10"/>
  <c r="O23" i="10"/>
  <c r="Q21" i="10"/>
  <c r="Q24" i="10"/>
  <c r="Q26" i="10"/>
  <c r="Z35" i="10"/>
  <c r="S36" i="10"/>
  <c r="O43" i="10"/>
  <c r="AD43" i="10"/>
  <c r="AF59" i="10"/>
  <c r="Q22" i="10"/>
  <c r="Y22" i="10"/>
  <c r="Y23" i="10" s="1"/>
  <c r="Q25" i="10"/>
  <c r="Y25" i="10"/>
  <c r="Y27" i="10" s="1"/>
  <c r="X27" i="10" s="1"/>
  <c r="Q28" i="10"/>
  <c r="Q31" i="10" s="1"/>
  <c r="Y28" i="10"/>
  <c r="Y31" i="10" s="1"/>
  <c r="AC31" i="10"/>
  <c r="AK31" i="10"/>
  <c r="S35" i="10"/>
  <c r="R35" i="10" s="1"/>
  <c r="U50" i="10"/>
  <c r="U51" i="10" s="1"/>
  <c r="U56" i="10"/>
  <c r="U57" i="10"/>
  <c r="AD62" i="10"/>
  <c r="AB62" i="10" s="1"/>
  <c r="AH62" i="10" s="1"/>
  <c r="W62" i="10"/>
  <c r="O62" i="10"/>
  <c r="O63" i="10" s="1"/>
  <c r="N63" i="10" s="1"/>
  <c r="Y62" i="10"/>
  <c r="Y63" i="10" s="1"/>
  <c r="X63" i="10" s="1"/>
  <c r="AD65" i="10"/>
  <c r="W65" i="10"/>
  <c r="O65" i="10"/>
  <c r="O67" i="10" s="1"/>
  <c r="N67" i="10" s="1"/>
  <c r="Y65" i="10"/>
  <c r="Y66" i="10"/>
  <c r="Q66" i="10"/>
  <c r="Q67" i="10" s="1"/>
  <c r="P67" i="10" s="1"/>
  <c r="W66" i="10"/>
  <c r="AF71" i="10"/>
  <c r="U69" i="10"/>
  <c r="U70" i="10"/>
  <c r="AE71" i="10"/>
  <c r="AK71" i="10"/>
  <c r="Y72" i="10"/>
  <c r="Y75" i="10" s="1"/>
  <c r="Q72" i="10"/>
  <c r="Q75" i="10" s="1"/>
  <c r="W72" i="10"/>
  <c r="AA73" i="10"/>
  <c r="AA75" i="10" s="1"/>
  <c r="AG75" i="10" s="1"/>
  <c r="S73" i="10"/>
  <c r="S75" i="10" s="1"/>
  <c r="W73" i="10"/>
  <c r="AF79" i="10"/>
  <c r="AD78" i="10"/>
  <c r="AB78" i="10" s="1"/>
  <c r="AH78" i="10" s="1"/>
  <c r="W78" i="10"/>
  <c r="O78" i="10"/>
  <c r="U78" i="10"/>
  <c r="S78" i="10"/>
  <c r="AA78" i="10"/>
  <c r="Q78" i="10"/>
  <c r="Q79" i="10" s="1"/>
  <c r="P79" i="10" s="1"/>
  <c r="AD81" i="10"/>
  <c r="AB81" i="10" s="1"/>
  <c r="AH81" i="10" s="1"/>
  <c r="W81" i="10"/>
  <c r="W83" i="10" s="1"/>
  <c r="O81" i="10"/>
  <c r="U81" i="10"/>
  <c r="S81" i="10"/>
  <c r="AA81" i="10"/>
  <c r="Q81" i="10"/>
  <c r="Y88" i="10"/>
  <c r="Q88" i="10"/>
  <c r="AD88" i="10"/>
  <c r="AB88" i="10" s="1"/>
  <c r="AH88" i="10" s="1"/>
  <c r="U88" i="10"/>
  <c r="S88" i="10"/>
  <c r="AA88" i="10"/>
  <c r="O88" i="10"/>
  <c r="Q95" i="10"/>
  <c r="P95" i="10" s="1"/>
  <c r="Z99" i="10"/>
  <c r="T99" i="10"/>
  <c r="Y122" i="10"/>
  <c r="Y123" i="10" s="1"/>
  <c r="Q122" i="10"/>
  <c r="AD122" i="10"/>
  <c r="AB122" i="10" s="1"/>
  <c r="AH122" i="10" s="1"/>
  <c r="U122" i="10"/>
  <c r="AA122" i="10"/>
  <c r="O122" i="10"/>
  <c r="W122" i="10"/>
  <c r="S122" i="10"/>
  <c r="S123" i="10" s="1"/>
  <c r="U43" i="10"/>
  <c r="AD46" i="10"/>
  <c r="AB46" i="10" s="1"/>
  <c r="AH46" i="10" s="1"/>
  <c r="W46" i="10"/>
  <c r="W47" i="10" s="1"/>
  <c r="O46" i="10"/>
  <c r="Y46" i="10"/>
  <c r="AD49" i="10"/>
  <c r="W49" i="10"/>
  <c r="O49" i="10"/>
  <c r="Y49" i="10"/>
  <c r="Y50" i="10"/>
  <c r="Q50" i="10"/>
  <c r="W50" i="10"/>
  <c r="Y56" i="10"/>
  <c r="Q56" i="10"/>
  <c r="Q59" i="10" s="1"/>
  <c r="W56" i="10"/>
  <c r="AA57" i="10"/>
  <c r="S57" i="10"/>
  <c r="S59" i="10" s="1"/>
  <c r="W57" i="10"/>
  <c r="R67" i="10"/>
  <c r="AD68" i="10"/>
  <c r="W68" i="10"/>
  <c r="O68" i="10"/>
  <c r="Y68" i="10"/>
  <c r="Y69" i="10"/>
  <c r="Q69" i="10"/>
  <c r="W69" i="10"/>
  <c r="AA70" i="10"/>
  <c r="S70" i="10"/>
  <c r="S71" i="10" s="1"/>
  <c r="W70" i="10"/>
  <c r="AE75" i="10"/>
  <c r="AK75" i="10"/>
  <c r="AC75" i="10"/>
  <c r="W91" i="10"/>
  <c r="Y101" i="10"/>
  <c r="Q101" i="10"/>
  <c r="AD101" i="10"/>
  <c r="AB101" i="10" s="1"/>
  <c r="AH101" i="10" s="1"/>
  <c r="U101" i="10"/>
  <c r="S101" i="10"/>
  <c r="AA101" i="10"/>
  <c r="O101" i="10"/>
  <c r="AD33" i="10"/>
  <c r="W33" i="10"/>
  <c r="O33" i="10"/>
  <c r="O35" i="10" s="1"/>
  <c r="N35" i="10" s="1"/>
  <c r="Y33" i="10"/>
  <c r="Y34" i="10"/>
  <c r="Q34" i="10"/>
  <c r="Q35" i="10" s="1"/>
  <c r="P35" i="10" s="1"/>
  <c r="W34" i="10"/>
  <c r="AF39" i="10"/>
  <c r="Y40" i="10"/>
  <c r="Y43" i="10" s="1"/>
  <c r="Q40" i="10"/>
  <c r="Q43" i="10" s="1"/>
  <c r="W40" i="10"/>
  <c r="AA41" i="10"/>
  <c r="AA43" i="10" s="1"/>
  <c r="AG43" i="10" s="1"/>
  <c r="S41" i="10"/>
  <c r="S43" i="10" s="1"/>
  <c r="W41" i="10"/>
  <c r="AL47" i="10"/>
  <c r="Q46" i="10"/>
  <c r="AA46" i="10"/>
  <c r="Q49" i="10"/>
  <c r="AA49" i="10"/>
  <c r="O50" i="10"/>
  <c r="AA50" i="10"/>
  <c r="AD52" i="10"/>
  <c r="W52" i="10"/>
  <c r="O52" i="10"/>
  <c r="O55" i="10" s="1"/>
  <c r="N55" i="10" s="1"/>
  <c r="Y52" i="10"/>
  <c r="Y53" i="10"/>
  <c r="Q53" i="10"/>
  <c r="Q55" i="10" s="1"/>
  <c r="P55" i="10" s="1"/>
  <c r="W53" i="10"/>
  <c r="AA54" i="10"/>
  <c r="AA55" i="10" s="1"/>
  <c r="AG55" i="10" s="1"/>
  <c r="S54" i="10"/>
  <c r="S55" i="10" s="1"/>
  <c r="R55" i="10" s="1"/>
  <c r="W54" i="10"/>
  <c r="O56" i="10"/>
  <c r="AA56" i="10"/>
  <c r="AA59" i="10" s="1"/>
  <c r="AG59" i="10" s="1"/>
  <c r="O57" i="10"/>
  <c r="Y57" i="10"/>
  <c r="AK59" i="10"/>
  <c r="AC59" i="10"/>
  <c r="AA60" i="10"/>
  <c r="AA63" i="10" s="1"/>
  <c r="AG63" i="10" s="1"/>
  <c r="S60" i="10"/>
  <c r="S63" i="10" s="1"/>
  <c r="R63" i="10" s="1"/>
  <c r="W60" i="10"/>
  <c r="T63" i="10"/>
  <c r="Q68" i="10"/>
  <c r="AA68" i="10"/>
  <c r="O69" i="10"/>
  <c r="AA69" i="10"/>
  <c r="O70" i="10"/>
  <c r="Y70" i="10"/>
  <c r="AC71" i="10"/>
  <c r="L75" i="10"/>
  <c r="Y82" i="10"/>
  <c r="Y83" i="10" s="1"/>
  <c r="Q82" i="10"/>
  <c r="AD82" i="10"/>
  <c r="U82" i="10"/>
  <c r="S82" i="10"/>
  <c r="AA82" i="10"/>
  <c r="O82" i="10"/>
  <c r="AA89" i="10"/>
  <c r="S89" i="10"/>
  <c r="AD89" i="10"/>
  <c r="AB89" i="10" s="1"/>
  <c r="AH89" i="10" s="1"/>
  <c r="U89" i="10"/>
  <c r="Q89" i="10"/>
  <c r="Y89" i="10"/>
  <c r="O89" i="10"/>
  <c r="W101" i="10"/>
  <c r="AD105" i="10"/>
  <c r="W105" i="10"/>
  <c r="W107" i="10" s="1"/>
  <c r="O105" i="10"/>
  <c r="O107" i="10" s="1"/>
  <c r="AA105" i="10"/>
  <c r="S105" i="10"/>
  <c r="S107" i="10" s="1"/>
  <c r="Y105" i="10"/>
  <c r="U105" i="10"/>
  <c r="U107" i="10" s="1"/>
  <c r="Q105" i="10"/>
  <c r="D128" i="10"/>
  <c r="U76" i="10"/>
  <c r="AD76" i="10"/>
  <c r="AL79" i="10"/>
  <c r="AC79" i="10"/>
  <c r="AD84" i="10"/>
  <c r="W84" i="10"/>
  <c r="O84" i="10"/>
  <c r="O87" i="10" s="1"/>
  <c r="N87" i="10" s="1"/>
  <c r="Y84" i="10"/>
  <c r="Y85" i="10"/>
  <c r="Q85" i="10"/>
  <c r="Q87" i="10" s="1"/>
  <c r="P87" i="10" s="1"/>
  <c r="W85" i="10"/>
  <c r="AA86" i="10"/>
  <c r="AA87" i="10" s="1"/>
  <c r="S86" i="10"/>
  <c r="S87" i="10" s="1"/>
  <c r="R87" i="10" s="1"/>
  <c r="W86" i="10"/>
  <c r="AK91" i="10"/>
  <c r="AC91" i="10"/>
  <c r="AA92" i="10"/>
  <c r="AA95" i="10" s="1"/>
  <c r="AG95" i="10" s="1"/>
  <c r="S92" i="10"/>
  <c r="S95" i="10" s="1"/>
  <c r="R95" i="10" s="1"/>
  <c r="W92" i="10"/>
  <c r="AE95" i="10"/>
  <c r="S99" i="10"/>
  <c r="R99" i="10" s="1"/>
  <c r="Y109" i="10"/>
  <c r="Q109" i="10"/>
  <c r="AA109" i="10"/>
  <c r="O109" i="10"/>
  <c r="AD109" i="10"/>
  <c r="AB109" i="10" s="1"/>
  <c r="AH109" i="10" s="1"/>
  <c r="U109" i="10"/>
  <c r="AA110" i="10"/>
  <c r="S110" i="10"/>
  <c r="Y110" i="10"/>
  <c r="O110" i="10"/>
  <c r="AD110" i="10"/>
  <c r="AB110" i="10" s="1"/>
  <c r="AH110" i="10" s="1"/>
  <c r="U110" i="10"/>
  <c r="L111" i="10"/>
  <c r="AC111" i="10"/>
  <c r="AK111" i="10"/>
  <c r="AE111" i="10"/>
  <c r="U115" i="10"/>
  <c r="AD118" i="10"/>
  <c r="AB118" i="10" s="1"/>
  <c r="AH118" i="10" s="1"/>
  <c r="W118" i="10"/>
  <c r="O118" i="10"/>
  <c r="U118" i="10"/>
  <c r="AA118" i="10"/>
  <c r="Q118" i="10"/>
  <c r="AD121" i="10"/>
  <c r="AB121" i="10" s="1"/>
  <c r="AH121" i="10" s="1"/>
  <c r="W121" i="10"/>
  <c r="O121" i="10"/>
  <c r="U121" i="10"/>
  <c r="AA121" i="10"/>
  <c r="AA123" i="10" s="1"/>
  <c r="AG123" i="10" s="1"/>
  <c r="Q121" i="10"/>
  <c r="Q123" i="10" s="1"/>
  <c r="AA76" i="10"/>
  <c r="S76" i="10"/>
  <c r="S79" i="10" s="1"/>
  <c r="R79" i="10" s="1"/>
  <c r="W76" i="10"/>
  <c r="AK95" i="10"/>
  <c r="AA107" i="10"/>
  <c r="AG107" i="10" s="1"/>
  <c r="AD108" i="10"/>
  <c r="AB108" i="10" s="1"/>
  <c r="AH108" i="10" s="1"/>
  <c r="W108" i="10"/>
  <c r="W111" i="10" s="1"/>
  <c r="O108" i="10"/>
  <c r="AA108" i="10"/>
  <c r="Q108" i="10"/>
  <c r="U108" i="10"/>
  <c r="AK115" i="10"/>
  <c r="AC115" i="10"/>
  <c r="L115" i="10"/>
  <c r="K128" i="10"/>
  <c r="AE115" i="10"/>
  <c r="AL127" i="10"/>
  <c r="F128" i="10"/>
  <c r="O76" i="10"/>
  <c r="Y76" i="10"/>
  <c r="Y79" i="10" s="1"/>
  <c r="X79" i="10" s="1"/>
  <c r="AD94" i="10"/>
  <c r="W94" i="10"/>
  <c r="O94" i="10"/>
  <c r="O95" i="10" s="1"/>
  <c r="N95" i="10" s="1"/>
  <c r="Y94" i="10"/>
  <c r="Y95" i="10" s="1"/>
  <c r="X95" i="10" s="1"/>
  <c r="AD97" i="10"/>
  <c r="W97" i="10"/>
  <c r="O97" i="10"/>
  <c r="O99" i="10" s="1"/>
  <c r="N99" i="10" s="1"/>
  <c r="Y97" i="10"/>
  <c r="Y98" i="10"/>
  <c r="Q98" i="10"/>
  <c r="Q99" i="10" s="1"/>
  <c r="P99" i="10" s="1"/>
  <c r="W98" i="10"/>
  <c r="AF103" i="10"/>
  <c r="AC103" i="10"/>
  <c r="AK103" i="10"/>
  <c r="S108" i="10"/>
  <c r="I128" i="10"/>
  <c r="Q104" i="10"/>
  <c r="Y104" i="10"/>
  <c r="AK107" i="10"/>
  <c r="AF111" i="10"/>
  <c r="Y112" i="10"/>
  <c r="Y115" i="10" s="1"/>
  <c r="Q112" i="10"/>
  <c r="Q115" i="10" s="1"/>
  <c r="W112" i="10"/>
  <c r="AA113" i="10"/>
  <c r="AA115" i="10" s="1"/>
  <c r="AG115" i="10" s="1"/>
  <c r="S113" i="10"/>
  <c r="S115" i="10" s="1"/>
  <c r="W113" i="10"/>
  <c r="AL119" i="10"/>
  <c r="AC119" i="10"/>
  <c r="AD124" i="10"/>
  <c r="AD127" i="10" s="1"/>
  <c r="W124" i="10"/>
  <c r="O124" i="10"/>
  <c r="O127" i="10" s="1"/>
  <c r="Y124" i="10"/>
  <c r="Y127" i="10" s="1"/>
  <c r="Y125" i="10"/>
  <c r="Q125" i="10"/>
  <c r="Q127" i="10" s="1"/>
  <c r="W125" i="10"/>
  <c r="AA126" i="10"/>
  <c r="AA127" i="10" s="1"/>
  <c r="S126" i="10"/>
  <c r="S127" i="10" s="1"/>
  <c r="W126" i="10"/>
  <c r="AB127" i="10"/>
  <c r="AH127" i="10" s="1"/>
  <c r="X127" i="10"/>
  <c r="T127" i="10"/>
  <c r="P127" i="10"/>
  <c r="R127" i="10"/>
  <c r="AN128" i="10"/>
  <c r="N127" i="10"/>
  <c r="AI128" i="10"/>
  <c r="AJ127" i="10"/>
  <c r="AQ128" i="10"/>
  <c r="L43" i="8"/>
  <c r="AE43" i="8"/>
  <c r="AD58" i="8"/>
  <c r="AB58" i="8" s="1"/>
  <c r="AH58" i="8" s="1"/>
  <c r="W58" i="8"/>
  <c r="W59" i="8" s="1"/>
  <c r="O58" i="8"/>
  <c r="AA58" i="8"/>
  <c r="Q58" i="8"/>
  <c r="Q59" i="8" s="1"/>
  <c r="U58" i="8"/>
  <c r="Y7" i="8"/>
  <c r="L7" i="8"/>
  <c r="AD9" i="8"/>
  <c r="AB9" i="8" s="1"/>
  <c r="AH9" i="8" s="1"/>
  <c r="W9" i="8"/>
  <c r="O9" i="8"/>
  <c r="O11" i="8" s="1"/>
  <c r="Y9" i="8"/>
  <c r="Y10" i="8"/>
  <c r="Q10" i="8"/>
  <c r="Q11" i="8" s="1"/>
  <c r="W10" i="8"/>
  <c r="AF15" i="8"/>
  <c r="U13" i="8"/>
  <c r="U14" i="8"/>
  <c r="AE15" i="8"/>
  <c r="AK15" i="8"/>
  <c r="M19" i="8"/>
  <c r="Y16" i="8"/>
  <c r="Q16" i="8"/>
  <c r="Q19" i="8" s="1"/>
  <c r="W16" i="8"/>
  <c r="AA17" i="8"/>
  <c r="AA19" i="8" s="1"/>
  <c r="AG19" i="8" s="1"/>
  <c r="S17" i="8"/>
  <c r="S19" i="8" s="1"/>
  <c r="W17" i="8"/>
  <c r="U20" i="8"/>
  <c r="AD20" i="8"/>
  <c r="AL23" i="8"/>
  <c r="Q22" i="8"/>
  <c r="AA22" i="8"/>
  <c r="AC23" i="8"/>
  <c r="Q25" i="8"/>
  <c r="AA25" i="8"/>
  <c r="AA27" i="8" s="1"/>
  <c r="AG27" i="8" s="1"/>
  <c r="O26" i="8"/>
  <c r="M31" i="8"/>
  <c r="AD28" i="8"/>
  <c r="W28" i="8"/>
  <c r="O28" i="8"/>
  <c r="O31" i="8" s="1"/>
  <c r="Y28" i="8"/>
  <c r="Y29" i="8"/>
  <c r="Q29" i="8"/>
  <c r="W29" i="8"/>
  <c r="AA30" i="8"/>
  <c r="S30" i="8"/>
  <c r="S31" i="8" s="1"/>
  <c r="W30" i="8"/>
  <c r="U36" i="8"/>
  <c r="U39" i="8" s="1"/>
  <c r="AA37" i="8"/>
  <c r="S37" i="8"/>
  <c r="S39" i="8" s="1"/>
  <c r="Y37" i="8"/>
  <c r="O37" i="8"/>
  <c r="Y42" i="8"/>
  <c r="Y43" i="8" s="1"/>
  <c r="AK55" i="8"/>
  <c r="AC55" i="8"/>
  <c r="AE55" i="8"/>
  <c r="L55" i="8"/>
  <c r="S58" i="8"/>
  <c r="S7" i="8"/>
  <c r="Y22" i="8"/>
  <c r="Y23" i="8" s="1"/>
  <c r="X23" i="8" s="1"/>
  <c r="AD25" i="8"/>
  <c r="AB25" i="8" s="1"/>
  <c r="AH25" i="8" s="1"/>
  <c r="W25" i="8"/>
  <c r="O25" i="8"/>
  <c r="Y26" i="8"/>
  <c r="Q26" i="8"/>
  <c r="Q7" i="8"/>
  <c r="M7" i="8"/>
  <c r="AC7" i="8"/>
  <c r="AD12" i="8"/>
  <c r="AD15" i="8" s="1"/>
  <c r="W12" i="8"/>
  <c r="O12" i="8"/>
  <c r="Y12" i="8"/>
  <c r="Y13" i="8"/>
  <c r="Q13" i="8"/>
  <c r="Q15" i="8" s="1"/>
  <c r="W13" i="8"/>
  <c r="AA14" i="8"/>
  <c r="AA15" i="8" s="1"/>
  <c r="AG15" i="8" s="1"/>
  <c r="S14" i="8"/>
  <c r="S15" i="8" s="1"/>
  <c r="W14" i="8"/>
  <c r="AK19" i="8"/>
  <c r="AC19" i="8"/>
  <c r="AA20" i="8"/>
  <c r="S20" i="8"/>
  <c r="S23" i="8" s="1"/>
  <c r="R23" i="8" s="1"/>
  <c r="W20" i="8"/>
  <c r="AE23" i="8"/>
  <c r="S25" i="8"/>
  <c r="S26" i="8"/>
  <c r="AD42" i="8"/>
  <c r="AB42" i="8" s="1"/>
  <c r="AH42" i="8" s="1"/>
  <c r="W42" i="8"/>
  <c r="O42" i="8"/>
  <c r="S42" i="8"/>
  <c r="AA42" i="8"/>
  <c r="AK43" i="8"/>
  <c r="Y49" i="8"/>
  <c r="Q49" i="8"/>
  <c r="AD49" i="8"/>
  <c r="AB49" i="8" s="1"/>
  <c r="AH49" i="8" s="1"/>
  <c r="U49" i="8"/>
  <c r="AA49" i="8"/>
  <c r="O49" i="8"/>
  <c r="AA50" i="8"/>
  <c r="S50" i="8"/>
  <c r="AD50" i="8"/>
  <c r="AB50" i="8" s="1"/>
  <c r="AH50" i="8" s="1"/>
  <c r="U50" i="8"/>
  <c r="Y50" i="8"/>
  <c r="O50" i="8"/>
  <c r="L51" i="8"/>
  <c r="AK51" i="8"/>
  <c r="AE51" i="8"/>
  <c r="AC51" i="8"/>
  <c r="Y58" i="8"/>
  <c r="AK7" i="8"/>
  <c r="AD22" i="8"/>
  <c r="AB22" i="8" s="1"/>
  <c r="AH22" i="8" s="1"/>
  <c r="W22" i="8"/>
  <c r="O22" i="8"/>
  <c r="O23" i="8" s="1"/>
  <c r="N23" i="8" s="1"/>
  <c r="Y25" i="8"/>
  <c r="W26" i="8"/>
  <c r="U22" i="8"/>
  <c r="U25" i="8"/>
  <c r="U26" i="8"/>
  <c r="AD26" i="8"/>
  <c r="AB26" i="8" s="1"/>
  <c r="AH26" i="8" s="1"/>
  <c r="AL31" i="8"/>
  <c r="M39" i="8"/>
  <c r="Y36" i="8"/>
  <c r="Q36" i="8"/>
  <c r="Q39" i="8" s="1"/>
  <c r="AA36" i="8"/>
  <c r="O36" i="8"/>
  <c r="O43" i="8"/>
  <c r="AC43" i="8"/>
  <c r="AD48" i="8"/>
  <c r="W48" i="8"/>
  <c r="O48" i="8"/>
  <c r="U48" i="8"/>
  <c r="M51" i="8"/>
  <c r="AA48" i="8"/>
  <c r="Q48" i="8"/>
  <c r="AA56" i="8"/>
  <c r="S56" i="8"/>
  <c r="S59" i="8" s="1"/>
  <c r="M59" i="8"/>
  <c r="AD56" i="8"/>
  <c r="U56" i="8"/>
  <c r="Y56" i="8"/>
  <c r="O56" i="8"/>
  <c r="F128" i="8"/>
  <c r="AD32" i="8"/>
  <c r="W32" i="8"/>
  <c r="O32" i="8"/>
  <c r="O35" i="8" s="1"/>
  <c r="Y32" i="8"/>
  <c r="Y33" i="8"/>
  <c r="Q33" i="8"/>
  <c r="Q35" i="8" s="1"/>
  <c r="W33" i="8"/>
  <c r="AA34" i="8"/>
  <c r="S34" i="8"/>
  <c r="W34" i="8"/>
  <c r="AK39" i="8"/>
  <c r="AC39" i="8"/>
  <c r="AA40" i="8"/>
  <c r="S40" i="8"/>
  <c r="W40" i="8"/>
  <c r="S47" i="8"/>
  <c r="U62" i="8"/>
  <c r="AL79" i="8"/>
  <c r="M83" i="8"/>
  <c r="AD85" i="8"/>
  <c r="AB85" i="8" s="1"/>
  <c r="AH85" i="8" s="1"/>
  <c r="W85" i="8"/>
  <c r="W87" i="8" s="1"/>
  <c r="O85" i="8"/>
  <c r="U85" i="8"/>
  <c r="S85" i="8"/>
  <c r="M87" i="8"/>
  <c r="AA85" i="8"/>
  <c r="Q85" i="8"/>
  <c r="M95" i="8"/>
  <c r="Y92" i="8"/>
  <c r="Q92" i="8"/>
  <c r="AD92" i="8"/>
  <c r="AB92" i="8" s="1"/>
  <c r="AH92" i="8" s="1"/>
  <c r="U92" i="8"/>
  <c r="S92" i="8"/>
  <c r="AA92" i="8"/>
  <c r="O92" i="8"/>
  <c r="AD61" i="8"/>
  <c r="AD63" i="8" s="1"/>
  <c r="W61" i="8"/>
  <c r="O61" i="8"/>
  <c r="Y61" i="8"/>
  <c r="Y62" i="8"/>
  <c r="Q62" i="8"/>
  <c r="W62" i="8"/>
  <c r="AD82" i="8"/>
  <c r="AB82" i="8" s="1"/>
  <c r="AH82" i="8" s="1"/>
  <c r="W82" i="8"/>
  <c r="O82" i="8"/>
  <c r="O83" i="8" s="1"/>
  <c r="U82" i="8"/>
  <c r="S82" i="8"/>
  <c r="AA82" i="8"/>
  <c r="Q82" i="8"/>
  <c r="Q83" i="8" s="1"/>
  <c r="W95" i="8"/>
  <c r="AD45" i="8"/>
  <c r="AB45" i="8" s="1"/>
  <c r="W45" i="8"/>
  <c r="O45" i="8"/>
  <c r="O47" i="8" s="1"/>
  <c r="Y45" i="8"/>
  <c r="Y46" i="8"/>
  <c r="Q46" i="8"/>
  <c r="W46" i="8"/>
  <c r="AF51" i="8"/>
  <c r="M55" i="8"/>
  <c r="Y52" i="8"/>
  <c r="Y55" i="8" s="1"/>
  <c r="Q52" i="8"/>
  <c r="Q55" i="8" s="1"/>
  <c r="W52" i="8"/>
  <c r="AA53" i="8"/>
  <c r="S53" i="8"/>
  <c r="S55" i="8" s="1"/>
  <c r="W53" i="8"/>
  <c r="AL59" i="8"/>
  <c r="Q61" i="8"/>
  <c r="AA61" i="8"/>
  <c r="AA63" i="8" s="1"/>
  <c r="AG63" i="8" s="1"/>
  <c r="O62" i="8"/>
  <c r="AA62" i="8"/>
  <c r="M63" i="8"/>
  <c r="AD64" i="8"/>
  <c r="W64" i="8"/>
  <c r="O64" i="8"/>
  <c r="O67" i="8" s="1"/>
  <c r="N67" i="8" s="1"/>
  <c r="Y64" i="8"/>
  <c r="Y65" i="8"/>
  <c r="Q65" i="8"/>
  <c r="W65" i="8"/>
  <c r="AA66" i="8"/>
  <c r="AA67" i="8" s="1"/>
  <c r="AG67" i="8" s="1"/>
  <c r="S66" i="8"/>
  <c r="W66" i="8"/>
  <c r="AK67" i="8"/>
  <c r="AC67" i="8"/>
  <c r="L67" i="8"/>
  <c r="Y82" i="8"/>
  <c r="Y83" i="8" s="1"/>
  <c r="Y86" i="8"/>
  <c r="Q86" i="8"/>
  <c r="AD86" i="8"/>
  <c r="AB86" i="8" s="1"/>
  <c r="AH86" i="8" s="1"/>
  <c r="U86" i="8"/>
  <c r="S86" i="8"/>
  <c r="AA86" i="8"/>
  <c r="AA87" i="8" s="1"/>
  <c r="AG87" i="8" s="1"/>
  <c r="O86" i="8"/>
  <c r="AA93" i="8"/>
  <c r="S93" i="8"/>
  <c r="AD93" i="8"/>
  <c r="AB93" i="8" s="1"/>
  <c r="AH93" i="8" s="1"/>
  <c r="U93" i="8"/>
  <c r="Q93" i="8"/>
  <c r="Y93" i="8"/>
  <c r="O93" i="8"/>
  <c r="Y99" i="8"/>
  <c r="Q68" i="8"/>
  <c r="Y68" i="8"/>
  <c r="S69" i="8"/>
  <c r="AA69" i="8"/>
  <c r="M71" i="8"/>
  <c r="AC71" i="8"/>
  <c r="AK71" i="8"/>
  <c r="S72" i="8"/>
  <c r="AA72" i="8"/>
  <c r="U73" i="8"/>
  <c r="AD73" i="8"/>
  <c r="AB73" i="8" s="1"/>
  <c r="AH73" i="8" s="1"/>
  <c r="U74" i="8"/>
  <c r="AE75" i="8"/>
  <c r="AK75" i="8"/>
  <c r="M79" i="8"/>
  <c r="Y76" i="8"/>
  <c r="Y79" i="8" s="1"/>
  <c r="Q76" i="8"/>
  <c r="W76" i="8"/>
  <c r="AA77" i="8"/>
  <c r="S77" i="8"/>
  <c r="S79" i="8" s="1"/>
  <c r="W77" i="8"/>
  <c r="U80" i="8"/>
  <c r="AD80" i="8"/>
  <c r="AL83" i="8"/>
  <c r="AC83" i="8"/>
  <c r="AD88" i="8"/>
  <c r="W88" i="8"/>
  <c r="O88" i="8"/>
  <c r="O91" i="8" s="1"/>
  <c r="Y88" i="8"/>
  <c r="Y89" i="8"/>
  <c r="Q89" i="8"/>
  <c r="Q91" i="8" s="1"/>
  <c r="W89" i="8"/>
  <c r="AA90" i="8"/>
  <c r="AA91" i="8" s="1"/>
  <c r="AG91" i="8" s="1"/>
  <c r="S90" i="8"/>
  <c r="W90" i="8"/>
  <c r="AK95" i="8"/>
  <c r="AC95" i="8"/>
  <c r="AD96" i="8"/>
  <c r="AA96" i="8"/>
  <c r="S96" i="8"/>
  <c r="W96" i="8"/>
  <c r="AA98" i="8"/>
  <c r="S98" i="8"/>
  <c r="AD98" i="8"/>
  <c r="AB98" i="8" s="1"/>
  <c r="AH98" i="8" s="1"/>
  <c r="W98" i="8"/>
  <c r="O98" i="8"/>
  <c r="O99" i="8" s="1"/>
  <c r="N99" i="8" s="1"/>
  <c r="AE119" i="8"/>
  <c r="AC119" i="8"/>
  <c r="L119" i="8"/>
  <c r="AJ127" i="8"/>
  <c r="AI128" i="8"/>
  <c r="S68" i="8"/>
  <c r="AA68" i="8"/>
  <c r="AA71" i="8" s="1"/>
  <c r="AG71" i="8" s="1"/>
  <c r="U72" i="8"/>
  <c r="AA74" i="8"/>
  <c r="S74" i="8"/>
  <c r="W74" i="8"/>
  <c r="W75" i="8" s="1"/>
  <c r="AK79" i="8"/>
  <c r="AC79" i="8"/>
  <c r="AA80" i="8"/>
  <c r="S80" i="8"/>
  <c r="W80" i="8"/>
  <c r="AE83" i="8"/>
  <c r="M103" i="8"/>
  <c r="AA101" i="8"/>
  <c r="S101" i="8"/>
  <c r="S103" i="8" s="1"/>
  <c r="AD101" i="8"/>
  <c r="AB101" i="8" s="1"/>
  <c r="AH101" i="8" s="1"/>
  <c r="W101" i="8"/>
  <c r="O101" i="8"/>
  <c r="AA104" i="8"/>
  <c r="S104" i="8"/>
  <c r="AD104" i="8"/>
  <c r="AB104" i="8" s="1"/>
  <c r="W104" i="8"/>
  <c r="O104" i="8"/>
  <c r="AD106" i="8"/>
  <c r="AB106" i="8" s="1"/>
  <c r="AH106" i="8" s="1"/>
  <c r="W106" i="8"/>
  <c r="O106" i="8"/>
  <c r="AA106" i="8"/>
  <c r="S106" i="8"/>
  <c r="AL123" i="8"/>
  <c r="L127" i="8"/>
  <c r="AE127" i="8"/>
  <c r="K128" i="8"/>
  <c r="AK127" i="8"/>
  <c r="AC127" i="8"/>
  <c r="AN128" i="8"/>
  <c r="O74" i="8"/>
  <c r="O75" i="8" s="1"/>
  <c r="Y74" i="8"/>
  <c r="Y75" i="8" s="1"/>
  <c r="AC75" i="8"/>
  <c r="AL99" i="8"/>
  <c r="AC99" i="8"/>
  <c r="AK99" i="8"/>
  <c r="AE107" i="8"/>
  <c r="AC107" i="8"/>
  <c r="L107" i="8"/>
  <c r="AK107" i="8"/>
  <c r="M115" i="8"/>
  <c r="Y112" i="8"/>
  <c r="Q112" i="8"/>
  <c r="Q115" i="8" s="1"/>
  <c r="AA112" i="8"/>
  <c r="O112" i="8"/>
  <c r="AD112" i="8"/>
  <c r="U112" i="8"/>
  <c r="AA113" i="8"/>
  <c r="S113" i="8"/>
  <c r="S115" i="8" s="1"/>
  <c r="Y113" i="8"/>
  <c r="O113" i="8"/>
  <c r="AD113" i="8"/>
  <c r="AB113" i="8" s="1"/>
  <c r="AH113" i="8" s="1"/>
  <c r="U113" i="8"/>
  <c r="AF127" i="8"/>
  <c r="Q102" i="8"/>
  <c r="Y102" i="8"/>
  <c r="Y103" i="8" s="1"/>
  <c r="Q105" i="8"/>
  <c r="Q107" i="8" s="1"/>
  <c r="P107" i="8" s="1"/>
  <c r="Y105" i="8"/>
  <c r="Y107" i="8" s="1"/>
  <c r="X107" i="8" s="1"/>
  <c r="AD118" i="8"/>
  <c r="AB118" i="8" s="1"/>
  <c r="AH118" i="8" s="1"/>
  <c r="W118" i="8"/>
  <c r="O118" i="8"/>
  <c r="Y118" i="8"/>
  <c r="Y119" i="8" s="1"/>
  <c r="X119" i="8" s="1"/>
  <c r="AD121" i="8"/>
  <c r="AB121" i="8" s="1"/>
  <c r="AH121" i="8" s="1"/>
  <c r="W121" i="8"/>
  <c r="O121" i="8"/>
  <c r="Y121" i="8"/>
  <c r="Y122" i="8"/>
  <c r="Q122" i="8"/>
  <c r="Q123" i="8" s="1"/>
  <c r="P123" i="8" s="1"/>
  <c r="W122" i="8"/>
  <c r="D128" i="8"/>
  <c r="U124" i="8"/>
  <c r="AD108" i="8"/>
  <c r="W108" i="8"/>
  <c r="O108" i="8"/>
  <c r="Y108" i="8"/>
  <c r="Y109" i="8"/>
  <c r="Q109" i="8"/>
  <c r="Q111" i="8" s="1"/>
  <c r="P111" i="8" s="1"/>
  <c r="W109" i="8"/>
  <c r="AA110" i="8"/>
  <c r="S110" i="8"/>
  <c r="W110" i="8"/>
  <c r="AK115" i="8"/>
  <c r="AC115" i="8"/>
  <c r="AA116" i="8"/>
  <c r="S116" i="8"/>
  <c r="S119" i="8" s="1"/>
  <c r="R119" i="8" s="1"/>
  <c r="W116" i="8"/>
  <c r="AA124" i="8"/>
  <c r="S124" i="8"/>
  <c r="AD124" i="8"/>
  <c r="AB124" i="8" s="1"/>
  <c r="W124" i="8"/>
  <c r="O124" i="8"/>
  <c r="AD126" i="8"/>
  <c r="AB126" i="8" s="1"/>
  <c r="AH126" i="8" s="1"/>
  <c r="W126" i="8"/>
  <c r="O126" i="8"/>
  <c r="AA126" i="8"/>
  <c r="S126" i="8"/>
  <c r="I128" i="8"/>
  <c r="AQ128" i="8"/>
  <c r="Q125" i="8"/>
  <c r="Y125" i="8"/>
  <c r="AL7" i="7"/>
  <c r="Y7" i="7"/>
  <c r="AA6" i="7"/>
  <c r="L7" i="7"/>
  <c r="S10" i="7"/>
  <c r="S11" i="7" s="1"/>
  <c r="Y13" i="7"/>
  <c r="Q13" i="7"/>
  <c r="AD13" i="7"/>
  <c r="AB13" i="7" s="1"/>
  <c r="W13" i="7"/>
  <c r="O13" i="7"/>
  <c r="M19" i="7"/>
  <c r="Y16" i="7"/>
  <c r="Q16" i="7"/>
  <c r="AD16" i="7"/>
  <c r="AB16" i="7" s="1"/>
  <c r="W16" i="7"/>
  <c r="W19" i="7" s="1"/>
  <c r="O16" i="7"/>
  <c r="O20" i="7"/>
  <c r="AD20" i="7"/>
  <c r="AB20" i="7" s="1"/>
  <c r="L23" i="7"/>
  <c r="S26" i="7"/>
  <c r="S27" i="7" s="1"/>
  <c r="R27" i="7" s="1"/>
  <c r="Y29" i="7"/>
  <c r="Q29" i="7"/>
  <c r="AD29" i="7"/>
  <c r="AB29" i="7" s="1"/>
  <c r="W29" i="7"/>
  <c r="O29" i="7"/>
  <c r="M35" i="7"/>
  <c r="Y32" i="7"/>
  <c r="Q32" i="7"/>
  <c r="AD32" i="7"/>
  <c r="AB32" i="7" s="1"/>
  <c r="W32" i="7"/>
  <c r="W35" i="7" s="1"/>
  <c r="O32" i="7"/>
  <c r="O35" i="7" s="1"/>
  <c r="O36" i="7"/>
  <c r="AD36" i="7"/>
  <c r="AB36" i="7" s="1"/>
  <c r="L39" i="7"/>
  <c r="AD46" i="7"/>
  <c r="AB46" i="7" s="1"/>
  <c r="W46" i="7"/>
  <c r="O46" i="7"/>
  <c r="AA46" i="7"/>
  <c r="AA47" i="7" s="1"/>
  <c r="AG47" i="7" s="1"/>
  <c r="S46" i="7"/>
  <c r="Y46" i="7"/>
  <c r="Q46" i="7"/>
  <c r="AA5" i="7"/>
  <c r="U10" i="7"/>
  <c r="AA14" i="7"/>
  <c r="S14" i="7"/>
  <c r="S15" i="7" s="1"/>
  <c r="Y14" i="7"/>
  <c r="Q14" i="7"/>
  <c r="AA17" i="7"/>
  <c r="AA19" i="7" s="1"/>
  <c r="AG19" i="7" s="1"/>
  <c r="S17" i="7"/>
  <c r="S19" i="7" s="1"/>
  <c r="Y17" i="7"/>
  <c r="Q17" i="7"/>
  <c r="U26" i="7"/>
  <c r="AA30" i="7"/>
  <c r="S30" i="7"/>
  <c r="S31" i="7" s="1"/>
  <c r="Y30" i="7"/>
  <c r="Q30" i="7"/>
  <c r="AA33" i="7"/>
  <c r="S33" i="7"/>
  <c r="S35" i="7" s="1"/>
  <c r="Y33" i="7"/>
  <c r="Q33" i="7"/>
  <c r="M55" i="7"/>
  <c r="Y52" i="7"/>
  <c r="Q52" i="7"/>
  <c r="AD52" i="7"/>
  <c r="AB52" i="7" s="1"/>
  <c r="AH52" i="7" s="1"/>
  <c r="W52" i="7"/>
  <c r="W55" i="7" s="1"/>
  <c r="O52" i="7"/>
  <c r="S52" i="7"/>
  <c r="AA52" i="7"/>
  <c r="U52" i="7"/>
  <c r="U55" i="7" s="1"/>
  <c r="M7" i="7"/>
  <c r="AK7" i="7"/>
  <c r="AC7" i="7"/>
  <c r="Y10" i="7"/>
  <c r="Q10" i="7"/>
  <c r="Q11" i="7" s="1"/>
  <c r="AD10" i="7"/>
  <c r="AB10" i="7" s="1"/>
  <c r="W10" i="7"/>
  <c r="O10" i="7"/>
  <c r="AK19" i="7"/>
  <c r="AC19" i="7"/>
  <c r="L19" i="7"/>
  <c r="AA20" i="7"/>
  <c r="S20" i="7"/>
  <c r="S23" i="7" s="1"/>
  <c r="M23" i="7"/>
  <c r="Y20" i="7"/>
  <c r="Q20" i="7"/>
  <c r="AK23" i="7"/>
  <c r="AC23" i="7"/>
  <c r="Y26" i="7"/>
  <c r="Q26" i="7"/>
  <c r="Q27" i="7" s="1"/>
  <c r="AD26" i="7"/>
  <c r="AB26" i="7" s="1"/>
  <c r="W26" i="7"/>
  <c r="O26" i="7"/>
  <c r="AK35" i="7"/>
  <c r="AC35" i="7"/>
  <c r="L35" i="7"/>
  <c r="AA36" i="7"/>
  <c r="S36" i="7"/>
  <c r="S39" i="7" s="1"/>
  <c r="M39" i="7"/>
  <c r="Y36" i="7"/>
  <c r="Y39" i="7" s="1"/>
  <c r="Q36" i="7"/>
  <c r="Q39" i="7" s="1"/>
  <c r="AC39" i="7"/>
  <c r="U9" i="7"/>
  <c r="U12" i="7"/>
  <c r="AE15" i="7"/>
  <c r="U22" i="7"/>
  <c r="U23" i="7" s="1"/>
  <c r="U25" i="7"/>
  <c r="U28" i="7"/>
  <c r="AE31" i="7"/>
  <c r="U38" i="7"/>
  <c r="U39" i="7" s="1"/>
  <c r="U41" i="7"/>
  <c r="O42" i="7"/>
  <c r="W42" i="7"/>
  <c r="AD42" i="7"/>
  <c r="AB42" i="7" s="1"/>
  <c r="U44" i="7"/>
  <c r="U47" i="7" s="1"/>
  <c r="T47" i="7" s="1"/>
  <c r="O45" i="7"/>
  <c r="W45" i="7"/>
  <c r="AD45" i="7"/>
  <c r="AB45" i="7" s="1"/>
  <c r="O53" i="7"/>
  <c r="AD53" i="7"/>
  <c r="Q64" i="7"/>
  <c r="Y65" i="7"/>
  <c r="Q65" i="7"/>
  <c r="AD65" i="7"/>
  <c r="AB65" i="7" s="1"/>
  <c r="AH65" i="7" s="1"/>
  <c r="U65" i="7"/>
  <c r="S65" i="7"/>
  <c r="AA66" i="7"/>
  <c r="S66" i="7"/>
  <c r="AD66" i="7"/>
  <c r="AB66" i="7" s="1"/>
  <c r="AH66" i="7" s="1"/>
  <c r="U66" i="7"/>
  <c r="Q66" i="7"/>
  <c r="L67" i="7"/>
  <c r="AK67" i="7"/>
  <c r="AE67" i="7"/>
  <c r="AK71" i="7"/>
  <c r="AC71" i="7"/>
  <c r="AE71" i="7"/>
  <c r="W72" i="7"/>
  <c r="AD82" i="7"/>
  <c r="AB82" i="7" s="1"/>
  <c r="AH82" i="7" s="1"/>
  <c r="W82" i="7"/>
  <c r="O82" i="7"/>
  <c r="AA82" i="7"/>
  <c r="S82" i="7"/>
  <c r="U82" i="7"/>
  <c r="Q82" i="7"/>
  <c r="O9" i="7"/>
  <c r="W9" i="7"/>
  <c r="O12" i="7"/>
  <c r="O15" i="7" s="1"/>
  <c r="N15" i="7" s="1"/>
  <c r="W12" i="7"/>
  <c r="O22" i="7"/>
  <c r="W22" i="7"/>
  <c r="O25" i="7"/>
  <c r="W25" i="7"/>
  <c r="O28" i="7"/>
  <c r="W28" i="7"/>
  <c r="O38" i="7"/>
  <c r="W38" i="7"/>
  <c r="O41" i="7"/>
  <c r="W41" i="7"/>
  <c r="Q42" i="7"/>
  <c r="Q43" i="7" s="1"/>
  <c r="Y42" i="7"/>
  <c r="O44" i="7"/>
  <c r="W44" i="7"/>
  <c r="AD44" i="7"/>
  <c r="AB44" i="7" s="1"/>
  <c r="Q45" i="7"/>
  <c r="Y45" i="7"/>
  <c r="AD48" i="7"/>
  <c r="AB48" i="7" s="1"/>
  <c r="W48" i="7"/>
  <c r="O48" i="7"/>
  <c r="Y48" i="7"/>
  <c r="Y49" i="7"/>
  <c r="Q49" i="7"/>
  <c r="Q51" i="7" s="1"/>
  <c r="W49" i="7"/>
  <c r="AA50" i="7"/>
  <c r="S50" i="7"/>
  <c r="S51" i="7" s="1"/>
  <c r="W50" i="7"/>
  <c r="M51" i="7"/>
  <c r="AF55" i="7"/>
  <c r="AK55" i="7"/>
  <c r="AC55" i="7"/>
  <c r="L55" i="7"/>
  <c r="AA56" i="7"/>
  <c r="AA59" i="7" s="1"/>
  <c r="AG59" i="7" s="1"/>
  <c r="S56" i="7"/>
  <c r="S59" i="7" s="1"/>
  <c r="M59" i="7"/>
  <c r="Y56" i="7"/>
  <c r="Q56" i="7"/>
  <c r="AK59" i="7"/>
  <c r="AC59" i="7"/>
  <c r="Y64" i="7"/>
  <c r="O65" i="7"/>
  <c r="O66" i="7"/>
  <c r="L71" i="7"/>
  <c r="Y82" i="7"/>
  <c r="AA72" i="7"/>
  <c r="S72" i="7"/>
  <c r="M75" i="7"/>
  <c r="AD72" i="7"/>
  <c r="AB72" i="7" s="1"/>
  <c r="AH72" i="7" s="1"/>
  <c r="U72" i="7"/>
  <c r="Q72" i="7"/>
  <c r="U42" i="7"/>
  <c r="AA53" i="7"/>
  <c r="S53" i="7"/>
  <c r="Y53" i="7"/>
  <c r="Q53" i="7"/>
  <c r="AD64" i="7"/>
  <c r="AB64" i="7" s="1"/>
  <c r="W64" i="7"/>
  <c r="O64" i="7"/>
  <c r="U64" i="7"/>
  <c r="S64" i="7"/>
  <c r="O72" i="7"/>
  <c r="AC75" i="7"/>
  <c r="L75" i="7"/>
  <c r="AA80" i="7"/>
  <c r="S80" i="7"/>
  <c r="AD80" i="7"/>
  <c r="AD83" i="7" s="1"/>
  <c r="W80" i="7"/>
  <c r="O80" i="7"/>
  <c r="M83" i="7"/>
  <c r="U80" i="7"/>
  <c r="Q80" i="7"/>
  <c r="AD85" i="7"/>
  <c r="AB85" i="7" s="1"/>
  <c r="AH85" i="7" s="1"/>
  <c r="W85" i="7"/>
  <c r="O85" i="7"/>
  <c r="AA85" i="7"/>
  <c r="S85" i="7"/>
  <c r="S87" i="7" s="1"/>
  <c r="Y85" i="7"/>
  <c r="Q85" i="7"/>
  <c r="U85" i="7"/>
  <c r="AE51" i="7"/>
  <c r="U58" i="7"/>
  <c r="U59" i="7" s="1"/>
  <c r="AD61" i="7"/>
  <c r="AB61" i="7" s="1"/>
  <c r="AH61" i="7" s="1"/>
  <c r="W61" i="7"/>
  <c r="U61" i="7"/>
  <c r="AD74" i="7"/>
  <c r="AB74" i="7" s="1"/>
  <c r="AH74" i="7" s="1"/>
  <c r="W74" i="7"/>
  <c r="O74" i="7"/>
  <c r="Y74" i="7"/>
  <c r="AD77" i="7"/>
  <c r="AB77" i="7" s="1"/>
  <c r="AH77" i="7" s="1"/>
  <c r="W77" i="7"/>
  <c r="O77" i="7"/>
  <c r="Y77" i="7"/>
  <c r="Y78" i="7"/>
  <c r="Q78" i="7"/>
  <c r="W78" i="7"/>
  <c r="AD88" i="7"/>
  <c r="AD91" i="7" s="1"/>
  <c r="W88" i="7"/>
  <c r="O88" i="7"/>
  <c r="AA88" i="7"/>
  <c r="S88" i="7"/>
  <c r="M91" i="7"/>
  <c r="Y88" i="7"/>
  <c r="Q88" i="7"/>
  <c r="L91" i="7"/>
  <c r="AK91" i="7"/>
  <c r="AC91" i="7"/>
  <c r="O58" i="7"/>
  <c r="W58" i="7"/>
  <c r="O61" i="7"/>
  <c r="Y61" i="7"/>
  <c r="Y62" i="7"/>
  <c r="Q62" i="7"/>
  <c r="W62" i="7"/>
  <c r="AF67" i="7"/>
  <c r="M71" i="7"/>
  <c r="Y68" i="7"/>
  <c r="Y71" i="7" s="1"/>
  <c r="Q68" i="7"/>
  <c r="Q71" i="7" s="1"/>
  <c r="W68" i="7"/>
  <c r="AA69" i="7"/>
  <c r="S69" i="7"/>
  <c r="S71" i="7" s="1"/>
  <c r="W69" i="7"/>
  <c r="AL75" i="7"/>
  <c r="Q74" i="7"/>
  <c r="AA74" i="7"/>
  <c r="Q77" i="7"/>
  <c r="AA77" i="7"/>
  <c r="O78" i="7"/>
  <c r="AA78" i="7"/>
  <c r="M79" i="7"/>
  <c r="AC83" i="7"/>
  <c r="AK83" i="7"/>
  <c r="U88" i="7"/>
  <c r="AE91" i="7"/>
  <c r="O84" i="7"/>
  <c r="W84" i="7"/>
  <c r="AD84" i="7"/>
  <c r="AB84" i="7" s="1"/>
  <c r="AH84" i="7" s="1"/>
  <c r="L87" i="7"/>
  <c r="U90" i="7"/>
  <c r="U93" i="7"/>
  <c r="O94" i="7"/>
  <c r="W94" i="7"/>
  <c r="AD94" i="7"/>
  <c r="AD95" i="7" s="1"/>
  <c r="U96" i="7"/>
  <c r="O97" i="7"/>
  <c r="W97" i="7"/>
  <c r="AD97" i="7"/>
  <c r="AB97" i="7" s="1"/>
  <c r="AH97" i="7" s="1"/>
  <c r="Q98" i="7"/>
  <c r="Y98" i="7"/>
  <c r="AE99" i="7"/>
  <c r="O100" i="7"/>
  <c r="W100" i="7"/>
  <c r="AD100" i="7"/>
  <c r="AD103" i="7" s="1"/>
  <c r="Q101" i="7"/>
  <c r="Y101" i="7"/>
  <c r="L103" i="7"/>
  <c r="Q104" i="7"/>
  <c r="Y104" i="7"/>
  <c r="U106" i="7"/>
  <c r="M107" i="7"/>
  <c r="F128" i="7"/>
  <c r="Q81" i="7"/>
  <c r="Y81" i="7"/>
  <c r="Q84" i="7"/>
  <c r="Y84" i="7"/>
  <c r="M87" i="7"/>
  <c r="AC87" i="7"/>
  <c r="AK87" i="7"/>
  <c r="O90" i="7"/>
  <c r="W90" i="7"/>
  <c r="O93" i="7"/>
  <c r="W93" i="7"/>
  <c r="Q94" i="7"/>
  <c r="Q95" i="7" s="1"/>
  <c r="P95" i="7" s="1"/>
  <c r="Y94" i="7"/>
  <c r="O96" i="7"/>
  <c r="W96" i="7"/>
  <c r="Q97" i="7"/>
  <c r="Y97" i="7"/>
  <c r="S98" i="7"/>
  <c r="S99" i="7" s="1"/>
  <c r="AA98" i="7"/>
  <c r="Q100" i="7"/>
  <c r="Y100" i="7"/>
  <c r="S101" i="7"/>
  <c r="S103" i="7" s="1"/>
  <c r="AA101" i="7"/>
  <c r="AA103" i="7" s="1"/>
  <c r="AG103" i="7" s="1"/>
  <c r="M103" i="7"/>
  <c r="AC103" i="7"/>
  <c r="AK103" i="7"/>
  <c r="S104" i="7"/>
  <c r="S107" i="7" s="1"/>
  <c r="AA104" i="7"/>
  <c r="AA107" i="7" s="1"/>
  <c r="AG107" i="7" s="1"/>
  <c r="O106" i="7"/>
  <c r="W106" i="7"/>
  <c r="AD110" i="7"/>
  <c r="AB110" i="7" s="1"/>
  <c r="AH110" i="7" s="1"/>
  <c r="W110" i="7"/>
  <c r="O110" i="7"/>
  <c r="M111" i="7"/>
  <c r="AA110" i="7"/>
  <c r="AA111" i="7" s="1"/>
  <c r="AG111" i="7" s="1"/>
  <c r="S110" i="7"/>
  <c r="Y110" i="7"/>
  <c r="Q110" i="7"/>
  <c r="AN128" i="7"/>
  <c r="I128" i="7"/>
  <c r="U98" i="7"/>
  <c r="M99" i="7"/>
  <c r="U101" i="7"/>
  <c r="U104" i="7"/>
  <c r="AK107" i="7"/>
  <c r="AC107" i="7"/>
  <c r="AE107" i="7"/>
  <c r="S111" i="7"/>
  <c r="U94" i="7"/>
  <c r="O98" i="7"/>
  <c r="W98" i="7"/>
  <c r="O101" i="7"/>
  <c r="W101" i="7"/>
  <c r="O104" i="7"/>
  <c r="W104" i="7"/>
  <c r="AL107" i="7"/>
  <c r="L107" i="7"/>
  <c r="D128" i="7"/>
  <c r="AQ128" i="7"/>
  <c r="U108" i="7"/>
  <c r="O109" i="7"/>
  <c r="W109" i="7"/>
  <c r="AD109" i="7"/>
  <c r="AB109" i="7" s="1"/>
  <c r="AH109" i="7" s="1"/>
  <c r="AE111" i="7"/>
  <c r="O112" i="7"/>
  <c r="U112" i="7" s="1"/>
  <c r="W112" i="7"/>
  <c r="AD112" i="7"/>
  <c r="Q113" i="7"/>
  <c r="Y113" i="7"/>
  <c r="AA114" i="7"/>
  <c r="L115" i="7"/>
  <c r="Q116" i="7"/>
  <c r="Y116" i="7"/>
  <c r="Y119" i="7" s="1"/>
  <c r="U118" i="7"/>
  <c r="M119" i="7"/>
  <c r="AC119" i="7"/>
  <c r="AK119" i="7"/>
  <c r="U121" i="7"/>
  <c r="O122" i="7"/>
  <c r="W122" i="7"/>
  <c r="AD122" i="7"/>
  <c r="AB122" i="7" s="1"/>
  <c r="AH122" i="7" s="1"/>
  <c r="U124" i="7"/>
  <c r="O125" i="7"/>
  <c r="W125" i="7"/>
  <c r="AD125" i="7"/>
  <c r="AD127" i="7" s="1"/>
  <c r="Q126" i="7"/>
  <c r="Y126" i="7"/>
  <c r="AE127" i="7"/>
  <c r="O108" i="7"/>
  <c r="O111" i="7" s="1"/>
  <c r="W108" i="7"/>
  <c r="Q109" i="7"/>
  <c r="Y109" i="7"/>
  <c r="Q112" i="7"/>
  <c r="Y112" i="7"/>
  <c r="S113" i="7"/>
  <c r="S115" i="7" s="1"/>
  <c r="AA113" i="7"/>
  <c r="M115" i="7"/>
  <c r="AC115" i="7"/>
  <c r="AK115" i="7"/>
  <c r="S116" i="7"/>
  <c r="S119" i="7" s="1"/>
  <c r="AA116" i="7"/>
  <c r="O118" i="7"/>
  <c r="W118" i="7"/>
  <c r="O121" i="7"/>
  <c r="W121" i="7"/>
  <c r="Q122" i="7"/>
  <c r="Y122" i="7"/>
  <c r="O124" i="7"/>
  <c r="W124" i="7"/>
  <c r="Q125" i="7"/>
  <c r="Q127" i="7" s="1"/>
  <c r="Y125" i="7"/>
  <c r="Y127" i="7" s="1"/>
  <c r="S126" i="7"/>
  <c r="AA126" i="7"/>
  <c r="U113" i="7"/>
  <c r="U116" i="7"/>
  <c r="AE119" i="7"/>
  <c r="U126" i="7"/>
  <c r="M127" i="7"/>
  <c r="K128" i="7"/>
  <c r="AI128" i="7"/>
  <c r="AJ128" i="7" s="1"/>
  <c r="O113" i="7"/>
  <c r="W113" i="7"/>
  <c r="O116" i="7"/>
  <c r="W116" i="7"/>
  <c r="U122" i="7"/>
  <c r="O126" i="7"/>
  <c r="W126" i="7"/>
  <c r="T7" i="6"/>
  <c r="N7" i="6"/>
  <c r="AG6" i="6"/>
  <c r="AC7" i="6"/>
  <c r="T8" i="6"/>
  <c r="T11" i="6" s="1"/>
  <c r="N9" i="6"/>
  <c r="V9" i="6"/>
  <c r="AC9" i="6"/>
  <c r="P10" i="6"/>
  <c r="X10" i="6"/>
  <c r="AD11" i="6"/>
  <c r="N12" i="6"/>
  <c r="N15" i="6" s="1"/>
  <c r="V12" i="6"/>
  <c r="V15" i="6" s="1"/>
  <c r="AC12" i="6"/>
  <c r="AK15" i="6"/>
  <c r="P13" i="6"/>
  <c r="X13" i="6"/>
  <c r="K15" i="6"/>
  <c r="X17" i="6"/>
  <c r="P17" i="6"/>
  <c r="AC17" i="6"/>
  <c r="V17" i="6"/>
  <c r="N17" i="6"/>
  <c r="L23" i="6"/>
  <c r="X20" i="6"/>
  <c r="P20" i="6"/>
  <c r="AC20" i="6"/>
  <c r="V20" i="6"/>
  <c r="V23" i="6" s="1"/>
  <c r="N20" i="6"/>
  <c r="N23" i="6" s="1"/>
  <c r="N24" i="6"/>
  <c r="AC24" i="6"/>
  <c r="K27" i="6"/>
  <c r="R30" i="6"/>
  <c r="R31" i="6" s="1"/>
  <c r="X33" i="6"/>
  <c r="P33" i="6"/>
  <c r="AC33" i="6"/>
  <c r="V33" i="6"/>
  <c r="N33" i="6"/>
  <c r="L39" i="6"/>
  <c r="X36" i="6"/>
  <c r="P36" i="6"/>
  <c r="AC36" i="6"/>
  <c r="V36" i="6"/>
  <c r="V39" i="6" s="1"/>
  <c r="N36" i="6"/>
  <c r="N40" i="6"/>
  <c r="AC40" i="6"/>
  <c r="K43" i="6"/>
  <c r="R46" i="6"/>
  <c r="X49" i="6"/>
  <c r="P49" i="6"/>
  <c r="P51" i="6" s="1"/>
  <c r="O51" i="6" s="1"/>
  <c r="AC49" i="6"/>
  <c r="V49" i="6"/>
  <c r="N49" i="6"/>
  <c r="P7" i="6"/>
  <c r="X6" i="6"/>
  <c r="N8" i="6"/>
  <c r="V8" i="6"/>
  <c r="V11" i="6" s="1"/>
  <c r="P9" i="6"/>
  <c r="X9" i="6"/>
  <c r="R10" i="6"/>
  <c r="Z10" i="6"/>
  <c r="P12" i="6"/>
  <c r="P15" i="6" s="1"/>
  <c r="X12" i="6"/>
  <c r="R13" i="6"/>
  <c r="Z13" i="6"/>
  <c r="L15" i="6"/>
  <c r="AB15" i="6"/>
  <c r="R17" i="6"/>
  <c r="Z18" i="6"/>
  <c r="R18" i="6"/>
  <c r="X18" i="6"/>
  <c r="P18" i="6"/>
  <c r="R20" i="6"/>
  <c r="AE23" i="6"/>
  <c r="Z21" i="6"/>
  <c r="Z23" i="6" s="1"/>
  <c r="AF23" i="6" s="1"/>
  <c r="R21" i="6"/>
  <c r="X21" i="6"/>
  <c r="P21" i="6"/>
  <c r="T24" i="6"/>
  <c r="T30" i="6"/>
  <c r="L31" i="6"/>
  <c r="R33" i="6"/>
  <c r="Z34" i="6"/>
  <c r="Z35" i="6" s="1"/>
  <c r="AF35" i="6" s="1"/>
  <c r="R34" i="6"/>
  <c r="X34" i="6"/>
  <c r="P34" i="6"/>
  <c r="R36" i="6"/>
  <c r="AE39" i="6"/>
  <c r="Z37" i="6"/>
  <c r="Z39" i="6" s="1"/>
  <c r="AF39" i="6" s="1"/>
  <c r="R37" i="6"/>
  <c r="X37" i="6"/>
  <c r="P37" i="6"/>
  <c r="T40" i="6"/>
  <c r="T46" i="6"/>
  <c r="L47" i="6"/>
  <c r="R49" i="6"/>
  <c r="Z50" i="6"/>
  <c r="R50" i="6"/>
  <c r="X50" i="6"/>
  <c r="X51" i="6" s="1"/>
  <c r="W51" i="6" s="1"/>
  <c r="P50" i="6"/>
  <c r="R7" i="6"/>
  <c r="Z6" i="6"/>
  <c r="R9" i="6"/>
  <c r="R11" i="6" s="1"/>
  <c r="Z9" i="6"/>
  <c r="Z11" i="6" s="1"/>
  <c r="AF11" i="6" s="1"/>
  <c r="L11" i="6"/>
  <c r="R12" i="6"/>
  <c r="Z12" i="6"/>
  <c r="AJ15" i="6"/>
  <c r="T23" i="6"/>
  <c r="Z31" i="6"/>
  <c r="AF31" i="6" s="1"/>
  <c r="T39" i="6"/>
  <c r="S39" i="6" s="1"/>
  <c r="Z47" i="6"/>
  <c r="AF47" i="6" s="1"/>
  <c r="Z58" i="6"/>
  <c r="Z59" i="6" s="1"/>
  <c r="AF59" i="6" s="1"/>
  <c r="R58" i="6"/>
  <c r="X58" i="6"/>
  <c r="P58" i="6"/>
  <c r="V58" i="6"/>
  <c r="L59" i="6"/>
  <c r="T58" i="6"/>
  <c r="AJ23" i="6"/>
  <c r="AB23" i="6"/>
  <c r="K23" i="6"/>
  <c r="Z24" i="6"/>
  <c r="Z27" i="6" s="1"/>
  <c r="AF27" i="6" s="1"/>
  <c r="R24" i="6"/>
  <c r="R27" i="6" s="1"/>
  <c r="L27" i="6"/>
  <c r="X24" i="6"/>
  <c r="X27" i="6" s="1"/>
  <c r="P24" i="6"/>
  <c r="P27" i="6" s="1"/>
  <c r="AJ27" i="6"/>
  <c r="AB27" i="6"/>
  <c r="X30" i="6"/>
  <c r="P30" i="6"/>
  <c r="P31" i="6" s="1"/>
  <c r="AC30" i="6"/>
  <c r="V30" i="6"/>
  <c r="N30" i="6"/>
  <c r="AJ39" i="6"/>
  <c r="AB39" i="6"/>
  <c r="K39" i="6"/>
  <c r="Z40" i="6"/>
  <c r="R40" i="6"/>
  <c r="R43" i="6" s="1"/>
  <c r="L43" i="6"/>
  <c r="X40" i="6"/>
  <c r="P40" i="6"/>
  <c r="P43" i="6" s="1"/>
  <c r="AJ43" i="6"/>
  <c r="AB43" i="6"/>
  <c r="X46" i="6"/>
  <c r="P46" i="6"/>
  <c r="P47" i="6" s="1"/>
  <c r="AC46" i="6"/>
  <c r="V46" i="6"/>
  <c r="N46" i="6"/>
  <c r="N58" i="6"/>
  <c r="AE63" i="6"/>
  <c r="Z61" i="6"/>
  <c r="R61" i="6"/>
  <c r="X61" i="6"/>
  <c r="P61" i="6"/>
  <c r="V61" i="6"/>
  <c r="T61" i="6"/>
  <c r="T63" i="6" s="1"/>
  <c r="T16" i="6"/>
  <c r="T19" i="6" s="1"/>
  <c r="AD19" i="6"/>
  <c r="T26" i="6"/>
  <c r="T29" i="6"/>
  <c r="T32" i="6"/>
  <c r="AD35" i="6"/>
  <c r="T42" i="6"/>
  <c r="T45" i="6"/>
  <c r="T48" i="6"/>
  <c r="T51" i="6" s="1"/>
  <c r="S51" i="6" s="1"/>
  <c r="AJ51" i="6"/>
  <c r="AB51" i="6"/>
  <c r="X54" i="6"/>
  <c r="P54" i="6"/>
  <c r="P55" i="6" s="1"/>
  <c r="O55" i="6" s="1"/>
  <c r="AC54" i="6"/>
  <c r="V54" i="6"/>
  <c r="N54" i="6"/>
  <c r="N55" i="6" s="1"/>
  <c r="M55" i="6" s="1"/>
  <c r="T64" i="6"/>
  <c r="T70" i="6"/>
  <c r="L71" i="6"/>
  <c r="R73" i="6"/>
  <c r="Z74" i="6"/>
  <c r="R74" i="6"/>
  <c r="X74" i="6"/>
  <c r="P74" i="6"/>
  <c r="R76" i="6"/>
  <c r="AE79" i="6"/>
  <c r="Z77" i="6"/>
  <c r="Z79" i="6" s="1"/>
  <c r="AF79" i="6" s="1"/>
  <c r="R77" i="6"/>
  <c r="X77" i="6"/>
  <c r="P77" i="6"/>
  <c r="T80" i="6"/>
  <c r="Z87" i="6"/>
  <c r="AF87" i="6" s="1"/>
  <c r="Z92" i="6"/>
  <c r="Z95" i="6" s="1"/>
  <c r="AF95" i="6" s="1"/>
  <c r="R92" i="6"/>
  <c r="R95" i="6" s="1"/>
  <c r="L95" i="6"/>
  <c r="X92" i="6"/>
  <c r="P92" i="6"/>
  <c r="P95" i="6" s="1"/>
  <c r="AC92" i="6"/>
  <c r="N92" i="6"/>
  <c r="V92" i="6"/>
  <c r="T92" i="6"/>
  <c r="T95" i="6" s="1"/>
  <c r="N16" i="6"/>
  <c r="V16" i="6"/>
  <c r="N26" i="6"/>
  <c r="V26" i="6"/>
  <c r="N29" i="6"/>
  <c r="N31" i="6" s="1"/>
  <c r="V29" i="6"/>
  <c r="N32" i="6"/>
  <c r="V32" i="6"/>
  <c r="V35" i="6" s="1"/>
  <c r="U35" i="6" s="1"/>
  <c r="N42" i="6"/>
  <c r="V42" i="6"/>
  <c r="V43" i="6" s="1"/>
  <c r="N45" i="6"/>
  <c r="V45" i="6"/>
  <c r="N48" i="6"/>
  <c r="N51" i="6" s="1"/>
  <c r="M51" i="6" s="1"/>
  <c r="V48" i="6"/>
  <c r="AK51" i="6"/>
  <c r="K51" i="6"/>
  <c r="R54" i="6"/>
  <c r="X57" i="6"/>
  <c r="P57" i="6"/>
  <c r="AC57" i="6"/>
  <c r="V57" i="6"/>
  <c r="N57" i="6"/>
  <c r="L63" i="6"/>
  <c r="X60" i="6"/>
  <c r="P60" i="6"/>
  <c r="AC60" i="6"/>
  <c r="V60" i="6"/>
  <c r="N60" i="6"/>
  <c r="N63" i="6" s="1"/>
  <c r="T73" i="6"/>
  <c r="N74" i="6"/>
  <c r="AC74" i="6"/>
  <c r="AG74" i="6" s="1"/>
  <c r="T76" i="6"/>
  <c r="T79" i="6" s="1"/>
  <c r="N77" i="6"/>
  <c r="AC77" i="6"/>
  <c r="AG77" i="6" s="1"/>
  <c r="AE83" i="6"/>
  <c r="K83" i="6"/>
  <c r="AJ83" i="6"/>
  <c r="AB83" i="6"/>
  <c r="T107" i="6"/>
  <c r="AJ63" i="6"/>
  <c r="AB63" i="6"/>
  <c r="K63" i="6"/>
  <c r="Z64" i="6"/>
  <c r="Z67" i="6" s="1"/>
  <c r="AF67" i="6" s="1"/>
  <c r="R64" i="6"/>
  <c r="R67" i="6" s="1"/>
  <c r="L67" i="6"/>
  <c r="X64" i="6"/>
  <c r="X67" i="6" s="1"/>
  <c r="P64" i="6"/>
  <c r="P67" i="6" s="1"/>
  <c r="AJ67" i="6"/>
  <c r="AB67" i="6"/>
  <c r="X70" i="6"/>
  <c r="X71" i="6" s="1"/>
  <c r="P70" i="6"/>
  <c r="AC70" i="6"/>
  <c r="AG70" i="6" s="1"/>
  <c r="V70" i="6"/>
  <c r="N70" i="6"/>
  <c r="Z73" i="6"/>
  <c r="AJ79" i="6"/>
  <c r="AB79" i="6"/>
  <c r="K79" i="6"/>
  <c r="Z80" i="6"/>
  <c r="Z83" i="6" s="1"/>
  <c r="AF83" i="6" s="1"/>
  <c r="R80" i="6"/>
  <c r="R83" i="6" s="1"/>
  <c r="L83" i="6"/>
  <c r="X80" i="6"/>
  <c r="X83" i="6" s="1"/>
  <c r="P80" i="6"/>
  <c r="AJ91" i="6"/>
  <c r="AB91" i="6"/>
  <c r="K91" i="6"/>
  <c r="AD91" i="6"/>
  <c r="AH128" i="6"/>
  <c r="AI95" i="6"/>
  <c r="AE99" i="6"/>
  <c r="X98" i="6"/>
  <c r="X99" i="6" s="1"/>
  <c r="P98" i="6"/>
  <c r="P99" i="6" s="1"/>
  <c r="AC98" i="6"/>
  <c r="V98" i="6"/>
  <c r="N98" i="6"/>
  <c r="R98" i="6"/>
  <c r="Z98" i="6"/>
  <c r="L99" i="6"/>
  <c r="T98" i="6"/>
  <c r="R75" i="6"/>
  <c r="Q75" i="6" s="1"/>
  <c r="X73" i="6"/>
  <c r="P73" i="6"/>
  <c r="AC73" i="6"/>
  <c r="V73" i="6"/>
  <c r="N73" i="6"/>
  <c r="L79" i="6"/>
  <c r="X76" i="6"/>
  <c r="P76" i="6"/>
  <c r="P79" i="6" s="1"/>
  <c r="AC76" i="6"/>
  <c r="AG76" i="6" s="1"/>
  <c r="V76" i="6"/>
  <c r="V79" i="6" s="1"/>
  <c r="N76" i="6"/>
  <c r="AJ95" i="6"/>
  <c r="AB95" i="6"/>
  <c r="K95" i="6"/>
  <c r="AD95" i="6"/>
  <c r="AD107" i="6"/>
  <c r="K107" i="6"/>
  <c r="AJ107" i="6"/>
  <c r="AB107" i="6"/>
  <c r="R52" i="6"/>
  <c r="Z52" i="6"/>
  <c r="Z55" i="6" s="1"/>
  <c r="AF55" i="6" s="1"/>
  <c r="T53" i="6"/>
  <c r="T55" i="6" s="1"/>
  <c r="S55" i="6" s="1"/>
  <c r="T56" i="6"/>
  <c r="T59" i="6" s="1"/>
  <c r="AD59" i="6"/>
  <c r="R62" i="6"/>
  <c r="R63" i="6" s="1"/>
  <c r="Z62" i="6"/>
  <c r="T66" i="6"/>
  <c r="T69" i="6"/>
  <c r="T72" i="6"/>
  <c r="AD75" i="6"/>
  <c r="T82" i="6"/>
  <c r="T85" i="6"/>
  <c r="N86" i="6"/>
  <c r="V86" i="6"/>
  <c r="AC86" i="6"/>
  <c r="N88" i="6"/>
  <c r="N91" i="6" s="1"/>
  <c r="R101" i="6"/>
  <c r="Z102" i="6"/>
  <c r="R102" i="6"/>
  <c r="X102" i="6"/>
  <c r="P102" i="6"/>
  <c r="R104" i="6"/>
  <c r="Z105" i="6"/>
  <c r="R105" i="6"/>
  <c r="X105" i="6"/>
  <c r="P105" i="6"/>
  <c r="Z110" i="6"/>
  <c r="Z111" i="6" s="1"/>
  <c r="AF111" i="6" s="1"/>
  <c r="R110" i="6"/>
  <c r="R111" i="6" s="1"/>
  <c r="X110" i="6"/>
  <c r="P110" i="6"/>
  <c r="V110" i="6"/>
  <c r="L111" i="6"/>
  <c r="T110" i="6"/>
  <c r="Z126" i="6"/>
  <c r="R126" i="6"/>
  <c r="X126" i="6"/>
  <c r="P126" i="6"/>
  <c r="AC126" i="6"/>
  <c r="N126" i="6"/>
  <c r="V126" i="6"/>
  <c r="L127" i="6"/>
  <c r="T126" i="6"/>
  <c r="I128" i="6"/>
  <c r="V53" i="6"/>
  <c r="V55" i="6" s="1"/>
  <c r="U55" i="6" s="1"/>
  <c r="N56" i="6"/>
  <c r="V56" i="6"/>
  <c r="N66" i="6"/>
  <c r="N67" i="6" s="1"/>
  <c r="V66" i="6"/>
  <c r="V67" i="6" s="1"/>
  <c r="N69" i="6"/>
  <c r="V69" i="6"/>
  <c r="V71" i="6" s="1"/>
  <c r="N72" i="6"/>
  <c r="V72" i="6"/>
  <c r="N82" i="6"/>
  <c r="N83" i="6" s="1"/>
  <c r="V82" i="6"/>
  <c r="V83" i="6" s="1"/>
  <c r="N85" i="6"/>
  <c r="V85" i="6"/>
  <c r="P86" i="6"/>
  <c r="X86" i="6"/>
  <c r="AE91" i="6"/>
  <c r="Z89" i="6"/>
  <c r="R89" i="6"/>
  <c r="R91" i="6" s="1"/>
  <c r="X89" i="6"/>
  <c r="P89" i="6"/>
  <c r="N102" i="6"/>
  <c r="AC102" i="6"/>
  <c r="AG102" i="6" s="1"/>
  <c r="N105" i="6"/>
  <c r="AC105" i="6"/>
  <c r="AG105" i="6" s="1"/>
  <c r="N110" i="6"/>
  <c r="Z113" i="6"/>
  <c r="Z115" i="6" s="1"/>
  <c r="AF115" i="6" s="1"/>
  <c r="R113" i="6"/>
  <c r="R115" i="6" s="1"/>
  <c r="X113" i="6"/>
  <c r="P113" i="6"/>
  <c r="V113" i="6"/>
  <c r="T113" i="6"/>
  <c r="T115" i="6" s="1"/>
  <c r="AM128" i="6"/>
  <c r="T86" i="6"/>
  <c r="L91" i="6"/>
  <c r="X88" i="6"/>
  <c r="P88" i="6"/>
  <c r="AC88" i="6"/>
  <c r="V88" i="6"/>
  <c r="V91" i="6" s="1"/>
  <c r="Z88" i="6"/>
  <c r="X101" i="6"/>
  <c r="X103" i="6" s="1"/>
  <c r="W103" i="6" s="1"/>
  <c r="P101" i="6"/>
  <c r="AC101" i="6"/>
  <c r="V101" i="6"/>
  <c r="N101" i="6"/>
  <c r="L107" i="6"/>
  <c r="X104" i="6"/>
  <c r="P104" i="6"/>
  <c r="P107" i="6" s="1"/>
  <c r="AC104" i="6"/>
  <c r="V104" i="6"/>
  <c r="N104" i="6"/>
  <c r="Z90" i="6"/>
  <c r="T94" i="6"/>
  <c r="T97" i="6"/>
  <c r="T100" i="6"/>
  <c r="T103" i="6" s="1"/>
  <c r="S103" i="6" s="1"/>
  <c r="AD103" i="6"/>
  <c r="AK107" i="6"/>
  <c r="AJ115" i="6"/>
  <c r="AB115" i="6"/>
  <c r="K115" i="6"/>
  <c r="Z116" i="6"/>
  <c r="Z119" i="6" s="1"/>
  <c r="AF119" i="6" s="1"/>
  <c r="R116" i="6"/>
  <c r="R119" i="6" s="1"/>
  <c r="L119" i="6"/>
  <c r="X116" i="6"/>
  <c r="X119" i="6" s="1"/>
  <c r="P116" i="6"/>
  <c r="AJ119" i="6"/>
  <c r="AB119" i="6"/>
  <c r="X122" i="6"/>
  <c r="P122" i="6"/>
  <c r="AC122" i="6"/>
  <c r="AG122" i="6" s="1"/>
  <c r="V122" i="6"/>
  <c r="N122" i="6"/>
  <c r="J128" i="6"/>
  <c r="N94" i="6"/>
  <c r="V94" i="6"/>
  <c r="N97" i="6"/>
  <c r="N99" i="6" s="1"/>
  <c r="V97" i="6"/>
  <c r="N100" i="6"/>
  <c r="V100" i="6"/>
  <c r="X109" i="6"/>
  <c r="P109" i="6"/>
  <c r="AC109" i="6"/>
  <c r="V109" i="6"/>
  <c r="N109" i="6"/>
  <c r="L115" i="6"/>
  <c r="X112" i="6"/>
  <c r="X115" i="6" s="1"/>
  <c r="P112" i="6"/>
  <c r="AC112" i="6"/>
  <c r="V112" i="6"/>
  <c r="N112" i="6"/>
  <c r="N115" i="6" s="1"/>
  <c r="N116" i="6"/>
  <c r="AC116" i="6"/>
  <c r="K119" i="6"/>
  <c r="R122" i="6"/>
  <c r="R123" i="6" s="1"/>
  <c r="Q123" i="6" s="1"/>
  <c r="R127" i="6"/>
  <c r="X125" i="6"/>
  <c r="X127" i="6" s="1"/>
  <c r="P125" i="6"/>
  <c r="P127" i="6" s="1"/>
  <c r="AC125" i="6"/>
  <c r="AC127" i="6" s="1"/>
  <c r="V125" i="6"/>
  <c r="N125" i="6"/>
  <c r="F128" i="6"/>
  <c r="Z127" i="6"/>
  <c r="AP128" i="6"/>
  <c r="T108" i="6"/>
  <c r="AD111" i="6"/>
  <c r="T118" i="6"/>
  <c r="T119" i="6" s="1"/>
  <c r="T121" i="6"/>
  <c r="T123" i="6" s="1"/>
  <c r="T124" i="6"/>
  <c r="T127" i="6" s="1"/>
  <c r="AD127" i="6"/>
  <c r="N108" i="6"/>
  <c r="V108" i="6"/>
  <c r="V111" i="6" s="1"/>
  <c r="N118" i="6"/>
  <c r="V118" i="6"/>
  <c r="V119" i="6" s="1"/>
  <c r="N121" i="6"/>
  <c r="V121" i="6"/>
  <c r="N124" i="6"/>
  <c r="V124" i="6"/>
  <c r="V127" i="6" s="1"/>
  <c r="R15" i="5"/>
  <c r="T7" i="5"/>
  <c r="S7" i="5" s="1"/>
  <c r="AG6" i="5"/>
  <c r="AC7" i="5"/>
  <c r="T8" i="5"/>
  <c r="N9" i="5"/>
  <c r="V9" i="5"/>
  <c r="AC9" i="5"/>
  <c r="P10" i="5"/>
  <c r="X10" i="5"/>
  <c r="AD11" i="5"/>
  <c r="N12" i="5"/>
  <c r="V12" i="5"/>
  <c r="AC12" i="5"/>
  <c r="AG12" i="5" s="1"/>
  <c r="AJ15" i="5"/>
  <c r="AB15" i="5"/>
  <c r="X18" i="5"/>
  <c r="P18" i="5"/>
  <c r="P19" i="5" s="1"/>
  <c r="AC18" i="5"/>
  <c r="AG18" i="5" s="1"/>
  <c r="V18" i="5"/>
  <c r="N18" i="5"/>
  <c r="T22" i="5"/>
  <c r="L23" i="5"/>
  <c r="T25" i="5"/>
  <c r="T27" i="5" s="1"/>
  <c r="AJ27" i="5"/>
  <c r="AB27" i="5"/>
  <c r="K27" i="5"/>
  <c r="Z28" i="5"/>
  <c r="Z31" i="5" s="1"/>
  <c r="AF31" i="5" s="1"/>
  <c r="R28" i="5"/>
  <c r="R31" i="5" s="1"/>
  <c r="L31" i="5"/>
  <c r="X28" i="5"/>
  <c r="P28" i="5"/>
  <c r="AJ31" i="5"/>
  <c r="AB31" i="5"/>
  <c r="X34" i="5"/>
  <c r="P34" i="5"/>
  <c r="AC34" i="5"/>
  <c r="AG34" i="5" s="1"/>
  <c r="V34" i="5"/>
  <c r="N34" i="5"/>
  <c r="T38" i="5"/>
  <c r="L39" i="5"/>
  <c r="T41" i="5"/>
  <c r="T43" i="5" s="1"/>
  <c r="AJ43" i="5"/>
  <c r="AB43" i="5"/>
  <c r="K43" i="5"/>
  <c r="Z44" i="5"/>
  <c r="Z47" i="5" s="1"/>
  <c r="AF47" i="5" s="1"/>
  <c r="R44" i="5"/>
  <c r="L47" i="5"/>
  <c r="X44" i="5"/>
  <c r="X47" i="5" s="1"/>
  <c r="P44" i="5"/>
  <c r="P47" i="5" s="1"/>
  <c r="AJ47" i="5"/>
  <c r="AB47" i="5"/>
  <c r="X50" i="5"/>
  <c r="X51" i="5" s="1"/>
  <c r="P50" i="5"/>
  <c r="AC50" i="5"/>
  <c r="AG50" i="5" s="1"/>
  <c r="V50" i="5"/>
  <c r="N50" i="5"/>
  <c r="N7" i="5"/>
  <c r="V7" i="5"/>
  <c r="U7" i="5" s="1"/>
  <c r="P7" i="5"/>
  <c r="X6" i="5"/>
  <c r="N8" i="5"/>
  <c r="V8" i="5"/>
  <c r="P9" i="5"/>
  <c r="P11" i="5" s="1"/>
  <c r="X9" i="5"/>
  <c r="R10" i="5"/>
  <c r="R11" i="5" s="1"/>
  <c r="Z10" i="5"/>
  <c r="Z11" i="5" s="1"/>
  <c r="AF11" i="5" s="1"/>
  <c r="P12" i="5"/>
  <c r="X12" i="5"/>
  <c r="K15" i="5"/>
  <c r="R18" i="5"/>
  <c r="X21" i="5"/>
  <c r="P21" i="5"/>
  <c r="AC21" i="5"/>
  <c r="V21" i="5"/>
  <c r="N21" i="5"/>
  <c r="L27" i="5"/>
  <c r="X24" i="5"/>
  <c r="P24" i="5"/>
  <c r="AC24" i="5"/>
  <c r="AG24" i="5" s="1"/>
  <c r="V24" i="5"/>
  <c r="V27" i="5" s="1"/>
  <c r="N24" i="5"/>
  <c r="N28" i="5"/>
  <c r="AC28" i="5"/>
  <c r="K31" i="5"/>
  <c r="R34" i="5"/>
  <c r="R35" i="5" s="1"/>
  <c r="X37" i="5"/>
  <c r="P37" i="5"/>
  <c r="AC37" i="5"/>
  <c r="V37" i="5"/>
  <c r="N37" i="5"/>
  <c r="L43" i="5"/>
  <c r="X40" i="5"/>
  <c r="P40" i="5"/>
  <c r="AC40" i="5"/>
  <c r="V40" i="5"/>
  <c r="V43" i="5" s="1"/>
  <c r="N40" i="5"/>
  <c r="N44" i="5"/>
  <c r="AC44" i="5"/>
  <c r="K47" i="5"/>
  <c r="R50" i="5"/>
  <c r="R51" i="5" s="1"/>
  <c r="Q51" i="5" s="1"/>
  <c r="T10" i="5"/>
  <c r="L11" i="5"/>
  <c r="Z22" i="5"/>
  <c r="R22" i="5"/>
  <c r="R23" i="5" s="1"/>
  <c r="X22" i="5"/>
  <c r="P22" i="5"/>
  <c r="Z25" i="5"/>
  <c r="R25" i="5"/>
  <c r="R27" i="5" s="1"/>
  <c r="X25" i="5"/>
  <c r="P25" i="5"/>
  <c r="Z38" i="5"/>
  <c r="Z39" i="5" s="1"/>
  <c r="AF39" i="5" s="1"/>
  <c r="R38" i="5"/>
  <c r="R39" i="5" s="1"/>
  <c r="X38" i="5"/>
  <c r="P38" i="5"/>
  <c r="Z41" i="5"/>
  <c r="Z43" i="5" s="1"/>
  <c r="AF43" i="5" s="1"/>
  <c r="R41" i="5"/>
  <c r="R43" i="5" s="1"/>
  <c r="X41" i="5"/>
  <c r="P41" i="5"/>
  <c r="T47" i="5"/>
  <c r="N10" i="5"/>
  <c r="V10" i="5"/>
  <c r="Q15" i="5"/>
  <c r="T12" i="5"/>
  <c r="AC14" i="5"/>
  <c r="AG14" i="5" s="1"/>
  <c r="V14" i="5"/>
  <c r="T14" i="5"/>
  <c r="Z14" i="5"/>
  <c r="N22" i="5"/>
  <c r="AC22" i="5"/>
  <c r="AG22" i="5" s="1"/>
  <c r="N25" i="5"/>
  <c r="AC25" i="5"/>
  <c r="AG25" i="5" s="1"/>
  <c r="Z35" i="5"/>
  <c r="AF35" i="5" s="1"/>
  <c r="N38" i="5"/>
  <c r="AC38" i="5"/>
  <c r="AG38" i="5" s="1"/>
  <c r="N41" i="5"/>
  <c r="AC41" i="5"/>
  <c r="AG41" i="5" s="1"/>
  <c r="Z79" i="5"/>
  <c r="T17" i="5"/>
  <c r="T19" i="5" s="1"/>
  <c r="T20" i="5"/>
  <c r="AD23" i="5"/>
  <c r="T30" i="5"/>
  <c r="T31" i="5" s="1"/>
  <c r="T33" i="5"/>
  <c r="T35" i="5" s="1"/>
  <c r="T36" i="5"/>
  <c r="T39" i="5" s="1"/>
  <c r="AD39" i="5"/>
  <c r="T46" i="5"/>
  <c r="T49" i="5"/>
  <c r="T51" i="5" s="1"/>
  <c r="T52" i="5"/>
  <c r="N53" i="5"/>
  <c r="V53" i="5"/>
  <c r="X54" i="5"/>
  <c r="P54" i="5"/>
  <c r="AC54" i="5"/>
  <c r="V54" i="5"/>
  <c r="N54" i="5"/>
  <c r="T58" i="5"/>
  <c r="L59" i="5"/>
  <c r="T61" i="5"/>
  <c r="AJ63" i="5"/>
  <c r="AB63" i="5"/>
  <c r="K63" i="5"/>
  <c r="Z64" i="5"/>
  <c r="Z67" i="5" s="1"/>
  <c r="AF67" i="5" s="1"/>
  <c r="R64" i="5"/>
  <c r="R67" i="5" s="1"/>
  <c r="L67" i="5"/>
  <c r="X64" i="5"/>
  <c r="P64" i="5"/>
  <c r="AJ67" i="5"/>
  <c r="AB67" i="5"/>
  <c r="X70" i="5"/>
  <c r="P70" i="5"/>
  <c r="P71" i="5" s="1"/>
  <c r="O71" i="5" s="1"/>
  <c r="AC70" i="5"/>
  <c r="AG70" i="5" s="1"/>
  <c r="V70" i="5"/>
  <c r="N70" i="5"/>
  <c r="T74" i="5"/>
  <c r="L75" i="5"/>
  <c r="T77" i="5"/>
  <c r="T79" i="5" s="1"/>
  <c r="AJ79" i="5"/>
  <c r="AB79" i="5"/>
  <c r="K79" i="5"/>
  <c r="Z80" i="5"/>
  <c r="Z83" i="5" s="1"/>
  <c r="AF83" i="5" s="1"/>
  <c r="R80" i="5"/>
  <c r="R83" i="5" s="1"/>
  <c r="L83" i="5"/>
  <c r="X80" i="5"/>
  <c r="P80" i="5"/>
  <c r="P83" i="5" s="1"/>
  <c r="AJ83" i="5"/>
  <c r="AB83" i="5"/>
  <c r="X86" i="5"/>
  <c r="X87" i="5" s="1"/>
  <c r="P86" i="5"/>
  <c r="AC86" i="5"/>
  <c r="AG86" i="5" s="1"/>
  <c r="V86" i="5"/>
  <c r="N86" i="5"/>
  <c r="Z98" i="5"/>
  <c r="R98" i="5"/>
  <c r="X98" i="5"/>
  <c r="P98" i="5"/>
  <c r="AC98" i="5"/>
  <c r="AG98" i="5" s="1"/>
  <c r="N98" i="5"/>
  <c r="V98" i="5"/>
  <c r="L99" i="5"/>
  <c r="T98" i="5"/>
  <c r="Z101" i="5"/>
  <c r="R101" i="5"/>
  <c r="R103" i="5" s="1"/>
  <c r="X101" i="5"/>
  <c r="P101" i="5"/>
  <c r="AC101" i="5"/>
  <c r="AG101" i="5" s="1"/>
  <c r="N101" i="5"/>
  <c r="V101" i="5"/>
  <c r="T101" i="5"/>
  <c r="T103" i="5" s="1"/>
  <c r="N17" i="5"/>
  <c r="V17" i="5"/>
  <c r="V19" i="5" s="1"/>
  <c r="N20" i="5"/>
  <c r="V20" i="5"/>
  <c r="N30" i="5"/>
  <c r="V30" i="5"/>
  <c r="V31" i="5" s="1"/>
  <c r="N33" i="5"/>
  <c r="V33" i="5"/>
  <c r="V35" i="5" s="1"/>
  <c r="N36" i="5"/>
  <c r="V36" i="5"/>
  <c r="N46" i="5"/>
  <c r="V46" i="5"/>
  <c r="V47" i="5" s="1"/>
  <c r="N49" i="5"/>
  <c r="V49" i="5"/>
  <c r="N52" i="5"/>
  <c r="V52" i="5"/>
  <c r="P53" i="5"/>
  <c r="X53" i="5"/>
  <c r="R54" i="5"/>
  <c r="R55" i="5" s="1"/>
  <c r="X57" i="5"/>
  <c r="P57" i="5"/>
  <c r="AC57" i="5"/>
  <c r="V57" i="5"/>
  <c r="N57" i="5"/>
  <c r="L63" i="5"/>
  <c r="X60" i="5"/>
  <c r="P60" i="5"/>
  <c r="AC60" i="5"/>
  <c r="V60" i="5"/>
  <c r="N60" i="5"/>
  <c r="N64" i="5"/>
  <c r="AC64" i="5"/>
  <c r="K67" i="5"/>
  <c r="R70" i="5"/>
  <c r="X73" i="5"/>
  <c r="P73" i="5"/>
  <c r="AC73" i="5"/>
  <c r="V73" i="5"/>
  <c r="N73" i="5"/>
  <c r="L79" i="5"/>
  <c r="X76" i="5"/>
  <c r="P76" i="5"/>
  <c r="AC76" i="5"/>
  <c r="V76" i="5"/>
  <c r="V79" i="5" s="1"/>
  <c r="N76" i="5"/>
  <c r="N80" i="5"/>
  <c r="AC80" i="5"/>
  <c r="K83" i="5"/>
  <c r="AC87" i="5"/>
  <c r="R86" i="5"/>
  <c r="R91" i="5"/>
  <c r="Q91" i="5" s="1"/>
  <c r="AE91" i="5"/>
  <c r="L55" i="5"/>
  <c r="Z58" i="5"/>
  <c r="Z59" i="5" s="1"/>
  <c r="AF59" i="5" s="1"/>
  <c r="R58" i="5"/>
  <c r="R59" i="5" s="1"/>
  <c r="X58" i="5"/>
  <c r="P58" i="5"/>
  <c r="Z61" i="5"/>
  <c r="R61" i="5"/>
  <c r="R63" i="5" s="1"/>
  <c r="X61" i="5"/>
  <c r="P61" i="5"/>
  <c r="Z74" i="5"/>
  <c r="Z75" i="5" s="1"/>
  <c r="AF75" i="5" s="1"/>
  <c r="R74" i="5"/>
  <c r="R75" i="5" s="1"/>
  <c r="X74" i="5"/>
  <c r="P74" i="5"/>
  <c r="Z77" i="5"/>
  <c r="R77" i="5"/>
  <c r="R79" i="5" s="1"/>
  <c r="X77" i="5"/>
  <c r="P77" i="5"/>
  <c r="AM128" i="5"/>
  <c r="T53" i="5"/>
  <c r="N58" i="5"/>
  <c r="AC58" i="5"/>
  <c r="AG58" i="5" s="1"/>
  <c r="T63" i="5"/>
  <c r="N61" i="5"/>
  <c r="AC61" i="5"/>
  <c r="AG61" i="5" s="1"/>
  <c r="N74" i="5"/>
  <c r="AC74" i="5"/>
  <c r="AG74" i="5" s="1"/>
  <c r="N77" i="5"/>
  <c r="AC77" i="5"/>
  <c r="AG77" i="5" s="1"/>
  <c r="W87" i="5"/>
  <c r="Z91" i="5"/>
  <c r="AF91" i="5" s="1"/>
  <c r="T56" i="5"/>
  <c r="AD59" i="5"/>
  <c r="T66" i="5"/>
  <c r="T67" i="5" s="1"/>
  <c r="T69" i="5"/>
  <c r="T71" i="5" s="1"/>
  <c r="S71" i="5" s="1"/>
  <c r="T72" i="5"/>
  <c r="AD75" i="5"/>
  <c r="T82" i="5"/>
  <c r="T83" i="5" s="1"/>
  <c r="T85" i="5"/>
  <c r="T88" i="5"/>
  <c r="T91" i="5" s="1"/>
  <c r="S91" i="5" s="1"/>
  <c r="AC90" i="5"/>
  <c r="AG90" i="5" s="1"/>
  <c r="V90" i="5"/>
  <c r="N90" i="5"/>
  <c r="X90" i="5"/>
  <c r="X91" i="5" s="1"/>
  <c r="W91" i="5" s="1"/>
  <c r="X94" i="5"/>
  <c r="X95" i="5" s="1"/>
  <c r="W95" i="5" s="1"/>
  <c r="P94" i="5"/>
  <c r="P95" i="5" s="1"/>
  <c r="AC94" i="5"/>
  <c r="V94" i="5"/>
  <c r="N94" i="5"/>
  <c r="AJ103" i="5"/>
  <c r="AB103" i="5"/>
  <c r="K103" i="5"/>
  <c r="Z104" i="5"/>
  <c r="Z107" i="5" s="1"/>
  <c r="AF107" i="5" s="1"/>
  <c r="R104" i="5"/>
  <c r="R107" i="5" s="1"/>
  <c r="L107" i="5"/>
  <c r="X104" i="5"/>
  <c r="X107" i="5" s="1"/>
  <c r="P104" i="5"/>
  <c r="P107" i="5" s="1"/>
  <c r="AD107" i="5"/>
  <c r="AB107" i="5"/>
  <c r="Z116" i="5"/>
  <c r="Z119" i="5" s="1"/>
  <c r="AF119" i="5" s="1"/>
  <c r="R116" i="5"/>
  <c r="R119" i="5" s="1"/>
  <c r="L119" i="5"/>
  <c r="X116" i="5"/>
  <c r="X119" i="5" s="1"/>
  <c r="P116" i="5"/>
  <c r="P119" i="5" s="1"/>
  <c r="T116" i="5"/>
  <c r="AC116" i="5"/>
  <c r="N116" i="5"/>
  <c r="AJ119" i="5"/>
  <c r="AB119" i="5"/>
  <c r="AD119" i="5"/>
  <c r="J128" i="5"/>
  <c r="K119" i="5"/>
  <c r="X122" i="5"/>
  <c r="X123" i="5" s="1"/>
  <c r="P122" i="5"/>
  <c r="P123" i="5" s="1"/>
  <c r="AC122" i="5"/>
  <c r="V122" i="5"/>
  <c r="N122" i="5"/>
  <c r="L123" i="5"/>
  <c r="T122" i="5"/>
  <c r="R122" i="5"/>
  <c r="N56" i="5"/>
  <c r="V56" i="5"/>
  <c r="N66" i="5"/>
  <c r="V66" i="5"/>
  <c r="V67" i="5" s="1"/>
  <c r="N69" i="5"/>
  <c r="N71" i="5" s="1"/>
  <c r="V69" i="5"/>
  <c r="V71" i="5" s="1"/>
  <c r="U71" i="5" s="1"/>
  <c r="N72" i="5"/>
  <c r="V72" i="5"/>
  <c r="V75" i="5" s="1"/>
  <c r="N82" i="5"/>
  <c r="V82" i="5"/>
  <c r="N85" i="5"/>
  <c r="N87" i="5" s="1"/>
  <c r="M87" i="5" s="1"/>
  <c r="V85" i="5"/>
  <c r="N88" i="5"/>
  <c r="V88" i="5"/>
  <c r="AC88" i="5"/>
  <c r="AK91" i="5"/>
  <c r="P90" i="5"/>
  <c r="P91" i="5" s="1"/>
  <c r="O91" i="5" s="1"/>
  <c r="Z90" i="5"/>
  <c r="R94" i="5"/>
  <c r="X97" i="5"/>
  <c r="P97" i="5"/>
  <c r="AC97" i="5"/>
  <c r="V97" i="5"/>
  <c r="N97" i="5"/>
  <c r="L103" i="5"/>
  <c r="X100" i="5"/>
  <c r="P100" i="5"/>
  <c r="AC100" i="5"/>
  <c r="V100" i="5"/>
  <c r="V103" i="5" s="1"/>
  <c r="N100" i="5"/>
  <c r="N104" i="5"/>
  <c r="AC104" i="5"/>
  <c r="K107" i="5"/>
  <c r="V116" i="5"/>
  <c r="R123" i="5"/>
  <c r="Z122" i="5"/>
  <c r="AJ91" i="5"/>
  <c r="AB91" i="5"/>
  <c r="AJ115" i="5"/>
  <c r="AB115" i="5"/>
  <c r="K115" i="5"/>
  <c r="AD115" i="5"/>
  <c r="AH128" i="5"/>
  <c r="AI128" i="5" s="1"/>
  <c r="T93" i="5"/>
  <c r="T95" i="5" s="1"/>
  <c r="T96" i="5"/>
  <c r="AD99" i="5"/>
  <c r="T106" i="5"/>
  <c r="T107" i="5" s="1"/>
  <c r="X109" i="5"/>
  <c r="P109" i="5"/>
  <c r="AC109" i="5"/>
  <c r="V109" i="5"/>
  <c r="N109" i="5"/>
  <c r="L115" i="5"/>
  <c r="X112" i="5"/>
  <c r="P112" i="5"/>
  <c r="AC112" i="5"/>
  <c r="V112" i="5"/>
  <c r="V115" i="5" s="1"/>
  <c r="N112" i="5"/>
  <c r="D128" i="5"/>
  <c r="X125" i="5"/>
  <c r="P125" i="5"/>
  <c r="AC125" i="5"/>
  <c r="V125" i="5"/>
  <c r="N125" i="5"/>
  <c r="F128" i="5"/>
  <c r="N93" i="5"/>
  <c r="N95" i="5" s="1"/>
  <c r="M95" i="5" s="1"/>
  <c r="V93" i="5"/>
  <c r="N96" i="5"/>
  <c r="V96" i="5"/>
  <c r="N106" i="5"/>
  <c r="V106" i="5"/>
  <c r="R109" i="5"/>
  <c r="Z110" i="5"/>
  <c r="R110" i="5"/>
  <c r="X110" i="5"/>
  <c r="P110" i="5"/>
  <c r="R112" i="5"/>
  <c r="AE115" i="5"/>
  <c r="Z113" i="5"/>
  <c r="Z115" i="5" s="1"/>
  <c r="AF115" i="5" s="1"/>
  <c r="R113" i="5"/>
  <c r="X113" i="5"/>
  <c r="P113" i="5"/>
  <c r="R125" i="5"/>
  <c r="Z126" i="5"/>
  <c r="Z127" i="5" s="1"/>
  <c r="R126" i="5"/>
  <c r="X126" i="5"/>
  <c r="P126" i="5"/>
  <c r="I128" i="5"/>
  <c r="AP128" i="5"/>
  <c r="T108" i="5"/>
  <c r="T111" i="5" s="1"/>
  <c r="AD111" i="5"/>
  <c r="T118" i="5"/>
  <c r="T121" i="5"/>
  <c r="T124" i="5"/>
  <c r="AD127" i="5"/>
  <c r="N108" i="5"/>
  <c r="V108" i="5"/>
  <c r="N118" i="5"/>
  <c r="V118" i="5"/>
  <c r="N121" i="5"/>
  <c r="N123" i="5" s="1"/>
  <c r="V121" i="5"/>
  <c r="N124" i="5"/>
  <c r="V124" i="5"/>
  <c r="T11" i="14"/>
  <c r="T7" i="14"/>
  <c r="V7" i="14"/>
  <c r="X5" i="14"/>
  <c r="Z6" i="14"/>
  <c r="K7" i="14"/>
  <c r="P8" i="14"/>
  <c r="P11" i="14" s="1"/>
  <c r="X8" i="14"/>
  <c r="R9" i="14"/>
  <c r="Z9" i="14"/>
  <c r="L11" i="14"/>
  <c r="AB11" i="14"/>
  <c r="AJ11" i="14"/>
  <c r="R12" i="14"/>
  <c r="Z12" i="14"/>
  <c r="N14" i="14"/>
  <c r="N15" i="14" s="1"/>
  <c r="M15" i="14" s="1"/>
  <c r="V14" i="14"/>
  <c r="V15" i="14" s="1"/>
  <c r="U15" i="14" s="1"/>
  <c r="AC14" i="14"/>
  <c r="AG14" i="14" s="1"/>
  <c r="AB15" i="14"/>
  <c r="T17" i="14"/>
  <c r="T20" i="14"/>
  <c r="X26" i="14"/>
  <c r="X27" i="14" s="1"/>
  <c r="P26" i="14"/>
  <c r="AC26" i="14"/>
  <c r="AG26" i="14" s="1"/>
  <c r="V26" i="14"/>
  <c r="N26" i="14"/>
  <c r="T29" i="14"/>
  <c r="N30" i="14"/>
  <c r="AC30" i="14"/>
  <c r="AG30" i="14" s="1"/>
  <c r="T32" i="14"/>
  <c r="N33" i="14"/>
  <c r="AC33" i="14"/>
  <c r="AG33" i="14" s="1"/>
  <c r="Z43" i="14"/>
  <c r="AF43" i="14" s="1"/>
  <c r="T45" i="14"/>
  <c r="N46" i="14"/>
  <c r="AC46" i="14"/>
  <c r="AG46" i="14" s="1"/>
  <c r="T48" i="14"/>
  <c r="N49" i="14"/>
  <c r="AC49" i="14"/>
  <c r="AG49" i="14" s="1"/>
  <c r="AD7" i="14"/>
  <c r="X4" i="14"/>
  <c r="Z5" i="14"/>
  <c r="L7" i="14"/>
  <c r="AB7" i="14"/>
  <c r="R8" i="14"/>
  <c r="R11" i="14" s="1"/>
  <c r="Z8" i="14"/>
  <c r="P14" i="14"/>
  <c r="P15" i="14" s="1"/>
  <c r="O15" i="14" s="1"/>
  <c r="X14" i="14"/>
  <c r="X15" i="14" s="1"/>
  <c r="W15" i="14" s="1"/>
  <c r="AJ15" i="14"/>
  <c r="L19" i="14"/>
  <c r="X16" i="14"/>
  <c r="AC16" i="14"/>
  <c r="V16" i="14"/>
  <c r="V19" i="14" s="1"/>
  <c r="N19" i="14"/>
  <c r="AC27" i="14"/>
  <c r="Z29" i="14"/>
  <c r="T30" i="14"/>
  <c r="T33" i="14"/>
  <c r="AJ35" i="14"/>
  <c r="AB35" i="14"/>
  <c r="K35" i="14"/>
  <c r="Z36" i="14"/>
  <c r="R36" i="14"/>
  <c r="R39" i="14" s="1"/>
  <c r="L39" i="14"/>
  <c r="X36" i="14"/>
  <c r="P36" i="14"/>
  <c r="AJ39" i="14"/>
  <c r="AB39" i="14"/>
  <c r="R43" i="14"/>
  <c r="X42" i="14"/>
  <c r="P42" i="14"/>
  <c r="P43" i="14" s="1"/>
  <c r="AC42" i="14"/>
  <c r="AG42" i="14" s="1"/>
  <c r="V42" i="14"/>
  <c r="N42" i="14"/>
  <c r="Z45" i="14"/>
  <c r="T46" i="14"/>
  <c r="T49" i="14"/>
  <c r="R14" i="14"/>
  <c r="Z14" i="14"/>
  <c r="AE19" i="14"/>
  <c r="Z17" i="14"/>
  <c r="R17" i="14"/>
  <c r="X17" i="14"/>
  <c r="AJ19" i="14"/>
  <c r="AB19" i="14"/>
  <c r="K19" i="14"/>
  <c r="Z20" i="14"/>
  <c r="R20" i="14"/>
  <c r="R23" i="14" s="1"/>
  <c r="L23" i="14"/>
  <c r="X20" i="14"/>
  <c r="X23" i="14" s="1"/>
  <c r="P20" i="14"/>
  <c r="P23" i="14" s="1"/>
  <c r="AJ23" i="14"/>
  <c r="AB23" i="14"/>
  <c r="X29" i="14"/>
  <c r="P29" i="14"/>
  <c r="AC29" i="14"/>
  <c r="V29" i="14"/>
  <c r="N29" i="14"/>
  <c r="L35" i="14"/>
  <c r="X32" i="14"/>
  <c r="P32" i="14"/>
  <c r="AC32" i="14"/>
  <c r="V32" i="14"/>
  <c r="N32" i="14"/>
  <c r="X45" i="14"/>
  <c r="P45" i="14"/>
  <c r="AC45" i="14"/>
  <c r="AG45" i="14" s="1"/>
  <c r="V45" i="14"/>
  <c r="N45" i="14"/>
  <c r="L51" i="14"/>
  <c r="X48" i="14"/>
  <c r="P48" i="14"/>
  <c r="AC48" i="14"/>
  <c r="V48" i="14"/>
  <c r="N48" i="14"/>
  <c r="Z70" i="14"/>
  <c r="R70" i="14"/>
  <c r="R71" i="14" s="1"/>
  <c r="X70" i="14"/>
  <c r="P70" i="14"/>
  <c r="AC70" i="14"/>
  <c r="AG70" i="14" s="1"/>
  <c r="N70" i="14"/>
  <c r="V70" i="14"/>
  <c r="L71" i="14"/>
  <c r="T70" i="14"/>
  <c r="Z73" i="14"/>
  <c r="R73" i="14"/>
  <c r="R75" i="14" s="1"/>
  <c r="X73" i="14"/>
  <c r="P73" i="14"/>
  <c r="AC73" i="14"/>
  <c r="AG73" i="14" s="1"/>
  <c r="N73" i="14"/>
  <c r="V73" i="14"/>
  <c r="T73" i="14"/>
  <c r="T14" i="14"/>
  <c r="T15" i="14" s="1"/>
  <c r="S15" i="14" s="1"/>
  <c r="T19" i="14"/>
  <c r="Z30" i="14"/>
  <c r="Z31" i="14" s="1"/>
  <c r="AF31" i="14" s="1"/>
  <c r="R30" i="14"/>
  <c r="X30" i="14"/>
  <c r="P30" i="14"/>
  <c r="Z33" i="14"/>
  <c r="Z35" i="14" s="1"/>
  <c r="AF35" i="14" s="1"/>
  <c r="R33" i="14"/>
  <c r="R35" i="14" s="1"/>
  <c r="X33" i="14"/>
  <c r="P33" i="14"/>
  <c r="Z46" i="14"/>
  <c r="R46" i="14"/>
  <c r="R47" i="14" s="1"/>
  <c r="X46" i="14"/>
  <c r="P46" i="14"/>
  <c r="Z49" i="14"/>
  <c r="Z51" i="14" s="1"/>
  <c r="AF51" i="14" s="1"/>
  <c r="R49" i="14"/>
  <c r="R51" i="14" s="1"/>
  <c r="X49" i="14"/>
  <c r="P49" i="14"/>
  <c r="Z54" i="14"/>
  <c r="Z55" i="14" s="1"/>
  <c r="AF55" i="14" s="1"/>
  <c r="R54" i="14"/>
  <c r="X54" i="14"/>
  <c r="P54" i="14"/>
  <c r="AC54" i="14"/>
  <c r="AG54" i="14" s="1"/>
  <c r="N54" i="14"/>
  <c r="V54" i="14"/>
  <c r="L55" i="14"/>
  <c r="T54" i="14"/>
  <c r="Z57" i="14"/>
  <c r="Z59" i="14" s="1"/>
  <c r="AF59" i="14" s="1"/>
  <c r="R57" i="14"/>
  <c r="R59" i="14" s="1"/>
  <c r="X57" i="14"/>
  <c r="P57" i="14"/>
  <c r="AC57" i="14"/>
  <c r="AG57" i="14" s="1"/>
  <c r="N57" i="14"/>
  <c r="V57" i="14"/>
  <c r="T57" i="14"/>
  <c r="T59" i="14" s="1"/>
  <c r="R18" i="14"/>
  <c r="Z18" i="14"/>
  <c r="T22" i="14"/>
  <c r="R24" i="14"/>
  <c r="R27" i="14" s="1"/>
  <c r="Z24" i="14"/>
  <c r="Z27" i="14" s="1"/>
  <c r="AF27" i="14" s="1"/>
  <c r="T25" i="14"/>
  <c r="T27" i="14" s="1"/>
  <c r="T28" i="14"/>
  <c r="AD31" i="14"/>
  <c r="T38" i="14"/>
  <c r="T41" i="14"/>
  <c r="T43" i="14" s="1"/>
  <c r="T44" i="14"/>
  <c r="AD47" i="14"/>
  <c r="AK51" i="14"/>
  <c r="K51" i="14"/>
  <c r="AJ59" i="14"/>
  <c r="AB59" i="14"/>
  <c r="K59" i="14"/>
  <c r="Z60" i="14"/>
  <c r="Z63" i="14" s="1"/>
  <c r="AF63" i="14" s="1"/>
  <c r="R60" i="14"/>
  <c r="R63" i="14" s="1"/>
  <c r="L63" i="14"/>
  <c r="X60" i="14"/>
  <c r="X63" i="14" s="1"/>
  <c r="P60" i="14"/>
  <c r="P63" i="14" s="1"/>
  <c r="AJ63" i="14"/>
  <c r="AB63" i="14"/>
  <c r="X66" i="14"/>
  <c r="X67" i="14" s="1"/>
  <c r="P66" i="14"/>
  <c r="P67" i="14" s="1"/>
  <c r="AC66" i="14"/>
  <c r="V66" i="14"/>
  <c r="N66" i="14"/>
  <c r="AJ75" i="14"/>
  <c r="AB75" i="14"/>
  <c r="K75" i="14"/>
  <c r="Z76" i="14"/>
  <c r="Z79" i="14" s="1"/>
  <c r="AF79" i="14" s="1"/>
  <c r="R76" i="14"/>
  <c r="R79" i="14" s="1"/>
  <c r="L79" i="14"/>
  <c r="X76" i="14"/>
  <c r="X79" i="14" s="1"/>
  <c r="P76" i="14"/>
  <c r="P79" i="14" s="1"/>
  <c r="AJ79" i="14"/>
  <c r="AB79" i="14"/>
  <c r="X82" i="14"/>
  <c r="P82" i="14"/>
  <c r="P83" i="14" s="1"/>
  <c r="AC82" i="14"/>
  <c r="V82" i="14"/>
  <c r="N82" i="14"/>
  <c r="Z97" i="14"/>
  <c r="R97" i="14"/>
  <c r="X97" i="14"/>
  <c r="P97" i="14"/>
  <c r="V97" i="14"/>
  <c r="T97" i="14"/>
  <c r="R123" i="14"/>
  <c r="N22" i="14"/>
  <c r="V22" i="14"/>
  <c r="V23" i="14" s="1"/>
  <c r="N25" i="14"/>
  <c r="V25" i="14"/>
  <c r="V28" i="14"/>
  <c r="N38" i="14"/>
  <c r="V38" i="14"/>
  <c r="V39" i="14" s="1"/>
  <c r="N41" i="14"/>
  <c r="V41" i="14"/>
  <c r="V43" i="14" s="1"/>
  <c r="N44" i="14"/>
  <c r="V44" i="14"/>
  <c r="X53" i="14"/>
  <c r="P53" i="14"/>
  <c r="AC53" i="14"/>
  <c r="V53" i="14"/>
  <c r="N53" i="14"/>
  <c r="L59" i="14"/>
  <c r="X56" i="14"/>
  <c r="P56" i="14"/>
  <c r="AC56" i="14"/>
  <c r="V56" i="14"/>
  <c r="N56" i="14"/>
  <c r="N60" i="14"/>
  <c r="AC60" i="14"/>
  <c r="K63" i="14"/>
  <c r="R66" i="14"/>
  <c r="R67" i="14" s="1"/>
  <c r="X69" i="14"/>
  <c r="P69" i="14"/>
  <c r="AC69" i="14"/>
  <c r="V69" i="14"/>
  <c r="N69" i="14"/>
  <c r="L75" i="14"/>
  <c r="X72" i="14"/>
  <c r="P72" i="14"/>
  <c r="AC72" i="14"/>
  <c r="V72" i="14"/>
  <c r="N72" i="14"/>
  <c r="N75" i="14" s="1"/>
  <c r="N76" i="14"/>
  <c r="AC76" i="14"/>
  <c r="K79" i="14"/>
  <c r="R82" i="14"/>
  <c r="R83" i="14" s="1"/>
  <c r="X85" i="14"/>
  <c r="AC85" i="14"/>
  <c r="AG85" i="14" s="1"/>
  <c r="V85" i="14"/>
  <c r="N97" i="14"/>
  <c r="AJ115" i="14"/>
  <c r="AB115" i="14"/>
  <c r="K115" i="14"/>
  <c r="AD115" i="14"/>
  <c r="Z99" i="14"/>
  <c r="AF99" i="14" s="1"/>
  <c r="AJ51" i="14"/>
  <c r="T75" i="14"/>
  <c r="Z94" i="14"/>
  <c r="R94" i="14"/>
  <c r="X94" i="14"/>
  <c r="P94" i="14"/>
  <c r="V94" i="14"/>
  <c r="L95" i="14"/>
  <c r="T94" i="14"/>
  <c r="T52" i="14"/>
  <c r="AD55" i="14"/>
  <c r="T62" i="14"/>
  <c r="T65" i="14"/>
  <c r="T67" i="14" s="1"/>
  <c r="T68" i="14"/>
  <c r="AD71" i="14"/>
  <c r="T78" i="14"/>
  <c r="T79" i="14" s="1"/>
  <c r="T81" i="14"/>
  <c r="T83" i="14" s="1"/>
  <c r="AJ87" i="14"/>
  <c r="AJ99" i="14"/>
  <c r="AB99" i="14"/>
  <c r="K99" i="14"/>
  <c r="Z100" i="14"/>
  <c r="Z103" i="14" s="1"/>
  <c r="AF103" i="14" s="1"/>
  <c r="R100" i="14"/>
  <c r="R103" i="14" s="1"/>
  <c r="L103" i="14"/>
  <c r="X100" i="14"/>
  <c r="X103" i="14" s="1"/>
  <c r="P100" i="14"/>
  <c r="P103" i="14" s="1"/>
  <c r="AJ103" i="14"/>
  <c r="AB103" i="14"/>
  <c r="X106" i="14"/>
  <c r="X107" i="14" s="1"/>
  <c r="W107" i="14" s="1"/>
  <c r="P106" i="14"/>
  <c r="AC106" i="14"/>
  <c r="AG106" i="14" s="1"/>
  <c r="V106" i="14"/>
  <c r="N106" i="14"/>
  <c r="Z110" i="14"/>
  <c r="R110" i="14"/>
  <c r="R111" i="14" s="1"/>
  <c r="X110" i="14"/>
  <c r="P110" i="14"/>
  <c r="V110" i="14"/>
  <c r="L111" i="14"/>
  <c r="T110" i="14"/>
  <c r="AH128" i="14"/>
  <c r="D128" i="14"/>
  <c r="AP128" i="14"/>
  <c r="N52" i="14"/>
  <c r="V52" i="14"/>
  <c r="N62" i="14"/>
  <c r="V62" i="14"/>
  <c r="V63" i="14" s="1"/>
  <c r="N65" i="14"/>
  <c r="V65" i="14"/>
  <c r="N68" i="14"/>
  <c r="V68" i="14"/>
  <c r="N78" i="14"/>
  <c r="V78" i="14"/>
  <c r="V79" i="14" s="1"/>
  <c r="N81" i="14"/>
  <c r="V81" i="14"/>
  <c r="AK87" i="14"/>
  <c r="AC86" i="14"/>
  <c r="AG86" i="14" s="1"/>
  <c r="V86" i="14"/>
  <c r="N86" i="14"/>
  <c r="X86" i="14"/>
  <c r="AC89" i="14"/>
  <c r="V89" i="14"/>
  <c r="N89" i="14"/>
  <c r="N91" i="14" s="1"/>
  <c r="X89" i="14"/>
  <c r="X90" i="14"/>
  <c r="P90" i="14"/>
  <c r="P91" i="14" s="1"/>
  <c r="V90" i="14"/>
  <c r="X93" i="14"/>
  <c r="P93" i="14"/>
  <c r="AC93" i="14"/>
  <c r="V93" i="14"/>
  <c r="N93" i="14"/>
  <c r="L99" i="14"/>
  <c r="X96" i="14"/>
  <c r="P96" i="14"/>
  <c r="AC96" i="14"/>
  <c r="V96" i="14"/>
  <c r="V99" i="14" s="1"/>
  <c r="N96" i="14"/>
  <c r="N100" i="14"/>
  <c r="AC100" i="14"/>
  <c r="K103" i="14"/>
  <c r="R106" i="14"/>
  <c r="N110" i="14"/>
  <c r="AE115" i="14"/>
  <c r="Z113" i="14"/>
  <c r="R113" i="14"/>
  <c r="X113" i="14"/>
  <c r="P113" i="14"/>
  <c r="V113" i="14"/>
  <c r="T113" i="14"/>
  <c r="T115" i="14" s="1"/>
  <c r="Z116" i="14"/>
  <c r="Z119" i="14" s="1"/>
  <c r="AF119" i="14" s="1"/>
  <c r="R116" i="14"/>
  <c r="R119" i="14" s="1"/>
  <c r="L119" i="14"/>
  <c r="X116" i="14"/>
  <c r="X119" i="14" s="1"/>
  <c r="P116" i="14"/>
  <c r="P119" i="14" s="1"/>
  <c r="V116" i="14"/>
  <c r="T116" i="14"/>
  <c r="AI119" i="14"/>
  <c r="AE123" i="14"/>
  <c r="AA127" i="14"/>
  <c r="AG127" i="14" s="1"/>
  <c r="W127" i="14"/>
  <c r="S127" i="14"/>
  <c r="O127" i="14"/>
  <c r="U127" i="14"/>
  <c r="M127" i="14"/>
  <c r="Y127" i="14"/>
  <c r="Q127" i="14"/>
  <c r="Z111" i="14"/>
  <c r="AF111" i="14" s="1"/>
  <c r="AE119" i="14"/>
  <c r="AJ119" i="14"/>
  <c r="AB119" i="14"/>
  <c r="J128" i="14"/>
  <c r="AD119" i="14"/>
  <c r="X122" i="14"/>
  <c r="P122" i="14"/>
  <c r="P123" i="14" s="1"/>
  <c r="AC122" i="14"/>
  <c r="V122" i="14"/>
  <c r="N122" i="14"/>
  <c r="Z122" i="14"/>
  <c r="Z123" i="14" s="1"/>
  <c r="AF123" i="14" s="1"/>
  <c r="L123" i="14"/>
  <c r="T122" i="14"/>
  <c r="T92" i="14"/>
  <c r="AD95" i="14"/>
  <c r="T102" i="14"/>
  <c r="T103" i="14" s="1"/>
  <c r="Z107" i="14"/>
  <c r="AF107" i="14" s="1"/>
  <c r="T105" i="14"/>
  <c r="T107" i="14" s="1"/>
  <c r="S107" i="14" s="1"/>
  <c r="AM128" i="14"/>
  <c r="R125" i="14"/>
  <c r="Z126" i="14"/>
  <c r="Z127" i="14" s="1"/>
  <c r="R126" i="14"/>
  <c r="X126" i="14"/>
  <c r="P126" i="14"/>
  <c r="I128" i="14"/>
  <c r="N92" i="14"/>
  <c r="V92" i="14"/>
  <c r="N102" i="14"/>
  <c r="V102" i="14"/>
  <c r="N105" i="14"/>
  <c r="V105" i="14"/>
  <c r="X109" i="14"/>
  <c r="P109" i="14"/>
  <c r="AC109" i="14"/>
  <c r="V109" i="14"/>
  <c r="N109" i="14"/>
  <c r="L115" i="14"/>
  <c r="X112" i="14"/>
  <c r="P112" i="14"/>
  <c r="AC112" i="14"/>
  <c r="V112" i="14"/>
  <c r="V115" i="14" s="1"/>
  <c r="N112" i="14"/>
  <c r="N115" i="14" s="1"/>
  <c r="N126" i="14"/>
  <c r="AC126" i="14"/>
  <c r="X125" i="14"/>
  <c r="P125" i="14"/>
  <c r="P127" i="14" s="1"/>
  <c r="AC125" i="14"/>
  <c r="V125" i="14"/>
  <c r="N125" i="14"/>
  <c r="F128" i="14"/>
  <c r="T108" i="14"/>
  <c r="AD111" i="14"/>
  <c r="R114" i="14"/>
  <c r="Z114" i="14"/>
  <c r="T118" i="14"/>
  <c r="T121" i="14"/>
  <c r="T124" i="14"/>
  <c r="T127" i="14" s="1"/>
  <c r="AD127" i="14"/>
  <c r="N108" i="14"/>
  <c r="V108" i="14"/>
  <c r="N118" i="14"/>
  <c r="V118" i="14"/>
  <c r="N121" i="14"/>
  <c r="V121" i="14"/>
  <c r="N124" i="14"/>
  <c r="V124" i="14"/>
  <c r="Z4" i="3"/>
  <c r="L7" i="3"/>
  <c r="X4" i="3"/>
  <c r="AC4" i="3"/>
  <c r="AD7" i="3"/>
  <c r="AJ7" i="3"/>
  <c r="AB7" i="3"/>
  <c r="K7" i="3"/>
  <c r="T16" i="3"/>
  <c r="T19" i="3" s="1"/>
  <c r="T9" i="3"/>
  <c r="N10" i="3"/>
  <c r="V10" i="3"/>
  <c r="AC10" i="3"/>
  <c r="T12" i="3"/>
  <c r="N13" i="3"/>
  <c r="V13" i="3"/>
  <c r="AC13" i="3"/>
  <c r="P14" i="3"/>
  <c r="X14" i="3"/>
  <c r="AD15" i="3"/>
  <c r="N16" i="3"/>
  <c r="N19" i="3" s="1"/>
  <c r="V16" i="3"/>
  <c r="AC16" i="3"/>
  <c r="P17" i="3"/>
  <c r="X17" i="3"/>
  <c r="K19" i="3"/>
  <c r="P20" i="3"/>
  <c r="X20" i="3"/>
  <c r="T22" i="3"/>
  <c r="T23" i="3" s="1"/>
  <c r="L23" i="3"/>
  <c r="R24" i="3"/>
  <c r="R25" i="3"/>
  <c r="P26" i="3"/>
  <c r="T31" i="3"/>
  <c r="T38" i="3"/>
  <c r="R40" i="3"/>
  <c r="Z41" i="3"/>
  <c r="R41" i="3"/>
  <c r="X41" i="3"/>
  <c r="P41" i="3"/>
  <c r="AJ43" i="3"/>
  <c r="AB43" i="3"/>
  <c r="K43" i="3"/>
  <c r="Z44" i="3"/>
  <c r="R44" i="3"/>
  <c r="L47" i="3"/>
  <c r="X44" i="3"/>
  <c r="P44" i="3"/>
  <c r="T50" i="3"/>
  <c r="T51" i="3" s="1"/>
  <c r="L51" i="3"/>
  <c r="T53" i="3"/>
  <c r="AJ55" i="3"/>
  <c r="AB55" i="3"/>
  <c r="AD55" i="3"/>
  <c r="K55" i="3"/>
  <c r="X61" i="3"/>
  <c r="P61" i="3"/>
  <c r="AC61" i="3"/>
  <c r="V61" i="3"/>
  <c r="N61" i="3"/>
  <c r="T61" i="3"/>
  <c r="R61" i="3"/>
  <c r="L63" i="3"/>
  <c r="AE71" i="3"/>
  <c r="Z81" i="3"/>
  <c r="R81" i="3"/>
  <c r="X81" i="3"/>
  <c r="P81" i="3"/>
  <c r="T81" i="3"/>
  <c r="AC81" i="3"/>
  <c r="AG81" i="3" s="1"/>
  <c r="N81" i="3"/>
  <c r="V14" i="3"/>
  <c r="AD19" i="3"/>
  <c r="N9" i="3"/>
  <c r="V9" i="3"/>
  <c r="P10" i="3"/>
  <c r="P11" i="3" s="1"/>
  <c r="O11" i="3" s="1"/>
  <c r="X10" i="3"/>
  <c r="X11" i="3" s="1"/>
  <c r="N12" i="3"/>
  <c r="V12" i="3"/>
  <c r="P13" i="3"/>
  <c r="X13" i="3"/>
  <c r="R14" i="3"/>
  <c r="Z14" i="3"/>
  <c r="P16" i="3"/>
  <c r="X16" i="3"/>
  <c r="R17" i="3"/>
  <c r="Z17" i="3"/>
  <c r="Z19" i="3" s="1"/>
  <c r="AF19" i="3" s="1"/>
  <c r="L19" i="3"/>
  <c r="AB19" i="3"/>
  <c r="R20" i="3"/>
  <c r="Z20" i="3"/>
  <c r="N22" i="3"/>
  <c r="V22" i="3"/>
  <c r="AJ23" i="3"/>
  <c r="AE27" i="3"/>
  <c r="T25" i="3"/>
  <c r="T26" i="3"/>
  <c r="AD27" i="3"/>
  <c r="AJ27" i="3"/>
  <c r="L31" i="3"/>
  <c r="X28" i="3"/>
  <c r="X31" i="3" s="1"/>
  <c r="P28" i="3"/>
  <c r="V28" i="3"/>
  <c r="Z29" i="3"/>
  <c r="Z31" i="3" s="1"/>
  <c r="AF31" i="3" s="1"/>
  <c r="R29" i="3"/>
  <c r="R31" i="3" s="1"/>
  <c r="V29" i="3"/>
  <c r="X34" i="3"/>
  <c r="P34" i="3"/>
  <c r="P35" i="3" s="1"/>
  <c r="AC34" i="3"/>
  <c r="AG34" i="3" s="1"/>
  <c r="V34" i="3"/>
  <c r="N34" i="3"/>
  <c r="X37" i="3"/>
  <c r="P37" i="3"/>
  <c r="AC37" i="3"/>
  <c r="V37" i="3"/>
  <c r="V39" i="3" s="1"/>
  <c r="N37" i="3"/>
  <c r="L39" i="3"/>
  <c r="T40" i="3"/>
  <c r="T43" i="3" s="1"/>
  <c r="N41" i="3"/>
  <c r="AC41" i="3"/>
  <c r="AG41" i="3" s="1"/>
  <c r="N44" i="3"/>
  <c r="N47" i="3" s="1"/>
  <c r="AC44" i="3"/>
  <c r="AK47" i="3"/>
  <c r="AJ47" i="3"/>
  <c r="AB47" i="3"/>
  <c r="AE59" i="3"/>
  <c r="Z61" i="3"/>
  <c r="X77" i="3"/>
  <c r="P77" i="3"/>
  <c r="AC77" i="3"/>
  <c r="AG77" i="3" s="1"/>
  <c r="V77" i="3"/>
  <c r="N77" i="3"/>
  <c r="L79" i="3"/>
  <c r="Z77" i="3"/>
  <c r="T77" i="3"/>
  <c r="AE83" i="3"/>
  <c r="V81" i="3"/>
  <c r="T14" i="3"/>
  <c r="L15" i="3"/>
  <c r="R16" i="3"/>
  <c r="AB23" i="3"/>
  <c r="AC24" i="3"/>
  <c r="V24" i="3"/>
  <c r="N24" i="3"/>
  <c r="X24" i="3"/>
  <c r="X25" i="3"/>
  <c r="P25" i="3"/>
  <c r="V25" i="3"/>
  <c r="Z26" i="3"/>
  <c r="Z27" i="3" s="1"/>
  <c r="AF27" i="3" s="1"/>
  <c r="R26" i="3"/>
  <c r="V26" i="3"/>
  <c r="AJ31" i="3"/>
  <c r="AB31" i="3"/>
  <c r="AD31" i="3"/>
  <c r="Z38" i="3"/>
  <c r="R38" i="3"/>
  <c r="X38" i="3"/>
  <c r="P38" i="3"/>
  <c r="X50" i="3"/>
  <c r="X51" i="3" s="1"/>
  <c r="P50" i="3"/>
  <c r="P51" i="3" s="1"/>
  <c r="AC50" i="3"/>
  <c r="V50" i="3"/>
  <c r="N50" i="3"/>
  <c r="X53" i="3"/>
  <c r="P53" i="3"/>
  <c r="AC53" i="3"/>
  <c r="V53" i="3"/>
  <c r="N53" i="3"/>
  <c r="L67" i="3"/>
  <c r="X64" i="3"/>
  <c r="P64" i="3"/>
  <c r="AC64" i="3"/>
  <c r="V64" i="3"/>
  <c r="N64" i="3"/>
  <c r="T64" i="3"/>
  <c r="T67" i="3" s="1"/>
  <c r="R64" i="3"/>
  <c r="L83" i="3"/>
  <c r="X80" i="3"/>
  <c r="P80" i="3"/>
  <c r="P83" i="3" s="1"/>
  <c r="AC80" i="3"/>
  <c r="V80" i="3"/>
  <c r="N80" i="3"/>
  <c r="Z80" i="3"/>
  <c r="Z83" i="3" s="1"/>
  <c r="AF83" i="3" s="1"/>
  <c r="T80" i="3"/>
  <c r="T10" i="3"/>
  <c r="N14" i="3"/>
  <c r="AC35" i="3"/>
  <c r="L43" i="3"/>
  <c r="X40" i="3"/>
  <c r="X43" i="3" s="1"/>
  <c r="P40" i="3"/>
  <c r="P43" i="3" s="1"/>
  <c r="AC40" i="3"/>
  <c r="V40" i="3"/>
  <c r="V43" i="3" s="1"/>
  <c r="N40" i="3"/>
  <c r="N51" i="3"/>
  <c r="X58" i="3"/>
  <c r="P58" i="3"/>
  <c r="AC58" i="3"/>
  <c r="V58" i="3"/>
  <c r="N58" i="3"/>
  <c r="Z58" i="3"/>
  <c r="L59" i="3"/>
  <c r="T58" i="3"/>
  <c r="Z78" i="3"/>
  <c r="Z79" i="3" s="1"/>
  <c r="AF79" i="3" s="1"/>
  <c r="R78" i="3"/>
  <c r="X78" i="3"/>
  <c r="P78" i="3"/>
  <c r="T78" i="3"/>
  <c r="AC78" i="3"/>
  <c r="AG78" i="3" s="1"/>
  <c r="N78" i="3"/>
  <c r="R80" i="3"/>
  <c r="R83" i="3" s="1"/>
  <c r="R32" i="3"/>
  <c r="R35" i="3" s="1"/>
  <c r="Z32" i="3"/>
  <c r="R42" i="3"/>
  <c r="Z42" i="3"/>
  <c r="R45" i="3"/>
  <c r="Z45" i="3"/>
  <c r="R48" i="3"/>
  <c r="Z48" i="3"/>
  <c r="L55" i="3"/>
  <c r="T52" i="3"/>
  <c r="Z62" i="3"/>
  <c r="R62" i="3"/>
  <c r="X62" i="3"/>
  <c r="P62" i="3"/>
  <c r="AE67" i="3"/>
  <c r="Z65" i="3"/>
  <c r="R65" i="3"/>
  <c r="X65" i="3"/>
  <c r="P65" i="3"/>
  <c r="Z91" i="3"/>
  <c r="AF91" i="3" s="1"/>
  <c r="AJ67" i="3"/>
  <c r="AB67" i="3"/>
  <c r="K67" i="3"/>
  <c r="Z68" i="3"/>
  <c r="Z71" i="3" s="1"/>
  <c r="AF71" i="3" s="1"/>
  <c r="R68" i="3"/>
  <c r="L71" i="3"/>
  <c r="X68" i="3"/>
  <c r="P68" i="3"/>
  <c r="P71" i="3" s="1"/>
  <c r="AJ71" i="3"/>
  <c r="AB71" i="3"/>
  <c r="R75" i="3"/>
  <c r="X74" i="3"/>
  <c r="X75" i="3" s="1"/>
  <c r="P74" i="3"/>
  <c r="AC74" i="3"/>
  <c r="V74" i="3"/>
  <c r="N74" i="3"/>
  <c r="AJ83" i="3"/>
  <c r="AB83" i="3"/>
  <c r="K83" i="3"/>
  <c r="Z84" i="3"/>
  <c r="Z87" i="3" s="1"/>
  <c r="AF87" i="3" s="1"/>
  <c r="R84" i="3"/>
  <c r="R87" i="3" s="1"/>
  <c r="L87" i="3"/>
  <c r="X84" i="3"/>
  <c r="P84" i="3"/>
  <c r="AJ87" i="3"/>
  <c r="AB87" i="3"/>
  <c r="X90" i="3"/>
  <c r="P90" i="3"/>
  <c r="AC90" i="3"/>
  <c r="AG90" i="3" s="1"/>
  <c r="V90" i="3"/>
  <c r="N90" i="3"/>
  <c r="Z110" i="3"/>
  <c r="R110" i="3"/>
  <c r="X110" i="3"/>
  <c r="P110" i="3"/>
  <c r="T110" i="3"/>
  <c r="AC110" i="3"/>
  <c r="AG110" i="3" s="1"/>
  <c r="N110" i="3"/>
  <c r="V110" i="3"/>
  <c r="AC91" i="3"/>
  <c r="D128" i="3"/>
  <c r="AH128" i="3"/>
  <c r="T54" i="3"/>
  <c r="R56" i="3"/>
  <c r="R59" i="3" s="1"/>
  <c r="Z56" i="3"/>
  <c r="T57" i="3"/>
  <c r="T60" i="3"/>
  <c r="AD63" i="3"/>
  <c r="Z66" i="3"/>
  <c r="T70" i="3"/>
  <c r="T71" i="3" s="1"/>
  <c r="T73" i="3"/>
  <c r="T76" i="3"/>
  <c r="AD79" i="3"/>
  <c r="T86" i="3"/>
  <c r="T87" i="3" s="1"/>
  <c r="T89" i="3"/>
  <c r="T91" i="3" s="1"/>
  <c r="K95" i="3"/>
  <c r="AI95" i="3"/>
  <c r="R98" i="3"/>
  <c r="X101" i="3"/>
  <c r="P101" i="3"/>
  <c r="AC101" i="3"/>
  <c r="V101" i="3"/>
  <c r="N101" i="3"/>
  <c r="N129" i="3" s="1"/>
  <c r="L107" i="3"/>
  <c r="X104" i="3"/>
  <c r="P104" i="3"/>
  <c r="AC104" i="3"/>
  <c r="V104" i="3"/>
  <c r="V107" i="3" s="1"/>
  <c r="N104" i="3"/>
  <c r="X109" i="3"/>
  <c r="P109" i="3"/>
  <c r="AC109" i="3"/>
  <c r="V109" i="3"/>
  <c r="N109" i="3"/>
  <c r="L111" i="3"/>
  <c r="Z109" i="3"/>
  <c r="Z111" i="3" s="1"/>
  <c r="AF111" i="3" s="1"/>
  <c r="T109" i="3"/>
  <c r="AE115" i="3"/>
  <c r="I128" i="3"/>
  <c r="N54" i="3"/>
  <c r="V54" i="3"/>
  <c r="V57" i="3"/>
  <c r="N60" i="3"/>
  <c r="V60" i="3"/>
  <c r="V63" i="3" s="1"/>
  <c r="N70" i="3"/>
  <c r="V70" i="3"/>
  <c r="V71" i="3" s="1"/>
  <c r="N73" i="3"/>
  <c r="V73" i="3"/>
  <c r="N76" i="3"/>
  <c r="V76" i="3"/>
  <c r="V79" i="3" s="1"/>
  <c r="N86" i="3"/>
  <c r="N87" i="3" s="1"/>
  <c r="V86" i="3"/>
  <c r="V87" i="3" s="1"/>
  <c r="N89" i="3"/>
  <c r="V89" i="3"/>
  <c r="AD91" i="3"/>
  <c r="Z92" i="3"/>
  <c r="R92" i="3"/>
  <c r="L95" i="3"/>
  <c r="X92" i="3"/>
  <c r="P92" i="3"/>
  <c r="P95" i="3" s="1"/>
  <c r="T98" i="3"/>
  <c r="R101" i="3"/>
  <c r="Z102" i="3"/>
  <c r="Z103" i="3" s="1"/>
  <c r="AF103" i="3" s="1"/>
  <c r="R102" i="3"/>
  <c r="X102" i="3"/>
  <c r="P102" i="3"/>
  <c r="R104" i="3"/>
  <c r="AE107" i="3"/>
  <c r="Z105" i="3"/>
  <c r="R105" i="3"/>
  <c r="X105" i="3"/>
  <c r="P105" i="3"/>
  <c r="R109" i="3"/>
  <c r="L115" i="3"/>
  <c r="X112" i="3"/>
  <c r="P112" i="3"/>
  <c r="AC112" i="3"/>
  <c r="AG112" i="3" s="1"/>
  <c r="V112" i="3"/>
  <c r="N112" i="3"/>
  <c r="Z112" i="3"/>
  <c r="T112" i="3"/>
  <c r="X125" i="3"/>
  <c r="P125" i="3"/>
  <c r="AC125" i="3"/>
  <c r="AG125" i="3" s="1"/>
  <c r="V125" i="3"/>
  <c r="N125" i="3"/>
  <c r="L127" i="3"/>
  <c r="Z125" i="3"/>
  <c r="T125" i="3"/>
  <c r="AJ95" i="3"/>
  <c r="AB95" i="3"/>
  <c r="X98" i="3"/>
  <c r="X99" i="3" s="1"/>
  <c r="P98" i="3"/>
  <c r="AC98" i="3"/>
  <c r="V98" i="3"/>
  <c r="N98" i="3"/>
  <c r="AD107" i="3"/>
  <c r="AJ107" i="3"/>
  <c r="K107" i="3"/>
  <c r="Z113" i="3"/>
  <c r="R113" i="3"/>
  <c r="X113" i="3"/>
  <c r="P113" i="3"/>
  <c r="T113" i="3"/>
  <c r="AC113" i="3"/>
  <c r="AG113" i="3" s="1"/>
  <c r="N113" i="3"/>
  <c r="AM128" i="3"/>
  <c r="Z126" i="3"/>
  <c r="R126" i="3"/>
  <c r="X126" i="3"/>
  <c r="P126" i="3"/>
  <c r="T126" i="3"/>
  <c r="AC126" i="3"/>
  <c r="AG126" i="3" s="1"/>
  <c r="N126" i="3"/>
  <c r="F128" i="3"/>
  <c r="J128" i="3"/>
  <c r="R93" i="3"/>
  <c r="Z93" i="3"/>
  <c r="T94" i="3"/>
  <c r="T97" i="3"/>
  <c r="T99" i="3" s="1"/>
  <c r="T100" i="3"/>
  <c r="AD103" i="3"/>
  <c r="AK107" i="3"/>
  <c r="Z123" i="3"/>
  <c r="AF123" i="3" s="1"/>
  <c r="N94" i="3"/>
  <c r="N95" i="3" s="1"/>
  <c r="V94" i="3"/>
  <c r="V95" i="3" s="1"/>
  <c r="N97" i="3"/>
  <c r="V97" i="3"/>
  <c r="V99" i="3" s="1"/>
  <c r="N100" i="3"/>
  <c r="V100" i="3"/>
  <c r="AJ115" i="3"/>
  <c r="AB115" i="3"/>
  <c r="K115" i="3"/>
  <c r="Z116" i="3"/>
  <c r="R116" i="3"/>
  <c r="R119" i="3" s="1"/>
  <c r="L119" i="3"/>
  <c r="X116" i="3"/>
  <c r="P116" i="3"/>
  <c r="P119" i="3" s="1"/>
  <c r="AJ119" i="3"/>
  <c r="AB119" i="3"/>
  <c r="R123" i="3"/>
  <c r="Q123" i="3" s="1"/>
  <c r="X122" i="3"/>
  <c r="P122" i="3"/>
  <c r="P123" i="3" s="1"/>
  <c r="AC122" i="3"/>
  <c r="V122" i="3"/>
  <c r="N122" i="3"/>
  <c r="AP128" i="3"/>
  <c r="T108" i="3"/>
  <c r="T111" i="3" s="1"/>
  <c r="AD111" i="3"/>
  <c r="T118" i="3"/>
  <c r="T121" i="3"/>
  <c r="T123" i="3" s="1"/>
  <c r="T124" i="3"/>
  <c r="AD127" i="3"/>
  <c r="N108" i="3"/>
  <c r="V108" i="3"/>
  <c r="N118" i="3"/>
  <c r="N119" i="3" s="1"/>
  <c r="V118" i="3"/>
  <c r="N121" i="3"/>
  <c r="V121" i="3"/>
  <c r="N124" i="3"/>
  <c r="V124" i="3"/>
  <c r="V127" i="3" s="1"/>
  <c r="V27" i="13"/>
  <c r="X12" i="13"/>
  <c r="Z4" i="13"/>
  <c r="AG5" i="13"/>
  <c r="AJ7" i="13"/>
  <c r="R12" i="13"/>
  <c r="R14" i="13"/>
  <c r="K15" i="13"/>
  <c r="R17" i="13"/>
  <c r="X18" i="13"/>
  <c r="P18" i="13"/>
  <c r="Z18" i="13"/>
  <c r="N18" i="13"/>
  <c r="L27" i="13"/>
  <c r="X24" i="13"/>
  <c r="P24" i="13"/>
  <c r="Z24" i="13"/>
  <c r="N24" i="13"/>
  <c r="T25" i="13"/>
  <c r="AE27" i="13"/>
  <c r="X37" i="13"/>
  <c r="P37" i="13"/>
  <c r="AC37" i="13"/>
  <c r="AG37" i="13" s="1"/>
  <c r="T37" i="13"/>
  <c r="R37" i="13"/>
  <c r="Z37" i="13"/>
  <c r="N37" i="13"/>
  <c r="K39" i="13"/>
  <c r="AJ39" i="13"/>
  <c r="AD39" i="13"/>
  <c r="AB39" i="13"/>
  <c r="AG6" i="13"/>
  <c r="AC9" i="13"/>
  <c r="AG9" i="13" s="1"/>
  <c r="V9" i="13"/>
  <c r="N9" i="13"/>
  <c r="N11" i="13" s="1"/>
  <c r="X9" i="13"/>
  <c r="X10" i="13"/>
  <c r="P10" i="13"/>
  <c r="V10" i="13"/>
  <c r="R18" i="13"/>
  <c r="AC18" i="13"/>
  <c r="R24" i="13"/>
  <c r="AC24" i="13"/>
  <c r="AG24" i="13" s="1"/>
  <c r="AK27" i="13"/>
  <c r="V37" i="13"/>
  <c r="Z25" i="13"/>
  <c r="R25" i="13"/>
  <c r="X25" i="13"/>
  <c r="N25" i="13"/>
  <c r="AC36" i="13"/>
  <c r="AG36" i="13" s="1"/>
  <c r="V36" i="13"/>
  <c r="N36" i="13"/>
  <c r="T36" i="13"/>
  <c r="R36" i="13"/>
  <c r="L39" i="13"/>
  <c r="Z36" i="13"/>
  <c r="P36" i="13"/>
  <c r="Z38" i="13"/>
  <c r="R38" i="13"/>
  <c r="AC38" i="13"/>
  <c r="AG38" i="13" s="1"/>
  <c r="T38" i="13"/>
  <c r="P38" i="13"/>
  <c r="X38" i="13"/>
  <c r="N38" i="13"/>
  <c r="AJ43" i="13"/>
  <c r="AB43" i="13"/>
  <c r="AD43" i="13"/>
  <c r="K43" i="13"/>
  <c r="L15" i="13"/>
  <c r="AC12" i="13"/>
  <c r="AG12" i="13" s="1"/>
  <c r="V12" i="13"/>
  <c r="N12" i="13"/>
  <c r="AC7" i="13"/>
  <c r="P12" i="13"/>
  <c r="Z12" i="13"/>
  <c r="AC14" i="13"/>
  <c r="AG14" i="13" s="1"/>
  <c r="V14" i="13"/>
  <c r="N14" i="13"/>
  <c r="Z14" i="13"/>
  <c r="P14" i="13"/>
  <c r="AJ15" i="13"/>
  <c r="AC17" i="13"/>
  <c r="AG17" i="13" s="1"/>
  <c r="V17" i="13"/>
  <c r="V19" i="13" s="1"/>
  <c r="N17" i="13"/>
  <c r="L19" i="13"/>
  <c r="Z17" i="13"/>
  <c r="P17" i="13"/>
  <c r="AK23" i="13"/>
  <c r="P25" i="13"/>
  <c r="AC25" i="13"/>
  <c r="AG25" i="13" s="1"/>
  <c r="X36" i="13"/>
  <c r="V38" i="13"/>
  <c r="Z44" i="13"/>
  <c r="R44" i="13"/>
  <c r="R47" i="13" s="1"/>
  <c r="L47" i="13"/>
  <c r="AC44" i="13"/>
  <c r="AG44" i="13" s="1"/>
  <c r="T44" i="13"/>
  <c r="T47" i="13" s="1"/>
  <c r="P44" i="13"/>
  <c r="X44" i="13"/>
  <c r="N44" i="13"/>
  <c r="AK15" i="13"/>
  <c r="AC20" i="13"/>
  <c r="V20" i="13"/>
  <c r="N20" i="13"/>
  <c r="X20" i="13"/>
  <c r="X21" i="13"/>
  <c r="P21" i="13"/>
  <c r="P23" i="13" s="1"/>
  <c r="O23" i="13" s="1"/>
  <c r="V21" i="13"/>
  <c r="Z22" i="13"/>
  <c r="R22" i="13"/>
  <c r="V22" i="13"/>
  <c r="AJ27" i="13"/>
  <c r="AB27" i="13"/>
  <c r="Z28" i="13"/>
  <c r="R28" i="13"/>
  <c r="R31" i="13" s="1"/>
  <c r="V28" i="13"/>
  <c r="AD31" i="13"/>
  <c r="R35" i="13"/>
  <c r="P41" i="13"/>
  <c r="T50" i="13"/>
  <c r="T51" i="13" s="1"/>
  <c r="R53" i="13"/>
  <c r="P54" i="13"/>
  <c r="L63" i="13"/>
  <c r="AC65" i="13"/>
  <c r="AG65" i="13" s="1"/>
  <c r="V65" i="13"/>
  <c r="V67" i="13" s="1"/>
  <c r="N65" i="13"/>
  <c r="T65" i="13"/>
  <c r="R65" i="13"/>
  <c r="L67" i="13"/>
  <c r="Z65" i="13"/>
  <c r="L75" i="13"/>
  <c r="X72" i="13"/>
  <c r="P72" i="13"/>
  <c r="AC72" i="13"/>
  <c r="AG72" i="13" s="1"/>
  <c r="T72" i="13"/>
  <c r="R72" i="13"/>
  <c r="Z72" i="13"/>
  <c r="N72" i="13"/>
  <c r="P79" i="13"/>
  <c r="AC84" i="13"/>
  <c r="AG84" i="13" s="1"/>
  <c r="V84" i="13"/>
  <c r="N84" i="13"/>
  <c r="T84" i="13"/>
  <c r="T87" i="13" s="1"/>
  <c r="S87" i="13" s="1"/>
  <c r="R84" i="13"/>
  <c r="Z84" i="13"/>
  <c r="P84" i="13"/>
  <c r="Z95" i="13"/>
  <c r="AF95" i="13" s="1"/>
  <c r="AK103" i="13"/>
  <c r="K107" i="13"/>
  <c r="AJ107" i="13"/>
  <c r="AB107" i="13"/>
  <c r="AD107" i="13"/>
  <c r="AJ31" i="13"/>
  <c r="T43" i="13"/>
  <c r="AC46" i="13"/>
  <c r="AG46" i="13" s="1"/>
  <c r="V46" i="13"/>
  <c r="N46" i="13"/>
  <c r="X46" i="13"/>
  <c r="AC49" i="13"/>
  <c r="V49" i="13"/>
  <c r="N49" i="13"/>
  <c r="X49" i="13"/>
  <c r="X50" i="13"/>
  <c r="P50" i="13"/>
  <c r="V50" i="13"/>
  <c r="T54" i="13"/>
  <c r="T55" i="13" s="1"/>
  <c r="AC62" i="13"/>
  <c r="AG62" i="13" s="1"/>
  <c r="V62" i="13"/>
  <c r="N62" i="13"/>
  <c r="N63" i="13" s="1"/>
  <c r="T62" i="13"/>
  <c r="R62" i="13"/>
  <c r="Z62" i="13"/>
  <c r="P62" i="13"/>
  <c r="P63" i="13" s="1"/>
  <c r="V75" i="13"/>
  <c r="AC30" i="13"/>
  <c r="AG30" i="13" s="1"/>
  <c r="V30" i="13"/>
  <c r="N30" i="13"/>
  <c r="X30" i="13"/>
  <c r="AC33" i="13"/>
  <c r="AG33" i="13" s="1"/>
  <c r="V33" i="13"/>
  <c r="N33" i="13"/>
  <c r="X33" i="13"/>
  <c r="X34" i="13"/>
  <c r="P34" i="13"/>
  <c r="P35" i="13" s="1"/>
  <c r="O35" i="13" s="1"/>
  <c r="V34" i="13"/>
  <c r="AE39" i="13"/>
  <c r="L43" i="13"/>
  <c r="X40" i="13"/>
  <c r="P40" i="13"/>
  <c r="V40" i="13"/>
  <c r="Z41" i="13"/>
  <c r="R41" i="13"/>
  <c r="R43" i="13" s="1"/>
  <c r="V41" i="13"/>
  <c r="AK47" i="13"/>
  <c r="P46" i="13"/>
  <c r="Z46" i="13"/>
  <c r="P49" i="13"/>
  <c r="Z49" i="13"/>
  <c r="Z50" i="13"/>
  <c r="L51" i="13"/>
  <c r="AC52" i="13"/>
  <c r="V52" i="13"/>
  <c r="N52" i="13"/>
  <c r="N55" i="13" s="1"/>
  <c r="X52" i="13"/>
  <c r="X55" i="13" s="1"/>
  <c r="X53" i="13"/>
  <c r="P53" i="13"/>
  <c r="V53" i="13"/>
  <c r="Z54" i="13"/>
  <c r="Z55" i="13" s="1"/>
  <c r="AF55" i="13" s="1"/>
  <c r="R54" i="13"/>
  <c r="V54" i="13"/>
  <c r="AJ55" i="13"/>
  <c r="AB55" i="13"/>
  <c r="K55" i="13"/>
  <c r="Z56" i="13"/>
  <c r="R56" i="13"/>
  <c r="L59" i="13"/>
  <c r="X56" i="13"/>
  <c r="P56" i="13"/>
  <c r="X62" i="13"/>
  <c r="X66" i="13"/>
  <c r="X67" i="13" s="1"/>
  <c r="P66" i="13"/>
  <c r="P67" i="13" s="1"/>
  <c r="AC66" i="13"/>
  <c r="AG66" i="13" s="1"/>
  <c r="T66" i="13"/>
  <c r="R66" i="13"/>
  <c r="R67" i="13" s="1"/>
  <c r="Z66" i="13"/>
  <c r="N66" i="13"/>
  <c r="Z73" i="13"/>
  <c r="R73" i="13"/>
  <c r="AC73" i="13"/>
  <c r="AG73" i="13" s="1"/>
  <c r="T73" i="13"/>
  <c r="P73" i="13"/>
  <c r="X73" i="13"/>
  <c r="N73" i="13"/>
  <c r="Z106" i="13"/>
  <c r="AC106" i="13"/>
  <c r="AG106" i="13" s="1"/>
  <c r="V106" i="13"/>
  <c r="V107" i="13" s="1"/>
  <c r="N106" i="13"/>
  <c r="P106" i="13"/>
  <c r="T106" i="13"/>
  <c r="X106" i="13"/>
  <c r="R106" i="13"/>
  <c r="R57" i="13"/>
  <c r="Z57" i="13"/>
  <c r="T60" i="13"/>
  <c r="AC60" i="13"/>
  <c r="AK63" i="13"/>
  <c r="AB63" i="13"/>
  <c r="AC68" i="13"/>
  <c r="V68" i="13"/>
  <c r="N68" i="13"/>
  <c r="N71" i="13" s="1"/>
  <c r="X68" i="13"/>
  <c r="X69" i="13"/>
  <c r="P69" i="13"/>
  <c r="P71" i="13" s="1"/>
  <c r="O71" i="13" s="1"/>
  <c r="V69" i="13"/>
  <c r="Z70" i="13"/>
  <c r="Z71" i="13" s="1"/>
  <c r="AF71" i="13" s="1"/>
  <c r="R70" i="13"/>
  <c r="R71" i="13" s="1"/>
  <c r="V70" i="13"/>
  <c r="AJ75" i="13"/>
  <c r="AB75" i="13"/>
  <c r="Z76" i="13"/>
  <c r="Z79" i="13" s="1"/>
  <c r="AF79" i="13" s="1"/>
  <c r="R76" i="13"/>
  <c r="V76" i="13"/>
  <c r="R78" i="13"/>
  <c r="AD79" i="13"/>
  <c r="R81" i="13"/>
  <c r="R82" i="13"/>
  <c r="AD87" i="13"/>
  <c r="AC89" i="13"/>
  <c r="AG89" i="13" s="1"/>
  <c r="V89" i="13"/>
  <c r="N89" i="13"/>
  <c r="N91" i="13" s="1"/>
  <c r="Z89" i="13"/>
  <c r="Z91" i="13" s="1"/>
  <c r="AF91" i="13" s="1"/>
  <c r="R89" i="13"/>
  <c r="R91" i="13" s="1"/>
  <c r="T92" i="13"/>
  <c r="X92" i="13"/>
  <c r="N92" i="13"/>
  <c r="R92" i="13"/>
  <c r="R95" i="13" s="1"/>
  <c r="T103" i="13"/>
  <c r="AJ103" i="13"/>
  <c r="AB103" i="13"/>
  <c r="AD103" i="13"/>
  <c r="K103" i="13"/>
  <c r="Z60" i="13"/>
  <c r="R60" i="13"/>
  <c r="V60" i="13"/>
  <c r="AD63" i="13"/>
  <c r="T82" i="13"/>
  <c r="T83" i="13" s="1"/>
  <c r="AC86" i="13"/>
  <c r="AG86" i="13" s="1"/>
  <c r="V86" i="13"/>
  <c r="N86" i="13"/>
  <c r="Z86" i="13"/>
  <c r="R86" i="13"/>
  <c r="X97" i="13"/>
  <c r="P97" i="13"/>
  <c r="AC97" i="13"/>
  <c r="AG97" i="13" s="1"/>
  <c r="T97" i="13"/>
  <c r="Z97" i="13"/>
  <c r="N97" i="13"/>
  <c r="Z98" i="13"/>
  <c r="R98" i="13"/>
  <c r="R99" i="13" s="1"/>
  <c r="AC98" i="13"/>
  <c r="AG98" i="13" s="1"/>
  <c r="T98" i="13"/>
  <c r="X98" i="13"/>
  <c r="N98" i="13"/>
  <c r="K99" i="13"/>
  <c r="AJ99" i="13"/>
  <c r="AD99" i="13"/>
  <c r="AB99" i="13"/>
  <c r="D128" i="13"/>
  <c r="F128" i="13"/>
  <c r="AJ59" i="13"/>
  <c r="AB59" i="13"/>
  <c r="AC78" i="13"/>
  <c r="V78" i="13"/>
  <c r="N78" i="13"/>
  <c r="X78" i="13"/>
  <c r="AC81" i="13"/>
  <c r="V81" i="13"/>
  <c r="N81" i="13"/>
  <c r="N83" i="13" s="1"/>
  <c r="X81" i="13"/>
  <c r="X82" i="13"/>
  <c r="P82" i="13"/>
  <c r="V82" i="13"/>
  <c r="AC96" i="13"/>
  <c r="AG96" i="13" s="1"/>
  <c r="V96" i="13"/>
  <c r="V99" i="13" s="1"/>
  <c r="N96" i="13"/>
  <c r="T96" i="13"/>
  <c r="L99" i="13"/>
  <c r="Z96" i="13"/>
  <c r="P96" i="13"/>
  <c r="L107" i="13"/>
  <c r="Z104" i="13"/>
  <c r="R104" i="13"/>
  <c r="R107" i="13" s="1"/>
  <c r="AC104" i="13"/>
  <c r="AG104" i="13" s="1"/>
  <c r="T104" i="13"/>
  <c r="X104" i="13"/>
  <c r="N104" i="13"/>
  <c r="N107" i="13" s="1"/>
  <c r="AE107" i="13"/>
  <c r="AP128" i="13"/>
  <c r="K115" i="13"/>
  <c r="AB115" i="13"/>
  <c r="AJ115" i="13"/>
  <c r="AH128" i="13"/>
  <c r="AI128" i="13" s="1"/>
  <c r="P85" i="13"/>
  <c r="X85" i="13"/>
  <c r="X87" i="13" s="1"/>
  <c r="W87" i="13" s="1"/>
  <c r="P88" i="13"/>
  <c r="X88" i="13"/>
  <c r="L91" i="13"/>
  <c r="AB91" i="13"/>
  <c r="AJ91" i="13"/>
  <c r="AK111" i="13"/>
  <c r="T119" i="13"/>
  <c r="Z109" i="13"/>
  <c r="R109" i="13"/>
  <c r="R111" i="13" s="1"/>
  <c r="AC109" i="13"/>
  <c r="AG109" i="13" s="1"/>
  <c r="V109" i="13"/>
  <c r="N109" i="13"/>
  <c r="X109" i="13"/>
  <c r="AC120" i="13"/>
  <c r="V120" i="13"/>
  <c r="N120" i="13"/>
  <c r="Z120" i="13"/>
  <c r="R120" i="13"/>
  <c r="P120" i="13"/>
  <c r="Z122" i="13"/>
  <c r="R122" i="13"/>
  <c r="AC122" i="13"/>
  <c r="V122" i="13"/>
  <c r="N122" i="13"/>
  <c r="X122" i="13"/>
  <c r="X123" i="13" s="1"/>
  <c r="L123" i="13"/>
  <c r="AA127" i="13"/>
  <c r="W127" i="13"/>
  <c r="S127" i="13"/>
  <c r="O127" i="13"/>
  <c r="Q127" i="13"/>
  <c r="Z125" i="13"/>
  <c r="Z127" i="13" s="1"/>
  <c r="R125" i="13"/>
  <c r="R127" i="13" s="1"/>
  <c r="X125" i="13"/>
  <c r="X127" i="13" s="1"/>
  <c r="P125" i="13"/>
  <c r="P127" i="13" s="1"/>
  <c r="AC125" i="13"/>
  <c r="V125" i="13"/>
  <c r="N125" i="13"/>
  <c r="N127" i="13" s="1"/>
  <c r="J128" i="13"/>
  <c r="Y127" i="13"/>
  <c r="AC93" i="13"/>
  <c r="AG93" i="13" s="1"/>
  <c r="V93" i="13"/>
  <c r="N93" i="13"/>
  <c r="X93" i="13"/>
  <c r="X94" i="13"/>
  <c r="P94" i="13"/>
  <c r="P95" i="13" s="1"/>
  <c r="V94" i="13"/>
  <c r="AE99" i="13"/>
  <c r="L103" i="13"/>
  <c r="X100" i="13"/>
  <c r="P100" i="13"/>
  <c r="P103" i="13" s="1"/>
  <c r="V100" i="13"/>
  <c r="Z101" i="13"/>
  <c r="R101" i="13"/>
  <c r="R103" i="13" s="1"/>
  <c r="V101" i="13"/>
  <c r="AK107" i="13"/>
  <c r="P109" i="13"/>
  <c r="R119" i="13"/>
  <c r="AC117" i="13"/>
  <c r="V117" i="13"/>
  <c r="V119" i="13" s="1"/>
  <c r="N117" i="13"/>
  <c r="Z117" i="13"/>
  <c r="Z119" i="13" s="1"/>
  <c r="AF119" i="13" s="1"/>
  <c r="R117" i="13"/>
  <c r="P117" i="13"/>
  <c r="T120" i="13"/>
  <c r="T123" i="13" s="1"/>
  <c r="P122" i="13"/>
  <c r="T125" i="13"/>
  <c r="N111" i="13"/>
  <c r="M111" i="13" s="1"/>
  <c r="Z112" i="13"/>
  <c r="R112" i="13"/>
  <c r="AC112" i="13"/>
  <c r="AG112" i="13" s="1"/>
  <c r="V112" i="13"/>
  <c r="N112" i="13"/>
  <c r="AK115" i="13"/>
  <c r="AC114" i="13"/>
  <c r="AG114" i="13" s="1"/>
  <c r="V114" i="13"/>
  <c r="N114" i="13"/>
  <c r="Z114" i="13"/>
  <c r="R114" i="13"/>
  <c r="AE123" i="13"/>
  <c r="I128" i="13"/>
  <c r="AM128" i="13"/>
  <c r="T108" i="13"/>
  <c r="T111" i="13" s="1"/>
  <c r="S111" i="13" s="1"/>
  <c r="X110" i="13"/>
  <c r="AD111" i="13"/>
  <c r="P113" i="13"/>
  <c r="P115" i="13" s="1"/>
  <c r="O115" i="13" s="1"/>
  <c r="X113" i="13"/>
  <c r="P116" i="13"/>
  <c r="X116" i="13"/>
  <c r="X119" i="13" s="1"/>
  <c r="L119" i="13"/>
  <c r="AB119" i="13"/>
  <c r="AJ119" i="13"/>
  <c r="T124" i="13"/>
  <c r="T127" i="13" s="1"/>
  <c r="P126" i="13"/>
  <c r="X126" i="13"/>
  <c r="AD127" i="13"/>
  <c r="AD123" i="13"/>
  <c r="P108" i="13"/>
  <c r="X108" i="13"/>
  <c r="AB111" i="13"/>
  <c r="AB127" i="13"/>
  <c r="AJ127" i="13"/>
  <c r="AP127" i="1"/>
  <c r="AM127" i="1"/>
  <c r="AH127" i="1"/>
  <c r="AI127" i="1" s="1"/>
  <c r="J127" i="1"/>
  <c r="K127" i="1" s="1"/>
  <c r="I127" i="1"/>
  <c r="F127" i="1"/>
  <c r="D127" i="1"/>
  <c r="AK126" i="1"/>
  <c r="AF126" i="1"/>
  <c r="AE126" i="1"/>
  <c r="R126" i="1"/>
  <c r="L126" i="1"/>
  <c r="AC126" i="1" s="1"/>
  <c r="AG126" i="1" s="1"/>
  <c r="AK125" i="1"/>
  <c r="AF125" i="1"/>
  <c r="AE125" i="1"/>
  <c r="L125" i="1"/>
  <c r="T125" i="1" s="1"/>
  <c r="AK124" i="1"/>
  <c r="AF124" i="1"/>
  <c r="AE124" i="1"/>
  <c r="V124" i="1"/>
  <c r="L124" i="1"/>
  <c r="Z124" i="1" s="1"/>
  <c r="AP123" i="1"/>
  <c r="AM123" i="1"/>
  <c r="AH123" i="1"/>
  <c r="AI123" i="1" s="1"/>
  <c r="J123" i="1"/>
  <c r="I123" i="1"/>
  <c r="F123" i="1"/>
  <c r="D123" i="1"/>
  <c r="AK122" i="1"/>
  <c r="AF122" i="1"/>
  <c r="AE122" i="1"/>
  <c r="R122" i="1"/>
  <c r="L122" i="1"/>
  <c r="T122" i="1" s="1"/>
  <c r="AK121" i="1"/>
  <c r="AF121" i="1"/>
  <c r="AE121" i="1"/>
  <c r="L121" i="1"/>
  <c r="Z121" i="1" s="1"/>
  <c r="AK120" i="1"/>
  <c r="AF120" i="1"/>
  <c r="AE120" i="1"/>
  <c r="L120" i="1"/>
  <c r="T120" i="1" s="1"/>
  <c r="AP119" i="1"/>
  <c r="AM119" i="1"/>
  <c r="AH119" i="1"/>
  <c r="AI119" i="1" s="1"/>
  <c r="J119" i="1"/>
  <c r="K119" i="1" s="1"/>
  <c r="I119" i="1"/>
  <c r="F119" i="1"/>
  <c r="D119" i="1"/>
  <c r="AK118" i="1"/>
  <c r="AF118" i="1"/>
  <c r="AE118" i="1"/>
  <c r="L118" i="1"/>
  <c r="Z118" i="1" s="1"/>
  <c r="AK117" i="1"/>
  <c r="AF117" i="1"/>
  <c r="AE117" i="1"/>
  <c r="L117" i="1"/>
  <c r="AC117" i="1" s="1"/>
  <c r="AK116" i="1"/>
  <c r="AF116" i="1"/>
  <c r="AE116" i="1"/>
  <c r="L116" i="1"/>
  <c r="R116" i="1" s="1"/>
  <c r="AP115" i="1"/>
  <c r="AM115" i="1"/>
  <c r="AH115" i="1"/>
  <c r="AI115" i="1" s="1"/>
  <c r="J115" i="1"/>
  <c r="AD115" i="1" s="1"/>
  <c r="I115" i="1"/>
  <c r="F115" i="1"/>
  <c r="D115" i="1"/>
  <c r="AK114" i="1"/>
  <c r="AF114" i="1"/>
  <c r="AE114" i="1"/>
  <c r="N114" i="1"/>
  <c r="L114" i="1"/>
  <c r="V114" i="1" s="1"/>
  <c r="AK113" i="1"/>
  <c r="AF113" i="1"/>
  <c r="AE113" i="1"/>
  <c r="L113" i="1"/>
  <c r="AK112" i="1"/>
  <c r="AF112" i="1"/>
  <c r="AE112" i="1"/>
  <c r="X112" i="1"/>
  <c r="N112" i="1"/>
  <c r="L112" i="1"/>
  <c r="T112" i="1" s="1"/>
  <c r="AP111" i="1"/>
  <c r="AM111" i="1"/>
  <c r="AH111" i="1"/>
  <c r="AI111" i="1" s="1"/>
  <c r="J111" i="1"/>
  <c r="AD111" i="1" s="1"/>
  <c r="I111" i="1"/>
  <c r="F111" i="1"/>
  <c r="D111" i="1"/>
  <c r="AK110" i="1"/>
  <c r="AF110" i="1"/>
  <c r="AE110" i="1"/>
  <c r="R110" i="1"/>
  <c r="L110" i="1"/>
  <c r="AK109" i="1"/>
  <c r="AF109" i="1"/>
  <c r="AE109" i="1"/>
  <c r="R109" i="1"/>
  <c r="L109" i="1"/>
  <c r="T109" i="1" s="1"/>
  <c r="AK108" i="1"/>
  <c r="AF108" i="1"/>
  <c r="AE108" i="1"/>
  <c r="AC108" i="1"/>
  <c r="P108" i="1"/>
  <c r="L108" i="1"/>
  <c r="V108" i="1" s="1"/>
  <c r="AP107" i="1"/>
  <c r="AM107" i="1"/>
  <c r="AH107" i="1"/>
  <c r="AI107" i="1" s="1"/>
  <c r="J107" i="1"/>
  <c r="I107" i="1"/>
  <c r="F107" i="1"/>
  <c r="D107" i="1"/>
  <c r="AK106" i="1"/>
  <c r="AF106" i="1"/>
  <c r="AE106" i="1"/>
  <c r="R106" i="1"/>
  <c r="P106" i="1"/>
  <c r="L106" i="1"/>
  <c r="Z106" i="1" s="1"/>
  <c r="AK105" i="1"/>
  <c r="AF105" i="1"/>
  <c r="AE105" i="1"/>
  <c r="Z105" i="1"/>
  <c r="R105" i="1"/>
  <c r="L105" i="1"/>
  <c r="T105" i="1" s="1"/>
  <c r="AK104" i="1"/>
  <c r="AF104" i="1"/>
  <c r="AE104" i="1"/>
  <c r="L104" i="1"/>
  <c r="L107" i="1" s="1"/>
  <c r="AP103" i="1"/>
  <c r="AM103" i="1"/>
  <c r="AH103" i="1"/>
  <c r="AI103" i="1" s="1"/>
  <c r="J103" i="1"/>
  <c r="AD103" i="1" s="1"/>
  <c r="I103" i="1"/>
  <c r="F103" i="1"/>
  <c r="D103" i="1"/>
  <c r="AK102" i="1"/>
  <c r="AF102" i="1"/>
  <c r="AE102" i="1"/>
  <c r="L102" i="1"/>
  <c r="T102" i="1" s="1"/>
  <c r="AK101" i="1"/>
  <c r="AF101" i="1"/>
  <c r="AE101" i="1"/>
  <c r="L101" i="1"/>
  <c r="AK100" i="1"/>
  <c r="AF100" i="1"/>
  <c r="AE100" i="1"/>
  <c r="L100" i="1"/>
  <c r="AP99" i="1"/>
  <c r="AM99" i="1"/>
  <c r="AH99" i="1"/>
  <c r="AI99" i="1" s="1"/>
  <c r="J99" i="1"/>
  <c r="K99" i="1" s="1"/>
  <c r="I99" i="1"/>
  <c r="F99" i="1"/>
  <c r="D99" i="1"/>
  <c r="AK98" i="1"/>
  <c r="AF98" i="1"/>
  <c r="AE98" i="1"/>
  <c r="L98" i="1"/>
  <c r="AC98" i="1" s="1"/>
  <c r="AG98" i="1" s="1"/>
  <c r="AK97" i="1"/>
  <c r="AF97" i="1"/>
  <c r="AE97" i="1"/>
  <c r="AG97" i="1"/>
  <c r="L97" i="1"/>
  <c r="AC97" i="1" s="1"/>
  <c r="AK96" i="1"/>
  <c r="AF96" i="1"/>
  <c r="AE96" i="1"/>
  <c r="L96" i="1"/>
  <c r="T96" i="1" s="1"/>
  <c r="AP95" i="1"/>
  <c r="AM95" i="1"/>
  <c r="AH95" i="1"/>
  <c r="AI95" i="1" s="1"/>
  <c r="J95" i="1"/>
  <c r="AD95" i="1" s="1"/>
  <c r="I95" i="1"/>
  <c r="F95" i="1"/>
  <c r="D95" i="1"/>
  <c r="AK94" i="1"/>
  <c r="AF94" i="1"/>
  <c r="AE94" i="1"/>
  <c r="V94" i="1"/>
  <c r="L94" i="1"/>
  <c r="AK93" i="1"/>
  <c r="AF93" i="1"/>
  <c r="AE93" i="1"/>
  <c r="L93" i="1"/>
  <c r="AK92" i="1"/>
  <c r="AF92" i="1"/>
  <c r="AE92" i="1"/>
  <c r="R92" i="1"/>
  <c r="L92" i="1"/>
  <c r="T92" i="1" s="1"/>
  <c r="AP91" i="1"/>
  <c r="AM91" i="1"/>
  <c r="AH91" i="1"/>
  <c r="AI91" i="1" s="1"/>
  <c r="J91" i="1"/>
  <c r="AJ91" i="1" s="1"/>
  <c r="I91" i="1"/>
  <c r="F91" i="1"/>
  <c r="D91" i="1"/>
  <c r="AK90" i="1"/>
  <c r="AF90" i="1"/>
  <c r="AE90" i="1"/>
  <c r="L90" i="1"/>
  <c r="X90" i="1" s="1"/>
  <c r="AK89" i="1"/>
  <c r="AG89" i="1" s="1"/>
  <c r="AF89" i="1"/>
  <c r="AE89" i="1"/>
  <c r="L89" i="1"/>
  <c r="AC89" i="1" s="1"/>
  <c r="AK88" i="1"/>
  <c r="AF88" i="1"/>
  <c r="AE88" i="1"/>
  <c r="Z88" i="1"/>
  <c r="R88" i="1"/>
  <c r="P88" i="1"/>
  <c r="N88" i="1"/>
  <c r="L88" i="1"/>
  <c r="T88" i="1" s="1"/>
  <c r="AP87" i="1"/>
  <c r="AM87" i="1"/>
  <c r="AH87" i="1"/>
  <c r="AI87" i="1" s="1"/>
  <c r="J87" i="1"/>
  <c r="AD87" i="1" s="1"/>
  <c r="I87" i="1"/>
  <c r="F87" i="1"/>
  <c r="D87" i="1"/>
  <c r="AK86" i="1"/>
  <c r="AF86" i="1"/>
  <c r="AE86" i="1"/>
  <c r="L86" i="1"/>
  <c r="AC86" i="1" s="1"/>
  <c r="AK85" i="1"/>
  <c r="AF85" i="1"/>
  <c r="AE85" i="1"/>
  <c r="L85" i="1"/>
  <c r="T85" i="1" s="1"/>
  <c r="AK84" i="1"/>
  <c r="AF84" i="1"/>
  <c r="AE84" i="1"/>
  <c r="T84" i="1"/>
  <c r="L84" i="1"/>
  <c r="AP83" i="1"/>
  <c r="AM83" i="1"/>
  <c r="AH83" i="1"/>
  <c r="AI83" i="1" s="1"/>
  <c r="J83" i="1"/>
  <c r="AJ83" i="1" s="1"/>
  <c r="I83" i="1"/>
  <c r="F83" i="1"/>
  <c r="D83" i="1"/>
  <c r="AK82" i="1"/>
  <c r="AF82" i="1"/>
  <c r="AE82" i="1"/>
  <c r="L82" i="1"/>
  <c r="T82" i="1" s="1"/>
  <c r="AK81" i="1"/>
  <c r="AF81" i="1"/>
  <c r="AE81" i="1"/>
  <c r="L81" i="1"/>
  <c r="T81" i="1" s="1"/>
  <c r="AK80" i="1"/>
  <c r="AF80" i="1"/>
  <c r="AE80" i="1"/>
  <c r="L80" i="1"/>
  <c r="AP79" i="1"/>
  <c r="AM79" i="1"/>
  <c r="AH79" i="1"/>
  <c r="AI79" i="1" s="1"/>
  <c r="AD79" i="1"/>
  <c r="J79" i="1"/>
  <c r="AJ79" i="1" s="1"/>
  <c r="I79" i="1"/>
  <c r="F79" i="1"/>
  <c r="D79" i="1"/>
  <c r="AK78" i="1"/>
  <c r="AG78" i="1" s="1"/>
  <c r="AF78" i="1"/>
  <c r="AE78" i="1"/>
  <c r="L78" i="1"/>
  <c r="AC78" i="1" s="1"/>
  <c r="AK77" i="1"/>
  <c r="AF77" i="1"/>
  <c r="AE77" i="1"/>
  <c r="N77" i="1"/>
  <c r="L77" i="1"/>
  <c r="T77" i="1" s="1"/>
  <c r="AK76" i="1"/>
  <c r="AF76" i="1"/>
  <c r="AE76" i="1"/>
  <c r="L76" i="1"/>
  <c r="T76" i="1" s="1"/>
  <c r="AP75" i="1"/>
  <c r="AM75" i="1"/>
  <c r="AH75" i="1"/>
  <c r="AI75" i="1" s="1"/>
  <c r="J75" i="1"/>
  <c r="AD75" i="1" s="1"/>
  <c r="I75" i="1"/>
  <c r="F75" i="1"/>
  <c r="D75" i="1"/>
  <c r="AK74" i="1"/>
  <c r="AF74" i="1"/>
  <c r="AE74" i="1"/>
  <c r="L74" i="1"/>
  <c r="T74" i="1" s="1"/>
  <c r="AK73" i="1"/>
  <c r="AF73" i="1"/>
  <c r="AE73" i="1"/>
  <c r="T73" i="1"/>
  <c r="L73" i="1"/>
  <c r="AK72" i="1"/>
  <c r="AF72" i="1"/>
  <c r="AE72" i="1"/>
  <c r="Z72" i="1"/>
  <c r="N72" i="1"/>
  <c r="L72" i="1"/>
  <c r="T72" i="1" s="1"/>
  <c r="AP71" i="1"/>
  <c r="AM71" i="1"/>
  <c r="AH71" i="1"/>
  <c r="AI71" i="1" s="1"/>
  <c r="J71" i="1"/>
  <c r="K71" i="1" s="1"/>
  <c r="I71" i="1"/>
  <c r="F71" i="1"/>
  <c r="D71" i="1"/>
  <c r="AK70" i="1"/>
  <c r="AF70" i="1"/>
  <c r="AE70" i="1"/>
  <c r="L70" i="1"/>
  <c r="T70" i="1" s="1"/>
  <c r="AK69" i="1"/>
  <c r="AF69" i="1"/>
  <c r="AE69" i="1"/>
  <c r="R69" i="1"/>
  <c r="L69" i="1"/>
  <c r="T69" i="1" s="1"/>
  <c r="AK68" i="1"/>
  <c r="AF68" i="1"/>
  <c r="AE68" i="1"/>
  <c r="L68" i="1"/>
  <c r="AC68" i="1" s="1"/>
  <c r="AP67" i="1"/>
  <c r="AM67" i="1"/>
  <c r="AH67" i="1"/>
  <c r="AI67" i="1" s="1"/>
  <c r="J67" i="1"/>
  <c r="AD67" i="1" s="1"/>
  <c r="I67" i="1"/>
  <c r="F67" i="1"/>
  <c r="D67" i="1"/>
  <c r="AK66" i="1"/>
  <c r="AF66" i="1"/>
  <c r="AE66" i="1"/>
  <c r="X66" i="1"/>
  <c r="R66" i="1"/>
  <c r="L66" i="1"/>
  <c r="T66" i="1" s="1"/>
  <c r="AK65" i="1"/>
  <c r="AF65" i="1"/>
  <c r="AE65" i="1"/>
  <c r="P65" i="1"/>
  <c r="L65" i="1"/>
  <c r="AC65" i="1" s="1"/>
  <c r="AG65" i="1" s="1"/>
  <c r="AK64" i="1"/>
  <c r="AF64" i="1"/>
  <c r="AE64" i="1"/>
  <c r="L64" i="1"/>
  <c r="T64" i="1" s="1"/>
  <c r="AP63" i="1"/>
  <c r="AM63" i="1"/>
  <c r="AH63" i="1"/>
  <c r="AI63" i="1" s="1"/>
  <c r="J63" i="1"/>
  <c r="I63" i="1"/>
  <c r="F63" i="1"/>
  <c r="D63" i="1"/>
  <c r="AK62" i="1"/>
  <c r="AF62" i="1"/>
  <c r="AE62" i="1"/>
  <c r="L62" i="1"/>
  <c r="X62" i="1" s="1"/>
  <c r="AK61" i="1"/>
  <c r="AF61" i="1"/>
  <c r="AE61" i="1"/>
  <c r="L61" i="1"/>
  <c r="T61" i="1" s="1"/>
  <c r="AK60" i="1"/>
  <c r="AF60" i="1"/>
  <c r="AE60" i="1"/>
  <c r="L60" i="1"/>
  <c r="X60" i="1" s="1"/>
  <c r="AP59" i="1"/>
  <c r="AM59" i="1"/>
  <c r="AH59" i="1"/>
  <c r="AI59" i="1" s="1"/>
  <c r="J59" i="1"/>
  <c r="AD59" i="1" s="1"/>
  <c r="I59" i="1"/>
  <c r="F59" i="1"/>
  <c r="D59" i="1"/>
  <c r="AK58" i="1"/>
  <c r="AF58" i="1"/>
  <c r="AE58" i="1"/>
  <c r="N58" i="1"/>
  <c r="L58" i="1"/>
  <c r="T58" i="1" s="1"/>
  <c r="AK57" i="1"/>
  <c r="AF57" i="1"/>
  <c r="AE57" i="1"/>
  <c r="L57" i="1"/>
  <c r="X57" i="1" s="1"/>
  <c r="AK56" i="1"/>
  <c r="AF56" i="1"/>
  <c r="AE56" i="1"/>
  <c r="P56" i="1"/>
  <c r="L56" i="1"/>
  <c r="T56" i="1" s="1"/>
  <c r="AP55" i="1"/>
  <c r="AM55" i="1"/>
  <c r="AH55" i="1"/>
  <c r="AI55" i="1" s="1"/>
  <c r="J55" i="1"/>
  <c r="K55" i="1" s="1"/>
  <c r="I55" i="1"/>
  <c r="F55" i="1"/>
  <c r="D55" i="1"/>
  <c r="AK54" i="1"/>
  <c r="AF54" i="1"/>
  <c r="AE54" i="1"/>
  <c r="L54" i="1"/>
  <c r="AK53" i="1"/>
  <c r="AF53" i="1"/>
  <c r="AE53" i="1"/>
  <c r="R53" i="1"/>
  <c r="L53" i="1"/>
  <c r="T53" i="1" s="1"/>
  <c r="AK52" i="1"/>
  <c r="AF52" i="1"/>
  <c r="AE52" i="1"/>
  <c r="X52" i="1"/>
  <c r="L52" i="1"/>
  <c r="N52" i="1" s="1"/>
  <c r="AP51" i="1"/>
  <c r="AM51" i="1"/>
  <c r="AH51" i="1"/>
  <c r="AI51" i="1" s="1"/>
  <c r="J51" i="1"/>
  <c r="AD51" i="1" s="1"/>
  <c r="I51" i="1"/>
  <c r="F51" i="1"/>
  <c r="D51" i="1"/>
  <c r="AK50" i="1"/>
  <c r="AF50" i="1"/>
  <c r="AE50" i="1"/>
  <c r="X50" i="1"/>
  <c r="N50" i="1"/>
  <c r="L50" i="1"/>
  <c r="T50" i="1" s="1"/>
  <c r="AK49" i="1"/>
  <c r="AF49" i="1"/>
  <c r="AE49" i="1"/>
  <c r="L49" i="1"/>
  <c r="T49" i="1" s="1"/>
  <c r="AK48" i="1"/>
  <c r="AF48" i="1"/>
  <c r="AE48" i="1"/>
  <c r="T48" i="1"/>
  <c r="R48" i="1"/>
  <c r="L48" i="1"/>
  <c r="Z48" i="1" s="1"/>
  <c r="AP47" i="1"/>
  <c r="AM47" i="1"/>
  <c r="AH47" i="1"/>
  <c r="AI47" i="1" s="1"/>
  <c r="J47" i="1"/>
  <c r="K47" i="1" s="1"/>
  <c r="I47" i="1"/>
  <c r="F47" i="1"/>
  <c r="D47" i="1"/>
  <c r="AK46" i="1"/>
  <c r="AF46" i="1"/>
  <c r="AE46" i="1"/>
  <c r="N46" i="1"/>
  <c r="L46" i="1"/>
  <c r="AC46" i="1" s="1"/>
  <c r="AG46" i="1" s="1"/>
  <c r="AK45" i="1"/>
  <c r="AF45" i="1"/>
  <c r="AE45" i="1"/>
  <c r="AG45" i="1"/>
  <c r="L45" i="1"/>
  <c r="AC45" i="1" s="1"/>
  <c r="AK44" i="1"/>
  <c r="AF44" i="1"/>
  <c r="AE44" i="1"/>
  <c r="L44" i="1"/>
  <c r="T44" i="1" s="1"/>
  <c r="AP43" i="1"/>
  <c r="AM43" i="1"/>
  <c r="AH43" i="1"/>
  <c r="AI43" i="1" s="1"/>
  <c r="J43" i="1"/>
  <c r="AD43" i="1" s="1"/>
  <c r="I43" i="1"/>
  <c r="F43" i="1"/>
  <c r="D43" i="1"/>
  <c r="AK42" i="1"/>
  <c r="AF42" i="1"/>
  <c r="AE42" i="1"/>
  <c r="L42" i="1"/>
  <c r="T42" i="1" s="1"/>
  <c r="AK41" i="1"/>
  <c r="AF41" i="1"/>
  <c r="AE41" i="1"/>
  <c r="L41" i="1"/>
  <c r="P41" i="1" s="1"/>
  <c r="AK40" i="1"/>
  <c r="AF40" i="1"/>
  <c r="AE40" i="1"/>
  <c r="X40" i="1"/>
  <c r="L40" i="1"/>
  <c r="T40" i="1" s="1"/>
  <c r="AP39" i="1"/>
  <c r="AM39" i="1"/>
  <c r="AI39" i="1"/>
  <c r="AH39" i="1"/>
  <c r="J39" i="1"/>
  <c r="K39" i="1" s="1"/>
  <c r="I39" i="1"/>
  <c r="F39" i="1"/>
  <c r="D39" i="1"/>
  <c r="AK38" i="1"/>
  <c r="AF38" i="1"/>
  <c r="AE38" i="1"/>
  <c r="T38" i="1"/>
  <c r="P38" i="1"/>
  <c r="L38" i="1"/>
  <c r="Z38" i="1" s="1"/>
  <c r="AK37" i="1"/>
  <c r="AF37" i="1"/>
  <c r="AE37" i="1"/>
  <c r="Z37" i="1"/>
  <c r="R37" i="1"/>
  <c r="L37" i="1"/>
  <c r="T37" i="1" s="1"/>
  <c r="AK36" i="1"/>
  <c r="AF36" i="1"/>
  <c r="AE36" i="1"/>
  <c r="L36" i="1"/>
  <c r="Z36" i="1" s="1"/>
  <c r="AP35" i="1"/>
  <c r="AM35" i="1"/>
  <c r="AH35" i="1"/>
  <c r="AI35" i="1" s="1"/>
  <c r="J35" i="1"/>
  <c r="I35" i="1"/>
  <c r="F35" i="1"/>
  <c r="D35" i="1"/>
  <c r="AK34" i="1"/>
  <c r="AF34" i="1"/>
  <c r="AE34" i="1"/>
  <c r="P34" i="1"/>
  <c r="L34" i="1"/>
  <c r="T34" i="1" s="1"/>
  <c r="AK33" i="1"/>
  <c r="AF33" i="1"/>
  <c r="AE33" i="1"/>
  <c r="V33" i="1"/>
  <c r="L33" i="1"/>
  <c r="T33" i="1" s="1"/>
  <c r="AK32" i="1"/>
  <c r="AF32" i="1"/>
  <c r="AE32" i="1"/>
  <c r="T32" i="1"/>
  <c r="L32" i="1"/>
  <c r="AP31" i="1"/>
  <c r="AM31" i="1"/>
  <c r="AJ31" i="1"/>
  <c r="AH31" i="1"/>
  <c r="AI31" i="1" s="1"/>
  <c r="J31" i="1"/>
  <c r="K31" i="1" s="1"/>
  <c r="I31" i="1"/>
  <c r="F31" i="1"/>
  <c r="D31" i="1"/>
  <c r="AK30" i="1"/>
  <c r="AF30" i="1"/>
  <c r="AE30" i="1"/>
  <c r="N30" i="1"/>
  <c r="L30" i="1"/>
  <c r="T30" i="1" s="1"/>
  <c r="AK29" i="1"/>
  <c r="AF29" i="1"/>
  <c r="AE29" i="1"/>
  <c r="L29" i="1"/>
  <c r="AK28" i="1"/>
  <c r="AF28" i="1"/>
  <c r="AE28" i="1"/>
  <c r="L28" i="1"/>
  <c r="AC28" i="1" s="1"/>
  <c r="AP27" i="1"/>
  <c r="AM27" i="1"/>
  <c r="AH27" i="1"/>
  <c r="AI27" i="1" s="1"/>
  <c r="J27" i="1"/>
  <c r="AD27" i="1" s="1"/>
  <c r="I27" i="1"/>
  <c r="F27" i="1"/>
  <c r="D27" i="1"/>
  <c r="AK26" i="1"/>
  <c r="AF26" i="1"/>
  <c r="AE26" i="1"/>
  <c r="L26" i="1"/>
  <c r="AK25" i="1"/>
  <c r="AF25" i="1"/>
  <c r="AE25" i="1"/>
  <c r="Z25" i="1"/>
  <c r="L25" i="1"/>
  <c r="AC25" i="1" s="1"/>
  <c r="AK24" i="1"/>
  <c r="AF24" i="1"/>
  <c r="AE24" i="1"/>
  <c r="L24" i="1"/>
  <c r="T24" i="1" s="1"/>
  <c r="AP23" i="1"/>
  <c r="AM23" i="1"/>
  <c r="AI23" i="1"/>
  <c r="AH23" i="1"/>
  <c r="J23" i="1"/>
  <c r="AD23" i="1" s="1"/>
  <c r="I23" i="1"/>
  <c r="F23" i="1"/>
  <c r="D23" i="1"/>
  <c r="AK22" i="1"/>
  <c r="AG22" i="1" s="1"/>
  <c r="AF22" i="1"/>
  <c r="AE22" i="1"/>
  <c r="L22" i="1"/>
  <c r="AC22" i="1" s="1"/>
  <c r="AK21" i="1"/>
  <c r="AF21" i="1"/>
  <c r="AE21" i="1"/>
  <c r="P21" i="1"/>
  <c r="L21" i="1"/>
  <c r="T21" i="1" s="1"/>
  <c r="AK20" i="1"/>
  <c r="AF20" i="1"/>
  <c r="AE20" i="1"/>
  <c r="L20" i="1"/>
  <c r="T20" i="1" s="1"/>
  <c r="AP19" i="1"/>
  <c r="AM19" i="1"/>
  <c r="AH19" i="1"/>
  <c r="AI19" i="1" s="1"/>
  <c r="J19" i="1"/>
  <c r="AD19" i="1" s="1"/>
  <c r="I19" i="1"/>
  <c r="F19" i="1"/>
  <c r="D19" i="1"/>
  <c r="AK18" i="1"/>
  <c r="AF18" i="1"/>
  <c r="AE18" i="1"/>
  <c r="N18" i="1"/>
  <c r="L18" i="1"/>
  <c r="T18" i="1" s="1"/>
  <c r="AK17" i="1"/>
  <c r="AF17" i="1"/>
  <c r="AE17" i="1"/>
  <c r="L17" i="1"/>
  <c r="T17" i="1" s="1"/>
  <c r="AK16" i="1"/>
  <c r="AF16" i="1"/>
  <c r="AE16" i="1"/>
  <c r="L16" i="1"/>
  <c r="AP15" i="1"/>
  <c r="AM15" i="1"/>
  <c r="AH15" i="1"/>
  <c r="AI15" i="1" s="1"/>
  <c r="J15" i="1"/>
  <c r="AJ15" i="1" s="1"/>
  <c r="I15" i="1"/>
  <c r="F15" i="1"/>
  <c r="D15" i="1"/>
  <c r="AK14" i="1"/>
  <c r="AF14" i="1"/>
  <c r="AE14" i="1"/>
  <c r="N14" i="1"/>
  <c r="L14" i="1"/>
  <c r="T14" i="1" s="1"/>
  <c r="AK13" i="1"/>
  <c r="AF13" i="1"/>
  <c r="AE13" i="1"/>
  <c r="L13" i="1"/>
  <c r="T13" i="1" s="1"/>
  <c r="AK12" i="1"/>
  <c r="AF12" i="1"/>
  <c r="AE12" i="1"/>
  <c r="L12" i="1"/>
  <c r="AP11" i="1"/>
  <c r="AM11" i="1"/>
  <c r="AH11" i="1"/>
  <c r="AI11" i="1" s="1"/>
  <c r="J11" i="1"/>
  <c r="AD11" i="1" s="1"/>
  <c r="I11" i="1"/>
  <c r="F11" i="1"/>
  <c r="D11" i="1"/>
  <c r="AK10" i="1"/>
  <c r="AF10" i="1"/>
  <c r="AE10" i="1"/>
  <c r="L10" i="1"/>
  <c r="T10" i="1" s="1"/>
  <c r="AK9" i="1"/>
  <c r="AF9" i="1"/>
  <c r="AE9" i="1"/>
  <c r="L9" i="1"/>
  <c r="AC9" i="1" s="1"/>
  <c r="AK8" i="1"/>
  <c r="AF8" i="1"/>
  <c r="AE8" i="1"/>
  <c r="N8" i="1"/>
  <c r="L8" i="1"/>
  <c r="T8" i="1" s="1"/>
  <c r="AP7" i="1"/>
  <c r="AM7" i="1"/>
  <c r="AI7" i="1"/>
  <c r="AH7" i="1"/>
  <c r="J7" i="1"/>
  <c r="AD7" i="1" s="1"/>
  <c r="I7" i="1"/>
  <c r="F7" i="1"/>
  <c r="D7" i="1"/>
  <c r="AK6" i="1"/>
  <c r="AF6" i="1"/>
  <c r="AE6" i="1"/>
  <c r="L6" i="1"/>
  <c r="Z6" i="1" s="1"/>
  <c r="AK5" i="1"/>
  <c r="AF5" i="1"/>
  <c r="AE5" i="1"/>
  <c r="AC5" i="1"/>
  <c r="AG5" i="1" s="1"/>
  <c r="Z5" i="1"/>
  <c r="X5" i="1"/>
  <c r="V5" i="1"/>
  <c r="R5" i="1"/>
  <c r="P5" i="1"/>
  <c r="N5" i="1"/>
  <c r="L5" i="1"/>
  <c r="T5" i="1" s="1"/>
  <c r="AN4" i="1"/>
  <c r="AN5" i="1" s="1"/>
  <c r="AN6" i="1" s="1"/>
  <c r="AK4" i="1"/>
  <c r="AF4" i="1"/>
  <c r="AE4" i="1"/>
  <c r="AE7" i="1" s="1"/>
  <c r="X4" i="1"/>
  <c r="P4" i="1"/>
  <c r="L4" i="1"/>
  <c r="AC4" i="1" s="1"/>
  <c r="AD127" i="12" l="1"/>
  <c r="AB124" i="12"/>
  <c r="AH124" i="12" s="1"/>
  <c r="W123" i="12"/>
  <c r="AD123" i="12"/>
  <c r="AB121" i="12"/>
  <c r="AH121" i="12" s="1"/>
  <c r="Y123" i="12"/>
  <c r="X123" i="12" s="1"/>
  <c r="O123" i="12"/>
  <c r="AD119" i="12"/>
  <c r="AB118" i="12"/>
  <c r="AH118" i="12" s="1"/>
  <c r="AD115" i="12"/>
  <c r="AB112" i="12"/>
  <c r="AH112" i="12" s="1"/>
  <c r="U107" i="12"/>
  <c r="AD107" i="12"/>
  <c r="AD103" i="12"/>
  <c r="AB100" i="12"/>
  <c r="AH100" i="12" s="1"/>
  <c r="Q99" i="12"/>
  <c r="P99" i="12" s="1"/>
  <c r="AD95" i="12"/>
  <c r="AB94" i="12"/>
  <c r="AH94" i="12" s="1"/>
  <c r="Q91" i="12"/>
  <c r="AD91" i="12"/>
  <c r="AB88" i="12"/>
  <c r="AH88" i="12" s="1"/>
  <c r="AA87" i="12"/>
  <c r="AG87" i="12" s="1"/>
  <c r="AD87" i="12"/>
  <c r="AB85" i="12"/>
  <c r="AH85" i="12" s="1"/>
  <c r="AD83" i="12"/>
  <c r="AB81" i="12"/>
  <c r="AB79" i="12"/>
  <c r="AH79" i="12" s="1"/>
  <c r="Z79" i="12"/>
  <c r="AD75" i="12"/>
  <c r="AB72" i="12"/>
  <c r="AH72" i="12" s="1"/>
  <c r="U67" i="12"/>
  <c r="T67" i="12" s="1"/>
  <c r="O67" i="12"/>
  <c r="AD67" i="12"/>
  <c r="AB65" i="12"/>
  <c r="AH65" i="12" s="1"/>
  <c r="W63" i="12"/>
  <c r="AD63" i="12"/>
  <c r="AB62" i="12"/>
  <c r="AH62" i="12" s="1"/>
  <c r="AD55" i="12"/>
  <c r="AB52" i="12"/>
  <c r="AH52" i="12" s="1"/>
  <c r="W51" i="12"/>
  <c r="V51" i="12" s="1"/>
  <c r="AD51" i="12"/>
  <c r="AB48" i="12"/>
  <c r="AH48" i="12" s="1"/>
  <c r="AD47" i="12"/>
  <c r="AB45" i="12"/>
  <c r="U47" i="12"/>
  <c r="T47" i="12" s="1"/>
  <c r="Z47" i="12"/>
  <c r="AD43" i="12"/>
  <c r="AB42" i="12"/>
  <c r="AH42" i="12" s="1"/>
  <c r="W43" i="12"/>
  <c r="V43" i="12" s="1"/>
  <c r="O43" i="12"/>
  <c r="AD39" i="12"/>
  <c r="AB36" i="12"/>
  <c r="AH36" i="12" s="1"/>
  <c r="Z35" i="12"/>
  <c r="Q35" i="12"/>
  <c r="P35" i="12" s="1"/>
  <c r="AB35" i="12"/>
  <c r="AH35" i="12" s="1"/>
  <c r="Z31" i="12"/>
  <c r="AB31" i="12"/>
  <c r="AH31" i="12" s="1"/>
  <c r="U31" i="12"/>
  <c r="T31" i="12" s="1"/>
  <c r="Q31" i="12"/>
  <c r="P31" i="12" s="1"/>
  <c r="AD27" i="12"/>
  <c r="AB26" i="12"/>
  <c r="AH26" i="12" s="1"/>
  <c r="U27" i="12"/>
  <c r="T27" i="12" s="1"/>
  <c r="S19" i="12"/>
  <c r="AD19" i="12"/>
  <c r="AB17" i="12"/>
  <c r="AH17" i="12" s="1"/>
  <c r="AF128" i="12"/>
  <c r="AE128" i="12" s="1"/>
  <c r="AD15" i="12"/>
  <c r="AB14" i="12"/>
  <c r="AH14" i="12" s="1"/>
  <c r="AL128" i="12"/>
  <c r="AK128" i="12" s="1"/>
  <c r="AJ128" i="12"/>
  <c r="Y123" i="11"/>
  <c r="X123" i="11" s="1"/>
  <c r="Z123" i="11"/>
  <c r="AD123" i="11"/>
  <c r="AB120" i="11"/>
  <c r="W119" i="11"/>
  <c r="V119" i="11" s="1"/>
  <c r="AD119" i="11"/>
  <c r="AB117" i="11"/>
  <c r="AG119" i="11"/>
  <c r="Z119" i="11"/>
  <c r="U111" i="11"/>
  <c r="W111" i="11"/>
  <c r="AD107" i="11"/>
  <c r="AB105" i="11"/>
  <c r="AH105" i="11" s="1"/>
  <c r="AD103" i="11"/>
  <c r="AB102" i="11"/>
  <c r="Z103" i="11"/>
  <c r="AD99" i="11"/>
  <c r="AB96" i="11"/>
  <c r="AH96" i="11" s="1"/>
  <c r="S95" i="11"/>
  <c r="Q95" i="11"/>
  <c r="U95" i="11"/>
  <c r="T95" i="11" s="1"/>
  <c r="AD95" i="11"/>
  <c r="AB92" i="11"/>
  <c r="AH92" i="11" s="1"/>
  <c r="W91" i="11"/>
  <c r="V91" i="11" s="1"/>
  <c r="AD91" i="11"/>
  <c r="AB89" i="11"/>
  <c r="Z91" i="11"/>
  <c r="U83" i="11"/>
  <c r="AD75" i="11"/>
  <c r="AD71" i="11"/>
  <c r="AB69" i="11"/>
  <c r="AH69" i="11" s="1"/>
  <c r="Y71" i="11"/>
  <c r="S71" i="11"/>
  <c r="R71" i="11" s="1"/>
  <c r="AA67" i="11"/>
  <c r="AG67" i="11" s="1"/>
  <c r="O67" i="11"/>
  <c r="S63" i="11"/>
  <c r="O63" i="11"/>
  <c r="AD63" i="11"/>
  <c r="AB61" i="11"/>
  <c r="AH61" i="11" s="1"/>
  <c r="AD59" i="11"/>
  <c r="AB58" i="11"/>
  <c r="AH58" i="11" s="1"/>
  <c r="AA59" i="11"/>
  <c r="AG59" i="11" s="1"/>
  <c r="AD55" i="11"/>
  <c r="AB52" i="11"/>
  <c r="AH52" i="11" s="1"/>
  <c r="Z51" i="11"/>
  <c r="AD51" i="11"/>
  <c r="AB48" i="11"/>
  <c r="Q47" i="11"/>
  <c r="AD47" i="11"/>
  <c r="AB45" i="11"/>
  <c r="AH45" i="11" s="1"/>
  <c r="AD43" i="11"/>
  <c r="AB40" i="11"/>
  <c r="AH40" i="11" s="1"/>
  <c r="AB35" i="11"/>
  <c r="AH35" i="11" s="1"/>
  <c r="Y31" i="11"/>
  <c r="AD27" i="11"/>
  <c r="AB24" i="11"/>
  <c r="AG27" i="11"/>
  <c r="Z27" i="11"/>
  <c r="AD23" i="11"/>
  <c r="AB22" i="11"/>
  <c r="AH22" i="11" s="1"/>
  <c r="AH20" i="11"/>
  <c r="AG23" i="11"/>
  <c r="Z23" i="11"/>
  <c r="AA15" i="11"/>
  <c r="AG15" i="11" s="1"/>
  <c r="Q15" i="11"/>
  <c r="P15" i="11" s="1"/>
  <c r="AD15" i="11"/>
  <c r="AB12" i="11"/>
  <c r="AH12" i="11" s="1"/>
  <c r="S11" i="11"/>
  <c r="AD11" i="11"/>
  <c r="AB9" i="11"/>
  <c r="AH9" i="11" s="1"/>
  <c r="O123" i="10"/>
  <c r="U123" i="10"/>
  <c r="T123" i="10" s="1"/>
  <c r="S111" i="10"/>
  <c r="Y111" i="10"/>
  <c r="AD107" i="10"/>
  <c r="AB105" i="10"/>
  <c r="AH105" i="10" s="1"/>
  <c r="Q107" i="10"/>
  <c r="P107" i="10" s="1"/>
  <c r="Y99" i="10"/>
  <c r="X99" i="10" s="1"/>
  <c r="W99" i="10"/>
  <c r="V99" i="10" s="1"/>
  <c r="AD99" i="10"/>
  <c r="AB97" i="10"/>
  <c r="AD95" i="10"/>
  <c r="AB94" i="10"/>
  <c r="Z95" i="10"/>
  <c r="AD87" i="10"/>
  <c r="AB84" i="10"/>
  <c r="AG87" i="10"/>
  <c r="Z87" i="10"/>
  <c r="Y83" i="12"/>
  <c r="X83" i="12" s="1"/>
  <c r="AD83" i="10"/>
  <c r="AB82" i="10"/>
  <c r="AH82" i="10" s="1"/>
  <c r="S83" i="10"/>
  <c r="R83" i="10" s="1"/>
  <c r="AA79" i="10"/>
  <c r="AG79" i="10" s="1"/>
  <c r="AD79" i="10"/>
  <c r="AB76" i="10"/>
  <c r="Z79" i="10"/>
  <c r="U71" i="10"/>
  <c r="Q71" i="10"/>
  <c r="P71" i="10" s="1"/>
  <c r="AD71" i="10"/>
  <c r="AB68" i="10"/>
  <c r="AH68" i="10" s="1"/>
  <c r="AD67" i="10"/>
  <c r="AB65" i="10"/>
  <c r="W67" i="10"/>
  <c r="V67" i="10" s="1"/>
  <c r="AB63" i="10"/>
  <c r="AH63" i="10" s="1"/>
  <c r="AD63" i="10"/>
  <c r="Z63" i="10"/>
  <c r="Y55" i="10"/>
  <c r="X55" i="10" s="1"/>
  <c r="AD55" i="10"/>
  <c r="AB52" i="10"/>
  <c r="Z55" i="10"/>
  <c r="W51" i="10"/>
  <c r="Q51" i="10"/>
  <c r="AD51" i="10"/>
  <c r="AB49" i="10"/>
  <c r="AH49" i="10" s="1"/>
  <c r="AA51" i="10"/>
  <c r="AG51" i="10" s="1"/>
  <c r="Q47" i="10"/>
  <c r="S39" i="10"/>
  <c r="O39" i="10"/>
  <c r="Q39" i="10"/>
  <c r="P39" i="10" s="1"/>
  <c r="AD39" i="10"/>
  <c r="AB36" i="10"/>
  <c r="AH36" i="10" s="1"/>
  <c r="W35" i="10"/>
  <c r="V35" i="10" s="1"/>
  <c r="AD35" i="10"/>
  <c r="AB33" i="10"/>
  <c r="AD31" i="10"/>
  <c r="AB29" i="10"/>
  <c r="AH29" i="10" s="1"/>
  <c r="W27" i="10"/>
  <c r="V27" i="10" s="1"/>
  <c r="AB27" i="10"/>
  <c r="AH27" i="10" s="1"/>
  <c r="AF128" i="10"/>
  <c r="AE128" i="10" s="1"/>
  <c r="AD23" i="10"/>
  <c r="AB21" i="10"/>
  <c r="AH21" i="10" s="1"/>
  <c r="S19" i="10"/>
  <c r="O19" i="10"/>
  <c r="AD19" i="10"/>
  <c r="AB16" i="10"/>
  <c r="AH16" i="10" s="1"/>
  <c r="Z11" i="10"/>
  <c r="AD11" i="10"/>
  <c r="AB8" i="10"/>
  <c r="AJ128" i="10"/>
  <c r="Y127" i="8"/>
  <c r="X127" i="8" s="1"/>
  <c r="W127" i="8"/>
  <c r="V127" i="8" s="1"/>
  <c r="AA7" i="12"/>
  <c r="AG7" i="12" s="1"/>
  <c r="U123" i="12"/>
  <c r="T123" i="12" s="1"/>
  <c r="W83" i="12"/>
  <c r="V83" i="12" s="1"/>
  <c r="AA63" i="12"/>
  <c r="AG63" i="12" s="1"/>
  <c r="W47" i="12"/>
  <c r="V47" i="12" s="1"/>
  <c r="O31" i="12"/>
  <c r="N31" i="12" s="1"/>
  <c r="U103" i="12"/>
  <c r="T103" i="12" s="1"/>
  <c r="AD31" i="12"/>
  <c r="U39" i="12"/>
  <c r="Q15" i="12"/>
  <c r="P15" i="12" s="1"/>
  <c r="U11" i="12"/>
  <c r="AA119" i="12"/>
  <c r="AG119" i="12" s="1"/>
  <c r="W107" i="12"/>
  <c r="V107" i="12" s="1"/>
  <c r="W87" i="12"/>
  <c r="V87" i="12" s="1"/>
  <c r="Q123" i="12"/>
  <c r="P123" i="12" s="1"/>
  <c r="W91" i="12"/>
  <c r="V91" i="12" s="1"/>
  <c r="O111" i="12"/>
  <c r="Y111" i="12"/>
  <c r="Y71" i="12"/>
  <c r="O47" i="12"/>
  <c r="N47" i="12" s="1"/>
  <c r="U43" i="12"/>
  <c r="T43" i="12" s="1"/>
  <c r="W35" i="12"/>
  <c r="V35" i="12" s="1"/>
  <c r="W27" i="12"/>
  <c r="Q71" i="12"/>
  <c r="W71" i="12"/>
  <c r="O55" i="12"/>
  <c r="N55" i="12" s="1"/>
  <c r="Y19" i="12"/>
  <c r="X19" i="12" s="1"/>
  <c r="W15" i="12"/>
  <c r="V15" i="12" s="1"/>
  <c r="U87" i="12"/>
  <c r="T87" i="12" s="1"/>
  <c r="AA71" i="12"/>
  <c r="AG71" i="12" s="1"/>
  <c r="W67" i="12"/>
  <c r="V67" i="12" s="1"/>
  <c r="O15" i="12"/>
  <c r="N15" i="12" s="1"/>
  <c r="O95" i="11"/>
  <c r="N95" i="11" s="1"/>
  <c r="Y51" i="11"/>
  <c r="X51" i="11" s="1"/>
  <c r="AD35" i="11"/>
  <c r="Q67" i="11"/>
  <c r="P67" i="11" s="1"/>
  <c r="AD67" i="11"/>
  <c r="AA7" i="11"/>
  <c r="AG7" i="11" s="1"/>
  <c r="U123" i="11"/>
  <c r="T123" i="11" s="1"/>
  <c r="Y91" i="11"/>
  <c r="X91" i="11" s="1"/>
  <c r="U75" i="11"/>
  <c r="T75" i="11" s="1"/>
  <c r="W95" i="11"/>
  <c r="V95" i="11" s="1"/>
  <c r="W39" i="11"/>
  <c r="V39" i="11" s="1"/>
  <c r="W47" i="11"/>
  <c r="V47" i="11" s="1"/>
  <c r="AA43" i="11"/>
  <c r="AG43" i="11" s="1"/>
  <c r="AD83" i="11"/>
  <c r="Y27" i="11"/>
  <c r="X27" i="11" s="1"/>
  <c r="W63" i="11"/>
  <c r="W31" i="11"/>
  <c r="V31" i="11" s="1"/>
  <c r="U31" i="11"/>
  <c r="W107" i="11"/>
  <c r="V107" i="11" s="1"/>
  <c r="S59" i="11"/>
  <c r="R59" i="11" s="1"/>
  <c r="O83" i="11"/>
  <c r="AA71" i="11"/>
  <c r="AG71" i="11" s="1"/>
  <c r="S15" i="11"/>
  <c r="R15" i="11" s="1"/>
  <c r="Y11" i="11"/>
  <c r="X11" i="11" s="1"/>
  <c r="Q111" i="10"/>
  <c r="P111" i="10" s="1"/>
  <c r="AA71" i="10"/>
  <c r="AG71" i="10" s="1"/>
  <c r="O59" i="10"/>
  <c r="N59" i="10" s="1"/>
  <c r="Y35" i="10"/>
  <c r="X35" i="10" s="1"/>
  <c r="O51" i="10"/>
  <c r="N51" i="10" s="1"/>
  <c r="AA83" i="10"/>
  <c r="AG83" i="10" s="1"/>
  <c r="W103" i="10"/>
  <c r="V103" i="10" s="1"/>
  <c r="W115" i="10"/>
  <c r="V115" i="10" s="1"/>
  <c r="W79" i="10"/>
  <c r="V79" i="10" s="1"/>
  <c r="W43" i="10"/>
  <c r="V43" i="10" s="1"/>
  <c r="W59" i="10"/>
  <c r="W123" i="10"/>
  <c r="V123" i="10" s="1"/>
  <c r="Q27" i="10"/>
  <c r="P27" i="10" s="1"/>
  <c r="U119" i="10"/>
  <c r="T119" i="10" s="1"/>
  <c r="Q83" i="10"/>
  <c r="P83" i="10" s="1"/>
  <c r="Y107" i="10"/>
  <c r="O83" i="10"/>
  <c r="N83" i="10" s="1"/>
  <c r="U83" i="10"/>
  <c r="T83" i="10" s="1"/>
  <c r="Q23" i="10"/>
  <c r="P23" i="10" s="1"/>
  <c r="O15" i="10"/>
  <c r="N15" i="10" s="1"/>
  <c r="AA119" i="10"/>
  <c r="AG119" i="10" s="1"/>
  <c r="Q127" i="8"/>
  <c r="P127" i="8" s="1"/>
  <c r="S127" i="8"/>
  <c r="R127" i="8" s="1"/>
  <c r="U127" i="8"/>
  <c r="T127" i="8" s="1"/>
  <c r="AH124" i="8"/>
  <c r="AB127" i="8"/>
  <c r="AH127" i="8" s="1"/>
  <c r="W123" i="8"/>
  <c r="V123" i="8" s="1"/>
  <c r="O123" i="8"/>
  <c r="N123" i="8" s="1"/>
  <c r="U123" i="8"/>
  <c r="T123" i="8" s="1"/>
  <c r="AD123" i="8"/>
  <c r="Z123" i="8"/>
  <c r="AB120" i="8"/>
  <c r="AH120" i="8" s="1"/>
  <c r="Y123" i="8"/>
  <c r="X123" i="8" s="1"/>
  <c r="AA119" i="8"/>
  <c r="AG119" i="8" s="1"/>
  <c r="Z119" i="8"/>
  <c r="O119" i="8"/>
  <c r="N119" i="8" s="1"/>
  <c r="Q119" i="8"/>
  <c r="P119" i="8" s="1"/>
  <c r="T119" i="8"/>
  <c r="AD119" i="8"/>
  <c r="AB119" i="8"/>
  <c r="AH119" i="8" s="1"/>
  <c r="U115" i="8"/>
  <c r="W115" i="8"/>
  <c r="AD115" i="8"/>
  <c r="AB112" i="8"/>
  <c r="AH112" i="8" s="1"/>
  <c r="U111" i="8"/>
  <c r="T111" i="8" s="1"/>
  <c r="AD111" i="8"/>
  <c r="O111" i="8"/>
  <c r="N111" i="8" s="1"/>
  <c r="AA111" i="8"/>
  <c r="AG111" i="8" s="1"/>
  <c r="Y111" i="8"/>
  <c r="X111" i="8" s="1"/>
  <c r="S111" i="8"/>
  <c r="R111" i="8" s="1"/>
  <c r="AB108" i="8"/>
  <c r="W107" i="8"/>
  <c r="V107" i="8" s="1"/>
  <c r="AH104" i="8"/>
  <c r="AB107" i="8"/>
  <c r="AH107" i="8" s="1"/>
  <c r="O103" i="8"/>
  <c r="W103" i="8"/>
  <c r="V103" i="8" s="1"/>
  <c r="Q103" i="8"/>
  <c r="P103" i="8" s="1"/>
  <c r="AD103" i="8"/>
  <c r="AA103" i="8"/>
  <c r="AG103" i="8" s="1"/>
  <c r="X99" i="8"/>
  <c r="U99" i="8"/>
  <c r="T99" i="8" s="1"/>
  <c r="Q99" i="8"/>
  <c r="P99" i="8" s="1"/>
  <c r="AA99" i="8"/>
  <c r="AD99" i="8"/>
  <c r="AB96" i="8"/>
  <c r="Y95" i="8"/>
  <c r="U95" i="8"/>
  <c r="T95" i="8" s="1"/>
  <c r="S95" i="8"/>
  <c r="AD91" i="8"/>
  <c r="T91" i="8"/>
  <c r="P91" i="8"/>
  <c r="S91" i="8"/>
  <c r="R91" i="8" s="1"/>
  <c r="Y91" i="8"/>
  <c r="AB88" i="8"/>
  <c r="N91" i="8"/>
  <c r="Z91" i="8"/>
  <c r="Y87" i="8"/>
  <c r="U87" i="8"/>
  <c r="O87" i="8"/>
  <c r="N87" i="8" s="1"/>
  <c r="AD87" i="8"/>
  <c r="S87" i="8"/>
  <c r="R87" i="8" s="1"/>
  <c r="AD83" i="8"/>
  <c r="S83" i="8"/>
  <c r="U83" i="8"/>
  <c r="AB80" i="8"/>
  <c r="AH80" i="8" s="1"/>
  <c r="AD79" i="8"/>
  <c r="W79" i="8"/>
  <c r="Q79" i="8"/>
  <c r="P79" i="8" s="1"/>
  <c r="AA79" i="8"/>
  <c r="AG79" i="8" s="1"/>
  <c r="AB76" i="8"/>
  <c r="AH76" i="8" s="1"/>
  <c r="S75" i="8"/>
  <c r="R75" i="8" s="1"/>
  <c r="Q75" i="8"/>
  <c r="P75" i="8" s="1"/>
  <c r="AD75" i="8"/>
  <c r="V75" i="8"/>
  <c r="AB75" i="8"/>
  <c r="AH75" i="8" s="1"/>
  <c r="X75" i="8"/>
  <c r="N75" i="8"/>
  <c r="Y71" i="8"/>
  <c r="Q71" i="8"/>
  <c r="AD71" i="8"/>
  <c r="U71" i="8"/>
  <c r="T71" i="8" s="1"/>
  <c r="AB68" i="8"/>
  <c r="AH68" i="8" s="1"/>
  <c r="Q67" i="8"/>
  <c r="P67" i="8" s="1"/>
  <c r="AD67" i="8"/>
  <c r="Z67" i="8"/>
  <c r="S67" i="8"/>
  <c r="R67" i="8" s="1"/>
  <c r="AB64" i="8"/>
  <c r="W63" i="8"/>
  <c r="Y63" i="8"/>
  <c r="O63" i="8"/>
  <c r="AB61" i="8"/>
  <c r="AH61" i="8" s="1"/>
  <c r="U63" i="8"/>
  <c r="T63" i="8" s="1"/>
  <c r="Y59" i="8"/>
  <c r="O59" i="8"/>
  <c r="AD59" i="8"/>
  <c r="AA55" i="8"/>
  <c r="AG55" i="8" s="1"/>
  <c r="AD55" i="8"/>
  <c r="U55" i="8"/>
  <c r="AB52" i="8"/>
  <c r="AH52" i="8" s="1"/>
  <c r="Y51" i="8"/>
  <c r="W51" i="8"/>
  <c r="AA51" i="8"/>
  <c r="AG51" i="8" s="1"/>
  <c r="AD51" i="8"/>
  <c r="Q51" i="8"/>
  <c r="P51" i="8" s="1"/>
  <c r="AB48" i="8"/>
  <c r="AH48" i="8" s="1"/>
  <c r="S51" i="8"/>
  <c r="R51" i="8" s="1"/>
  <c r="AA47" i="8"/>
  <c r="AG47" i="8" s="1"/>
  <c r="Q47" i="8"/>
  <c r="AH45" i="8"/>
  <c r="AB47" i="8"/>
  <c r="AH47" i="8" s="1"/>
  <c r="AD47" i="8"/>
  <c r="Y47" i="8"/>
  <c r="X47" i="8" s="1"/>
  <c r="R47" i="8"/>
  <c r="P47" i="8"/>
  <c r="Z47" i="8"/>
  <c r="W47" i="8"/>
  <c r="V47" i="8" s="1"/>
  <c r="N47" i="8"/>
  <c r="T47" i="8"/>
  <c r="W43" i="8"/>
  <c r="V43" i="8" s="1"/>
  <c r="N43" i="8"/>
  <c r="Q43" i="8"/>
  <c r="AA43" i="8"/>
  <c r="AG43" i="8" s="1"/>
  <c r="P43" i="8"/>
  <c r="X43" i="8"/>
  <c r="U43" i="8"/>
  <c r="T43" i="8" s="1"/>
  <c r="AH40" i="8"/>
  <c r="AB43" i="8"/>
  <c r="AH43" i="8" s="1"/>
  <c r="AD43" i="8"/>
  <c r="W39" i="8"/>
  <c r="O39" i="8"/>
  <c r="AD39" i="8"/>
  <c r="Y39" i="8"/>
  <c r="AB37" i="8"/>
  <c r="AH37" i="8" s="1"/>
  <c r="U35" i="8"/>
  <c r="AA35" i="8"/>
  <c r="AG35" i="8" s="1"/>
  <c r="T35" i="8"/>
  <c r="S35" i="8"/>
  <c r="R35" i="8" s="1"/>
  <c r="AD35" i="8"/>
  <c r="P35" i="8"/>
  <c r="AB32" i="8"/>
  <c r="N35" i="8"/>
  <c r="Q31" i="8"/>
  <c r="AA31" i="8"/>
  <c r="AG31" i="8" s="1"/>
  <c r="U31" i="8"/>
  <c r="AD31" i="8"/>
  <c r="AB28" i="8"/>
  <c r="AH28" i="8" s="1"/>
  <c r="S27" i="8"/>
  <c r="Q27" i="8"/>
  <c r="Z27" i="8"/>
  <c r="AD27" i="8"/>
  <c r="W27" i="8"/>
  <c r="V27" i="8" s="1"/>
  <c r="P27" i="8"/>
  <c r="AB24" i="8"/>
  <c r="U27" i="8"/>
  <c r="T27" i="8" s="1"/>
  <c r="Y27" i="8"/>
  <c r="X27" i="8" s="1"/>
  <c r="O27" i="8"/>
  <c r="N27" i="8" s="1"/>
  <c r="R27" i="8"/>
  <c r="AA23" i="8"/>
  <c r="AG23" i="8" s="1"/>
  <c r="AD23" i="8"/>
  <c r="Z23" i="8"/>
  <c r="AB20" i="8"/>
  <c r="Q23" i="8"/>
  <c r="P23" i="8" s="1"/>
  <c r="AL128" i="8"/>
  <c r="AK128" i="8" s="1"/>
  <c r="Y19" i="8"/>
  <c r="O19" i="8"/>
  <c r="U19" i="8"/>
  <c r="T19" i="8" s="1"/>
  <c r="AD19" i="8"/>
  <c r="AB16" i="8"/>
  <c r="AH16" i="8" s="1"/>
  <c r="O15" i="8"/>
  <c r="P15" i="8"/>
  <c r="Y15" i="8"/>
  <c r="X15" i="8" s="1"/>
  <c r="R15" i="8"/>
  <c r="AB15" i="8"/>
  <c r="U15" i="8"/>
  <c r="T15" i="8" s="1"/>
  <c r="Z15" i="8"/>
  <c r="N15" i="8"/>
  <c r="W11" i="8"/>
  <c r="V11" i="8" s="1"/>
  <c r="AA11" i="8"/>
  <c r="AG11" i="8" s="1"/>
  <c r="U11" i="8"/>
  <c r="Y11" i="8"/>
  <c r="R11" i="8"/>
  <c r="AD11" i="8"/>
  <c r="AB8" i="8"/>
  <c r="X11" i="8"/>
  <c r="N11" i="8"/>
  <c r="Z11" i="8"/>
  <c r="P11" i="8"/>
  <c r="T11" i="8"/>
  <c r="AF128" i="8"/>
  <c r="AE128" i="8" s="1"/>
  <c r="O7" i="8"/>
  <c r="N7" i="8" s="1"/>
  <c r="AB125" i="7"/>
  <c r="AH125" i="7" s="1"/>
  <c r="AA127" i="7"/>
  <c r="S127" i="7"/>
  <c r="R127" i="7" s="1"/>
  <c r="AD123" i="7"/>
  <c r="Y123" i="7"/>
  <c r="X123" i="7" s="1"/>
  <c r="AB123" i="7"/>
  <c r="AH123" i="7" s="1"/>
  <c r="AA119" i="7"/>
  <c r="AG119" i="7" s="1"/>
  <c r="Q119" i="7"/>
  <c r="P119" i="7" s="1"/>
  <c r="AD115" i="7"/>
  <c r="AB112" i="7"/>
  <c r="AH112" i="7" s="1"/>
  <c r="U111" i="7"/>
  <c r="Y111" i="7"/>
  <c r="Q107" i="7"/>
  <c r="P107" i="7" s="1"/>
  <c r="U103" i="7"/>
  <c r="AB100" i="7"/>
  <c r="AH100" i="7" s="1"/>
  <c r="AA99" i="7"/>
  <c r="AG99" i="7" s="1"/>
  <c r="AD99" i="7"/>
  <c r="Q99" i="7"/>
  <c r="P99" i="7" s="1"/>
  <c r="AB94" i="7"/>
  <c r="AH94" i="7" s="1"/>
  <c r="AH92" i="7"/>
  <c r="Y91" i="7"/>
  <c r="AA91" i="7"/>
  <c r="AG91" i="7" s="1"/>
  <c r="AB88" i="7"/>
  <c r="AH88" i="7" s="1"/>
  <c r="AA87" i="7"/>
  <c r="AG87" i="7" s="1"/>
  <c r="U83" i="7"/>
  <c r="AB79" i="7"/>
  <c r="Y79" i="7"/>
  <c r="X79" i="7" s="1"/>
  <c r="AD79" i="7"/>
  <c r="AD71" i="7"/>
  <c r="AB69" i="7"/>
  <c r="AH69" i="7" s="1"/>
  <c r="O71" i="7"/>
  <c r="W67" i="7"/>
  <c r="V67" i="7" s="1"/>
  <c r="U107" i="7"/>
  <c r="T107" i="7" s="1"/>
  <c r="AA79" i="7"/>
  <c r="AG79" i="7" s="1"/>
  <c r="W71" i="7"/>
  <c r="V71" i="7" s="1"/>
  <c r="AD59" i="7"/>
  <c r="W111" i="7"/>
  <c r="V111" i="7" s="1"/>
  <c r="O107" i="7"/>
  <c r="N107" i="7" s="1"/>
  <c r="AA7" i="7"/>
  <c r="AG7" i="7" s="1"/>
  <c r="Y75" i="7"/>
  <c r="U71" i="7"/>
  <c r="W123" i="7"/>
  <c r="V123" i="7" s="1"/>
  <c r="Q115" i="7"/>
  <c r="P115" i="7" s="1"/>
  <c r="O79" i="7"/>
  <c r="N79" i="7" s="1"/>
  <c r="Y47" i="7"/>
  <c r="AD119" i="7"/>
  <c r="Y95" i="7"/>
  <c r="X95" i="7" s="1"/>
  <c r="AA95" i="7"/>
  <c r="U87" i="7"/>
  <c r="T87" i="7" s="1"/>
  <c r="Q103" i="7"/>
  <c r="P103" i="7" s="1"/>
  <c r="Q111" i="7"/>
  <c r="P111" i="7" s="1"/>
  <c r="O123" i="7"/>
  <c r="N123" i="7" s="1"/>
  <c r="W107" i="7"/>
  <c r="V107" i="7" s="1"/>
  <c r="W95" i="7"/>
  <c r="V95" i="7" s="1"/>
  <c r="Y99" i="7"/>
  <c r="X99" i="7" s="1"/>
  <c r="Q79" i="7"/>
  <c r="P79" i="7" s="1"/>
  <c r="S83" i="7"/>
  <c r="S47" i="7"/>
  <c r="R47" i="7" s="1"/>
  <c r="AA115" i="7"/>
  <c r="AG115" i="7" s="1"/>
  <c r="O95" i="7"/>
  <c r="N95" i="7" s="1"/>
  <c r="Y83" i="7"/>
  <c r="W103" i="7"/>
  <c r="U99" i="7"/>
  <c r="T99" i="7" s="1"/>
  <c r="U95" i="7"/>
  <c r="T95" i="7" s="1"/>
  <c r="W87" i="7"/>
  <c r="W91" i="7"/>
  <c r="V91" i="7" s="1"/>
  <c r="W79" i="7"/>
  <c r="V79" i="7" s="1"/>
  <c r="O83" i="7"/>
  <c r="N83" i="7" s="1"/>
  <c r="AA83" i="7"/>
  <c r="AG83" i="7" s="1"/>
  <c r="Q67" i="7"/>
  <c r="P67" i="7" s="1"/>
  <c r="Y27" i="7"/>
  <c r="Q23" i="7"/>
  <c r="AA23" i="7"/>
  <c r="AG23" i="7" s="1"/>
  <c r="Y11" i="7"/>
  <c r="X11" i="7" s="1"/>
  <c r="S63" i="7"/>
  <c r="AH38" i="7"/>
  <c r="AH41" i="7"/>
  <c r="AH28" i="7"/>
  <c r="AB18" i="7"/>
  <c r="O119" i="7"/>
  <c r="N119" i="7" s="1"/>
  <c r="U119" i="7"/>
  <c r="T119" i="7" s="1"/>
  <c r="AD111" i="7"/>
  <c r="S91" i="7"/>
  <c r="S75" i="7"/>
  <c r="W47" i="7"/>
  <c r="V47" i="7" s="1"/>
  <c r="W43" i="7"/>
  <c r="V43" i="7" s="1"/>
  <c r="AH53" i="7"/>
  <c r="U31" i="7"/>
  <c r="Y23" i="7"/>
  <c r="AH21" i="7"/>
  <c r="AH24" i="7"/>
  <c r="AA27" i="7"/>
  <c r="AG27" i="7" s="1"/>
  <c r="AH30" i="7"/>
  <c r="AH49" i="7"/>
  <c r="S95" i="7"/>
  <c r="R95" i="7" s="1"/>
  <c r="AB53" i="7"/>
  <c r="AB34" i="7"/>
  <c r="AH34" i="7" s="1"/>
  <c r="AH9" i="7"/>
  <c r="U79" i="7"/>
  <c r="T79" i="7" s="1"/>
  <c r="AH45" i="7"/>
  <c r="AH46" i="7"/>
  <c r="U115" i="7"/>
  <c r="T115" i="7" s="1"/>
  <c r="Q123" i="7"/>
  <c r="P123" i="7" s="1"/>
  <c r="Y115" i="7"/>
  <c r="U123" i="7"/>
  <c r="T123" i="7" s="1"/>
  <c r="Y87" i="7"/>
  <c r="Y107" i="7"/>
  <c r="X107" i="7" s="1"/>
  <c r="AA71" i="7"/>
  <c r="AG71" i="7" s="1"/>
  <c r="O59" i="7"/>
  <c r="Q91" i="7"/>
  <c r="P91" i="7" s="1"/>
  <c r="U67" i="7"/>
  <c r="T67" i="7" s="1"/>
  <c r="U75" i="7"/>
  <c r="Q59" i="7"/>
  <c r="AA67" i="7"/>
  <c r="AG67" i="7" s="1"/>
  <c r="U11" i="7"/>
  <c r="T11" i="7" s="1"/>
  <c r="AB39" i="7"/>
  <c r="AH26" i="7"/>
  <c r="O19" i="7"/>
  <c r="N19" i="7" s="1"/>
  <c r="AH5" i="7"/>
  <c r="AH14" i="7"/>
  <c r="U35" i="7"/>
  <c r="AH33" i="7"/>
  <c r="AH37" i="7"/>
  <c r="AH54" i="7"/>
  <c r="S123" i="7"/>
  <c r="R123" i="7" s="1"/>
  <c r="AB8" i="7"/>
  <c r="AH8" i="7" s="1"/>
  <c r="AA123" i="7"/>
  <c r="AD107" i="7"/>
  <c r="AB17" i="7"/>
  <c r="AH17" i="7" s="1"/>
  <c r="AH64" i="7"/>
  <c r="AB67" i="7"/>
  <c r="AH67" i="7" s="1"/>
  <c r="U63" i="7"/>
  <c r="T63" i="7" s="1"/>
  <c r="AA63" i="7"/>
  <c r="AG63" i="7" s="1"/>
  <c r="O63" i="7"/>
  <c r="N63" i="7" s="1"/>
  <c r="W63" i="7"/>
  <c r="V63" i="7" s="1"/>
  <c r="AH60" i="7"/>
  <c r="AB63" i="7"/>
  <c r="AH63" i="7" s="1"/>
  <c r="AD63" i="7"/>
  <c r="R63" i="7"/>
  <c r="Q63" i="7"/>
  <c r="P63" i="7" s="1"/>
  <c r="Y63" i="7"/>
  <c r="X63" i="7" s="1"/>
  <c r="AB57" i="7"/>
  <c r="AH57" i="7" s="1"/>
  <c r="Y59" i="7"/>
  <c r="X59" i="7" s="1"/>
  <c r="W59" i="7"/>
  <c r="Z43" i="13"/>
  <c r="AF43" i="13" s="1"/>
  <c r="N51" i="13"/>
  <c r="Q35" i="13"/>
  <c r="Z31" i="13"/>
  <c r="AF31" i="13" s="1"/>
  <c r="T27" i="13"/>
  <c r="X27" i="13"/>
  <c r="Z103" i="13"/>
  <c r="AF103" i="13" s="1"/>
  <c r="V127" i="13"/>
  <c r="Z123" i="13"/>
  <c r="AF123" i="13" s="1"/>
  <c r="N79" i="13"/>
  <c r="P107" i="13"/>
  <c r="N67" i="13"/>
  <c r="M67" i="13" s="1"/>
  <c r="P59" i="13"/>
  <c r="X31" i="13"/>
  <c r="V47" i="13"/>
  <c r="Z23" i="13"/>
  <c r="AF23" i="13" s="1"/>
  <c r="X19" i="13"/>
  <c r="P31" i="13"/>
  <c r="Z35" i="13"/>
  <c r="AF35" i="13" s="1"/>
  <c r="N59" i="13"/>
  <c r="M59" i="13" s="1"/>
  <c r="U127" i="13"/>
  <c r="M127" i="13"/>
  <c r="AG127" i="13"/>
  <c r="P123" i="13"/>
  <c r="P119" i="13"/>
  <c r="AC119" i="13"/>
  <c r="AC127" i="13"/>
  <c r="P91" i="13"/>
  <c r="P99" i="13"/>
  <c r="T95" i="13"/>
  <c r="Z67" i="13"/>
  <c r="AF67" i="13" s="1"/>
  <c r="P43" i="13"/>
  <c r="O43" i="13" s="1"/>
  <c r="N35" i="13"/>
  <c r="M35" i="13" s="1"/>
  <c r="N23" i="13"/>
  <c r="O7" i="13"/>
  <c r="S11" i="13"/>
  <c r="T95" i="3"/>
  <c r="X95" i="3"/>
  <c r="T63" i="3"/>
  <c r="R51" i="3"/>
  <c r="Q51" i="3" s="1"/>
  <c r="N27" i="3"/>
  <c r="X123" i="3"/>
  <c r="V115" i="3"/>
  <c r="U115" i="3" s="1"/>
  <c r="V59" i="3"/>
  <c r="U59" i="3" s="1"/>
  <c r="R99" i="3"/>
  <c r="P63" i="3"/>
  <c r="Z35" i="3"/>
  <c r="AF35" i="3" s="1"/>
  <c r="R79" i="3"/>
  <c r="Q79" i="3" s="1"/>
  <c r="P59" i="3"/>
  <c r="V67" i="3"/>
  <c r="P55" i="3"/>
  <c r="O55" i="3" s="1"/>
  <c r="X35" i="3"/>
  <c r="W35" i="3" s="1"/>
  <c r="X47" i="3"/>
  <c r="T39" i="3"/>
  <c r="R55" i="3"/>
  <c r="Q55" i="3" s="1"/>
  <c r="V119" i="3"/>
  <c r="U119" i="3" s="1"/>
  <c r="T103" i="3"/>
  <c r="S103" i="3" s="1"/>
  <c r="R127" i="3"/>
  <c r="R115" i="3"/>
  <c r="P99" i="3"/>
  <c r="Z107" i="3"/>
  <c r="AF107" i="3" s="1"/>
  <c r="N79" i="3"/>
  <c r="N71" i="3"/>
  <c r="M71" i="3" s="1"/>
  <c r="N107" i="3"/>
  <c r="AC95" i="3"/>
  <c r="P75" i="3"/>
  <c r="O75" i="3" s="1"/>
  <c r="R71" i="3"/>
  <c r="Q71" i="3" s="1"/>
  <c r="N59" i="3"/>
  <c r="M59" i="3" s="1"/>
  <c r="X59" i="3"/>
  <c r="V35" i="3"/>
  <c r="U35" i="3" s="1"/>
  <c r="P31" i="3"/>
  <c r="O31" i="3" s="1"/>
  <c r="R23" i="3"/>
  <c r="W51" i="3"/>
  <c r="AC31" i="3"/>
  <c r="P23" i="3"/>
  <c r="O23" i="3" s="1"/>
  <c r="V47" i="3"/>
  <c r="Z55" i="3"/>
  <c r="AF55" i="3" s="1"/>
  <c r="X95" i="14"/>
  <c r="W103" i="14"/>
  <c r="Z67" i="14"/>
  <c r="AF67" i="14" s="1"/>
  <c r="R87" i="14"/>
  <c r="Q87" i="14" s="1"/>
  <c r="T91" i="14"/>
  <c r="V127" i="14"/>
  <c r="N127" i="14"/>
  <c r="X127" i="14"/>
  <c r="R127" i="14"/>
  <c r="R19" i="14"/>
  <c r="Z83" i="14"/>
  <c r="AF83" i="14" s="1"/>
  <c r="Q55" i="7"/>
  <c r="P55" i="7" s="1"/>
  <c r="O51" i="7"/>
  <c r="U51" i="7"/>
  <c r="T51" i="7" s="1"/>
  <c r="AA51" i="7"/>
  <c r="AG51" i="7" s="1"/>
  <c r="AD51" i="7"/>
  <c r="AH48" i="7"/>
  <c r="X47" i="7"/>
  <c r="Q47" i="7"/>
  <c r="P47" i="7" s="1"/>
  <c r="AD47" i="7"/>
  <c r="Z47" i="7"/>
  <c r="AD43" i="7"/>
  <c r="AH42" i="7"/>
  <c r="U43" i="7"/>
  <c r="T43" i="7" s="1"/>
  <c r="P43" i="7"/>
  <c r="S43" i="7"/>
  <c r="R43" i="7" s="1"/>
  <c r="AA43" i="7"/>
  <c r="AG43" i="7" s="1"/>
  <c r="O43" i="7"/>
  <c r="N43" i="7" s="1"/>
  <c r="Y43" i="7"/>
  <c r="X43" i="7" s="1"/>
  <c r="W39" i="7"/>
  <c r="AA39" i="7"/>
  <c r="AG39" i="7" s="1"/>
  <c r="AD39" i="7"/>
  <c r="AH36" i="7"/>
  <c r="AA35" i="7"/>
  <c r="AG35" i="7" s="1"/>
  <c r="Y35" i="7"/>
  <c r="X35" i="7" s="1"/>
  <c r="Q35" i="7"/>
  <c r="AD35" i="7"/>
  <c r="AH32" i="7"/>
  <c r="R31" i="7"/>
  <c r="AA31" i="7"/>
  <c r="AG31" i="7" s="1"/>
  <c r="Y31" i="7"/>
  <c r="X31" i="7" s="1"/>
  <c r="W31" i="7"/>
  <c r="V31" i="7" s="1"/>
  <c r="AD31" i="7"/>
  <c r="Q31" i="7"/>
  <c r="P31" i="7" s="1"/>
  <c r="U27" i="7"/>
  <c r="T27" i="7" s="1"/>
  <c r="T31" i="7"/>
  <c r="Z27" i="7"/>
  <c r="W27" i="7"/>
  <c r="V27" i="7" s="1"/>
  <c r="O27" i="7"/>
  <c r="N27" i="7" s="1"/>
  <c r="X27" i="7"/>
  <c r="P27" i="7"/>
  <c r="AD27" i="7"/>
  <c r="AB27" i="7"/>
  <c r="AH27" i="7" s="1"/>
  <c r="AF128" i="7"/>
  <c r="AE128" i="7" s="1"/>
  <c r="W23" i="7"/>
  <c r="V23" i="7" s="1"/>
  <c r="AD23" i="7"/>
  <c r="AH20" i="7"/>
  <c r="U19" i="7"/>
  <c r="AD19" i="7"/>
  <c r="AH16" i="7"/>
  <c r="U15" i="7"/>
  <c r="AA15" i="7"/>
  <c r="AG15" i="7" s="1"/>
  <c r="Y15" i="7"/>
  <c r="X15" i="7" s="1"/>
  <c r="R15" i="7"/>
  <c r="AD15" i="7"/>
  <c r="AH13" i="7"/>
  <c r="T15" i="7"/>
  <c r="Q15" i="7"/>
  <c r="P15" i="7" s="1"/>
  <c r="Z15" i="7"/>
  <c r="AD11" i="7"/>
  <c r="AH10" i="7"/>
  <c r="O11" i="7"/>
  <c r="N11" i="7" s="1"/>
  <c r="W11" i="7"/>
  <c r="V11" i="7" s="1"/>
  <c r="AA11" i="7"/>
  <c r="AG11" i="7" s="1"/>
  <c r="R11" i="7"/>
  <c r="P11" i="7"/>
  <c r="V123" i="6"/>
  <c r="U123" i="6" s="1"/>
  <c r="N123" i="6"/>
  <c r="X123" i="6"/>
  <c r="S123" i="6"/>
  <c r="P123" i="6"/>
  <c r="O123" i="6" s="1"/>
  <c r="M123" i="6"/>
  <c r="W123" i="6"/>
  <c r="AC123" i="6"/>
  <c r="AA123" i="6"/>
  <c r="AG123" i="6" s="1"/>
  <c r="P119" i="6"/>
  <c r="AC119" i="6"/>
  <c r="AG116" i="6"/>
  <c r="V115" i="6"/>
  <c r="AC115" i="6"/>
  <c r="AG112" i="6"/>
  <c r="P111" i="6"/>
  <c r="AC111" i="6"/>
  <c r="AG109" i="6"/>
  <c r="Z107" i="6"/>
  <c r="AF107" i="6" s="1"/>
  <c r="V107" i="6"/>
  <c r="X107" i="6"/>
  <c r="N107" i="6"/>
  <c r="M107" i="6" s="1"/>
  <c r="AC107" i="6"/>
  <c r="AG104" i="6"/>
  <c r="Z103" i="6"/>
  <c r="P103" i="6"/>
  <c r="O103" i="6" s="1"/>
  <c r="N103" i="6"/>
  <c r="M103" i="6" s="1"/>
  <c r="V103" i="6"/>
  <c r="U103" i="6" s="1"/>
  <c r="AC103" i="6"/>
  <c r="AF103" i="6"/>
  <c r="Y103" i="6"/>
  <c r="R103" i="6"/>
  <c r="Q103" i="6" s="1"/>
  <c r="V99" i="6"/>
  <c r="T99" i="6"/>
  <c r="AC99" i="6"/>
  <c r="AG98" i="6"/>
  <c r="Z99" i="6"/>
  <c r="AF99" i="6" s="1"/>
  <c r="R99" i="6"/>
  <c r="X95" i="6"/>
  <c r="W95" i="6" s="1"/>
  <c r="AC95" i="6"/>
  <c r="AG92" i="6"/>
  <c r="T91" i="6"/>
  <c r="AC91" i="6"/>
  <c r="AG88" i="6"/>
  <c r="AC87" i="6"/>
  <c r="AG86" i="6"/>
  <c r="Q87" i="6"/>
  <c r="T87" i="6"/>
  <c r="S87" i="6" s="1"/>
  <c r="N87" i="6"/>
  <c r="M87" i="6" s="1"/>
  <c r="V87" i="6"/>
  <c r="U87" i="6" s="1"/>
  <c r="X87" i="6"/>
  <c r="W87" i="6" s="1"/>
  <c r="Y87" i="6"/>
  <c r="P87" i="6"/>
  <c r="O87" i="6" s="1"/>
  <c r="T83" i="6"/>
  <c r="P83" i="6"/>
  <c r="AC83" i="6"/>
  <c r="AG80" i="6"/>
  <c r="X79" i="6"/>
  <c r="R79" i="6"/>
  <c r="Z75" i="6"/>
  <c r="AF75" i="6" s="1"/>
  <c r="P75" i="6"/>
  <c r="O75" i="6" s="1"/>
  <c r="AC75" i="6"/>
  <c r="Y75" i="6"/>
  <c r="N75" i="6"/>
  <c r="M75" i="6" s="1"/>
  <c r="T75" i="6"/>
  <c r="S75" i="6" s="1"/>
  <c r="X75" i="6"/>
  <c r="W75" i="6" s="1"/>
  <c r="N71" i="6"/>
  <c r="T71" i="6"/>
  <c r="AC71" i="6"/>
  <c r="P71" i="6"/>
  <c r="O71" i="6" s="1"/>
  <c r="AC67" i="6"/>
  <c r="AG65" i="6"/>
  <c r="X63" i="6"/>
  <c r="AC63" i="6"/>
  <c r="AG60" i="6"/>
  <c r="R59" i="6"/>
  <c r="Q59" i="6" s="1"/>
  <c r="P59" i="6"/>
  <c r="AC59" i="6"/>
  <c r="AG57" i="6"/>
  <c r="N59" i="6"/>
  <c r="M59" i="6" s="1"/>
  <c r="X59" i="6"/>
  <c r="W59" i="6" s="1"/>
  <c r="AC55" i="6"/>
  <c r="X55" i="6"/>
  <c r="W55" i="6" s="1"/>
  <c r="Y55" i="6"/>
  <c r="Z51" i="6"/>
  <c r="AF51" i="6" s="1"/>
  <c r="V51" i="6"/>
  <c r="U51" i="6" s="1"/>
  <c r="R51" i="6"/>
  <c r="AC51" i="6"/>
  <c r="Q51" i="6"/>
  <c r="AC47" i="6"/>
  <c r="AG46" i="6"/>
  <c r="T47" i="6"/>
  <c r="S47" i="6" s="1"/>
  <c r="N47" i="6"/>
  <c r="M47" i="6" s="1"/>
  <c r="R47" i="6"/>
  <c r="S7" i="6"/>
  <c r="V47" i="6"/>
  <c r="U47" i="6" s="1"/>
  <c r="X47" i="6"/>
  <c r="W47" i="6" s="1"/>
  <c r="Z43" i="6"/>
  <c r="AF43" i="6" s="1"/>
  <c r="X43" i="6"/>
  <c r="AC43" i="6"/>
  <c r="AG40" i="6"/>
  <c r="N39" i="6"/>
  <c r="R39" i="6"/>
  <c r="AC39" i="6"/>
  <c r="AG36" i="6"/>
  <c r="T35" i="6"/>
  <c r="S35" i="6" s="1"/>
  <c r="P35" i="6"/>
  <c r="O35" i="6" s="1"/>
  <c r="X35" i="6"/>
  <c r="W35" i="6" s="1"/>
  <c r="AC35" i="6"/>
  <c r="AG33" i="6"/>
  <c r="N35" i="6"/>
  <c r="M35" i="6" s="1"/>
  <c r="Y35" i="6"/>
  <c r="V31" i="6"/>
  <c r="R35" i="6"/>
  <c r="Q35" i="6" s="1"/>
  <c r="AC31" i="6"/>
  <c r="AG30" i="6"/>
  <c r="T31" i="6"/>
  <c r="X31" i="6"/>
  <c r="W31" i="6" s="1"/>
  <c r="V27" i="6"/>
  <c r="U27" i="6" s="1"/>
  <c r="AC27" i="6"/>
  <c r="AG24" i="6"/>
  <c r="R23" i="6"/>
  <c r="AC23" i="6"/>
  <c r="AG20" i="6"/>
  <c r="X19" i="6"/>
  <c r="W19" i="6" s="1"/>
  <c r="R19" i="6"/>
  <c r="Q19" i="6" s="1"/>
  <c r="P19" i="6"/>
  <c r="O19" i="6" s="1"/>
  <c r="S19" i="6"/>
  <c r="AC19" i="6"/>
  <c r="N19" i="6"/>
  <c r="M19" i="6" s="1"/>
  <c r="V19" i="6"/>
  <c r="U19" i="6" s="1"/>
  <c r="Z19" i="6"/>
  <c r="AF19" i="6" s="1"/>
  <c r="R15" i="6"/>
  <c r="Z15" i="6"/>
  <c r="AF15" i="6" s="1"/>
  <c r="X15" i="6"/>
  <c r="W15" i="6" s="1"/>
  <c r="AC15" i="6"/>
  <c r="AG12" i="6"/>
  <c r="AK128" i="6"/>
  <c r="AJ128" i="6" s="1"/>
  <c r="P11" i="6"/>
  <c r="O11" i="6" s="1"/>
  <c r="AC11" i="6"/>
  <c r="AG9" i="6"/>
  <c r="X11" i="6"/>
  <c r="W11" i="6" s="1"/>
  <c r="AE128" i="6"/>
  <c r="AD128" i="6" s="1"/>
  <c r="Q7" i="6"/>
  <c r="O7" i="6"/>
  <c r="M7" i="6"/>
  <c r="AI128" i="6"/>
  <c r="Z7" i="6"/>
  <c r="AF7" i="6" s="1"/>
  <c r="T127" i="5"/>
  <c r="Y127" i="5"/>
  <c r="X127" i="5"/>
  <c r="W127" i="5" s="1"/>
  <c r="R127" i="5"/>
  <c r="Q127" i="5" s="1"/>
  <c r="S127" i="5"/>
  <c r="AC127" i="5"/>
  <c r="V127" i="5"/>
  <c r="U127" i="5" s="1"/>
  <c r="P127" i="5"/>
  <c r="O127" i="5" s="1"/>
  <c r="V123" i="5"/>
  <c r="AC123" i="5"/>
  <c r="AG122" i="5"/>
  <c r="T123" i="5"/>
  <c r="Z123" i="5"/>
  <c r="AF123" i="5" s="1"/>
  <c r="AC119" i="5"/>
  <c r="AG116" i="5"/>
  <c r="N115" i="5"/>
  <c r="T115" i="5"/>
  <c r="R115" i="5"/>
  <c r="AC115" i="5"/>
  <c r="AG112" i="5"/>
  <c r="X111" i="5"/>
  <c r="W111" i="5" s="1"/>
  <c r="S111" i="5"/>
  <c r="AC111" i="5"/>
  <c r="AG109" i="5"/>
  <c r="V111" i="5"/>
  <c r="U111" i="5" s="1"/>
  <c r="R111" i="5"/>
  <c r="Q111" i="5" s="1"/>
  <c r="Z111" i="5"/>
  <c r="AF111" i="5" s="1"/>
  <c r="P111" i="5"/>
  <c r="O111" i="5" s="1"/>
  <c r="V107" i="5"/>
  <c r="U107" i="5" s="1"/>
  <c r="AC107" i="5"/>
  <c r="AG104" i="5"/>
  <c r="X103" i="5"/>
  <c r="P103" i="5"/>
  <c r="N103" i="5"/>
  <c r="M103" i="5" s="1"/>
  <c r="AC103" i="5"/>
  <c r="AG100" i="5"/>
  <c r="Z103" i="5"/>
  <c r="AF103" i="5" s="1"/>
  <c r="Z99" i="5"/>
  <c r="AF99" i="5" s="1"/>
  <c r="T99" i="5"/>
  <c r="R99" i="5"/>
  <c r="AC99" i="5"/>
  <c r="AG97" i="5"/>
  <c r="P99" i="5"/>
  <c r="O99" i="5" s="1"/>
  <c r="X99" i="5"/>
  <c r="W99" i="5" s="1"/>
  <c r="O95" i="5"/>
  <c r="S95" i="5"/>
  <c r="AC95" i="5"/>
  <c r="Y95" i="5"/>
  <c r="R95" i="5"/>
  <c r="Q95" i="5" s="1"/>
  <c r="V95" i="5"/>
  <c r="U95" i="5" s="1"/>
  <c r="N91" i="5"/>
  <c r="M91" i="5" s="1"/>
  <c r="AC91" i="5"/>
  <c r="Y91" i="5"/>
  <c r="V87" i="5"/>
  <c r="U87" i="5" s="1"/>
  <c r="T87" i="5"/>
  <c r="S87" i="5" s="1"/>
  <c r="Y87" i="5"/>
  <c r="P87" i="5"/>
  <c r="O87" i="5" s="1"/>
  <c r="R87" i="5"/>
  <c r="Q87" i="5" s="1"/>
  <c r="AA87" i="5"/>
  <c r="AG87" i="5" s="1"/>
  <c r="V83" i="5"/>
  <c r="X83" i="5"/>
  <c r="AC83" i="5"/>
  <c r="AG80" i="5"/>
  <c r="P79" i="5"/>
  <c r="AC79" i="5"/>
  <c r="AG76" i="5"/>
  <c r="T75" i="5"/>
  <c r="X75" i="5"/>
  <c r="P75" i="5"/>
  <c r="O75" i="5" s="1"/>
  <c r="N75" i="5"/>
  <c r="M75" i="5" s="1"/>
  <c r="AC75" i="5"/>
  <c r="AG73" i="5"/>
  <c r="Z71" i="5"/>
  <c r="AF71" i="5" s="1"/>
  <c r="M71" i="5"/>
  <c r="X71" i="5"/>
  <c r="W71" i="5" s="1"/>
  <c r="AC71" i="5"/>
  <c r="AG68" i="5"/>
  <c r="R71" i="5"/>
  <c r="Q71" i="5" s="1"/>
  <c r="P67" i="5"/>
  <c r="X67" i="5"/>
  <c r="AC67" i="5"/>
  <c r="AG64" i="5"/>
  <c r="Z63" i="5"/>
  <c r="AF63" i="5" s="1"/>
  <c r="V63" i="5"/>
  <c r="AC63" i="5"/>
  <c r="AG60" i="5"/>
  <c r="V59" i="5"/>
  <c r="U59" i="5" s="1"/>
  <c r="T59" i="5"/>
  <c r="S59" i="5" s="1"/>
  <c r="X59" i="5"/>
  <c r="W59" i="5" s="1"/>
  <c r="AC59" i="5"/>
  <c r="AG57" i="5"/>
  <c r="AC55" i="5"/>
  <c r="AG54" i="5"/>
  <c r="X55" i="5"/>
  <c r="W55" i="5" s="1"/>
  <c r="P55" i="5"/>
  <c r="O55" i="5" s="1"/>
  <c r="V55" i="5"/>
  <c r="V51" i="5"/>
  <c r="P51" i="5"/>
  <c r="O51" i="5" s="1"/>
  <c r="U51" i="5"/>
  <c r="S51" i="5"/>
  <c r="W51" i="5"/>
  <c r="N51" i="5"/>
  <c r="M51" i="5" s="1"/>
  <c r="AC51" i="5"/>
  <c r="AA51" i="5"/>
  <c r="AG51" i="5" s="1"/>
  <c r="Y51" i="5"/>
  <c r="R47" i="5"/>
  <c r="AC47" i="5"/>
  <c r="AG44" i="5"/>
  <c r="AC43" i="5"/>
  <c r="AG40" i="5"/>
  <c r="X39" i="5"/>
  <c r="W39" i="5" s="1"/>
  <c r="AC39" i="5"/>
  <c r="AG37" i="5"/>
  <c r="V39" i="5"/>
  <c r="U39" i="5" s="1"/>
  <c r="N39" i="5"/>
  <c r="M39" i="5" s="1"/>
  <c r="N35" i="5"/>
  <c r="AC35" i="5"/>
  <c r="AA35" i="5"/>
  <c r="AG35" i="5" s="1"/>
  <c r="X35" i="5"/>
  <c r="Y35" i="5"/>
  <c r="M35" i="5"/>
  <c r="S35" i="5"/>
  <c r="Q35" i="5"/>
  <c r="W35" i="5"/>
  <c r="U35" i="5"/>
  <c r="P35" i="5"/>
  <c r="O35" i="5" s="1"/>
  <c r="X31" i="5"/>
  <c r="P31" i="5"/>
  <c r="O31" i="5" s="1"/>
  <c r="AC31" i="5"/>
  <c r="AG28" i="5"/>
  <c r="P27" i="5"/>
  <c r="Z27" i="5"/>
  <c r="AF27" i="5" s="1"/>
  <c r="Z23" i="5"/>
  <c r="AF23" i="5" s="1"/>
  <c r="X23" i="5"/>
  <c r="N23" i="5"/>
  <c r="AC23" i="5"/>
  <c r="AG21" i="5"/>
  <c r="N19" i="5"/>
  <c r="M19" i="5" s="1"/>
  <c r="AC19" i="5"/>
  <c r="AA19" i="5"/>
  <c r="AG19" i="5" s="1"/>
  <c r="R19" i="5"/>
  <c r="Q19" i="5" s="1"/>
  <c r="O19" i="5"/>
  <c r="U19" i="5"/>
  <c r="S19" i="5"/>
  <c r="Y19" i="5"/>
  <c r="X19" i="5"/>
  <c r="W19" i="5" s="1"/>
  <c r="Z15" i="5"/>
  <c r="AF15" i="5" s="1"/>
  <c r="P15" i="5"/>
  <c r="O15" i="5" s="1"/>
  <c r="X15" i="5"/>
  <c r="W15" i="5" s="1"/>
  <c r="Y15" i="5"/>
  <c r="AA15" i="5"/>
  <c r="AG15" i="5" s="1"/>
  <c r="AC11" i="5"/>
  <c r="AG9" i="5"/>
  <c r="AK128" i="5"/>
  <c r="AJ128" i="5" s="1"/>
  <c r="X11" i="5"/>
  <c r="W11" i="5" s="1"/>
  <c r="Z7" i="5"/>
  <c r="V123" i="14"/>
  <c r="T123" i="14"/>
  <c r="AC123" i="14"/>
  <c r="AG122" i="14"/>
  <c r="X123" i="14"/>
  <c r="N123" i="14"/>
  <c r="M123" i="14" s="1"/>
  <c r="N119" i="14"/>
  <c r="M119" i="14" s="1"/>
  <c r="AC119" i="14"/>
  <c r="AG116" i="14"/>
  <c r="P115" i="14"/>
  <c r="R115" i="14"/>
  <c r="AC115" i="14"/>
  <c r="AG112" i="14"/>
  <c r="T111" i="14"/>
  <c r="X111" i="14"/>
  <c r="V111" i="14"/>
  <c r="U111" i="14" s="1"/>
  <c r="AC111" i="14"/>
  <c r="AG109" i="14"/>
  <c r="P107" i="14"/>
  <c r="O107" i="14" s="1"/>
  <c r="N107" i="14"/>
  <c r="M107" i="14" s="1"/>
  <c r="AC107" i="14"/>
  <c r="R107" i="14"/>
  <c r="Q107" i="14" s="1"/>
  <c r="V107" i="14"/>
  <c r="U107" i="14" s="1"/>
  <c r="Y107" i="14"/>
  <c r="V103" i="14"/>
  <c r="AC103" i="14"/>
  <c r="AG100" i="14"/>
  <c r="R99" i="14"/>
  <c r="T99" i="14"/>
  <c r="X99" i="14"/>
  <c r="W99" i="14" s="1"/>
  <c r="AC99" i="14"/>
  <c r="AG96" i="14"/>
  <c r="R95" i="14"/>
  <c r="AC95" i="14"/>
  <c r="AG93" i="14"/>
  <c r="N95" i="14"/>
  <c r="M95" i="14" s="1"/>
  <c r="V95" i="14"/>
  <c r="U95" i="14" s="1"/>
  <c r="P95" i="14"/>
  <c r="O95" i="14" s="1"/>
  <c r="Z95" i="14"/>
  <c r="AF95" i="14" s="1"/>
  <c r="AC91" i="14"/>
  <c r="AG89" i="14"/>
  <c r="R91" i="14"/>
  <c r="Q91" i="14" s="1"/>
  <c r="O91" i="14"/>
  <c r="S91" i="14"/>
  <c r="V91" i="14"/>
  <c r="U91" i="14" s="1"/>
  <c r="AA91" i="14"/>
  <c r="AG91" i="14" s="1"/>
  <c r="Y91" i="14"/>
  <c r="M91" i="14"/>
  <c r="AC87" i="14"/>
  <c r="V87" i="14"/>
  <c r="U87" i="14" s="1"/>
  <c r="AA87" i="14"/>
  <c r="AG87" i="14" s="1"/>
  <c r="X87" i="14"/>
  <c r="W87" i="14" s="1"/>
  <c r="Z87" i="14"/>
  <c r="P87" i="14"/>
  <c r="O87" i="14" s="1"/>
  <c r="S87" i="14"/>
  <c r="AC83" i="14"/>
  <c r="AG82" i="14"/>
  <c r="N83" i="14"/>
  <c r="M83" i="14" s="1"/>
  <c r="X83" i="14"/>
  <c r="W83" i="14" s="1"/>
  <c r="V83" i="14"/>
  <c r="U83" i="14" s="1"/>
  <c r="AA83" i="14"/>
  <c r="AG83" i="14" s="1"/>
  <c r="Y83" i="14"/>
  <c r="S83" i="14"/>
  <c r="O83" i="14"/>
  <c r="Q83" i="14"/>
  <c r="AC79" i="14"/>
  <c r="AG76" i="14"/>
  <c r="Z75" i="14"/>
  <c r="AF75" i="14" s="1"/>
  <c r="V75" i="14"/>
  <c r="X75" i="14"/>
  <c r="AC75" i="14"/>
  <c r="AG72" i="14"/>
  <c r="T71" i="14"/>
  <c r="V71" i="14"/>
  <c r="Z71" i="14"/>
  <c r="AF71" i="14" s="1"/>
  <c r="AC71" i="14"/>
  <c r="AG69" i="14"/>
  <c r="P71" i="14"/>
  <c r="O71" i="14" s="1"/>
  <c r="X71" i="14"/>
  <c r="W71" i="14" s="1"/>
  <c r="AC67" i="14"/>
  <c r="AG66" i="14"/>
  <c r="N67" i="14"/>
  <c r="M67" i="14" s="1"/>
  <c r="O67" i="14"/>
  <c r="Q67" i="14"/>
  <c r="V67" i="14"/>
  <c r="U67" i="14" s="1"/>
  <c r="W67" i="14"/>
  <c r="Y67" i="14"/>
  <c r="S67" i="14"/>
  <c r="T63" i="14"/>
  <c r="S63" i="14" s="1"/>
  <c r="AC63" i="14"/>
  <c r="AG60" i="14"/>
  <c r="X59" i="14"/>
  <c r="N59" i="14"/>
  <c r="M59" i="14" s="1"/>
  <c r="AC59" i="14"/>
  <c r="AG56" i="14"/>
  <c r="V55" i="14"/>
  <c r="T55" i="14"/>
  <c r="P55" i="14"/>
  <c r="AC55" i="14"/>
  <c r="AG53" i="14"/>
  <c r="R55" i="14"/>
  <c r="Q55" i="14" s="1"/>
  <c r="X55" i="14"/>
  <c r="W55" i="14" s="1"/>
  <c r="N51" i="14"/>
  <c r="V51" i="14"/>
  <c r="P51" i="14"/>
  <c r="O51" i="14" s="1"/>
  <c r="AC51" i="14"/>
  <c r="AG48" i="14"/>
  <c r="X47" i="14"/>
  <c r="T47" i="14"/>
  <c r="S47" i="14" s="1"/>
  <c r="V47" i="14"/>
  <c r="U47" i="14" s="1"/>
  <c r="AA47" i="14"/>
  <c r="AG47" i="14" s="1"/>
  <c r="Q47" i="14"/>
  <c r="W47" i="14"/>
  <c r="Z47" i="14"/>
  <c r="N43" i="14"/>
  <c r="M43" i="14" s="1"/>
  <c r="Y43" i="14"/>
  <c r="X43" i="14"/>
  <c r="W43" i="14" s="1"/>
  <c r="O43" i="14"/>
  <c r="S43" i="14"/>
  <c r="Q43" i="14"/>
  <c r="AC43" i="14"/>
  <c r="AA43" i="14"/>
  <c r="AG43" i="14" s="1"/>
  <c r="U43" i="14"/>
  <c r="Z39" i="14"/>
  <c r="AF39" i="14" s="1"/>
  <c r="T39" i="14"/>
  <c r="N39" i="14"/>
  <c r="M39" i="14" s="1"/>
  <c r="X39" i="14"/>
  <c r="W39" i="14" s="1"/>
  <c r="P39" i="14"/>
  <c r="AC39" i="14"/>
  <c r="V35" i="14"/>
  <c r="AC35" i="14"/>
  <c r="AG32" i="14"/>
  <c r="X31" i="14"/>
  <c r="W31" i="14" s="1"/>
  <c r="R31" i="14"/>
  <c r="Q31" i="14" s="1"/>
  <c r="N31" i="14"/>
  <c r="AC31" i="14"/>
  <c r="V31" i="14"/>
  <c r="U31" i="14" s="1"/>
  <c r="M31" i="14"/>
  <c r="AE128" i="5"/>
  <c r="AD128" i="5" s="1"/>
  <c r="Y31" i="14"/>
  <c r="AA27" i="14"/>
  <c r="W27" i="14"/>
  <c r="S27" i="14"/>
  <c r="P27" i="14"/>
  <c r="N27" i="14"/>
  <c r="M27" i="14" s="1"/>
  <c r="Y27" i="14"/>
  <c r="AG27" i="14"/>
  <c r="O27" i="14"/>
  <c r="Q27" i="14"/>
  <c r="V27" i="14"/>
  <c r="U27" i="14" s="1"/>
  <c r="Z23" i="14"/>
  <c r="AF23" i="14" s="1"/>
  <c r="L128" i="14"/>
  <c r="N23" i="14"/>
  <c r="AC23" i="14"/>
  <c r="AG20" i="14"/>
  <c r="Z19" i="14"/>
  <c r="AF19" i="14" s="1"/>
  <c r="AC19" i="14"/>
  <c r="AG16" i="14"/>
  <c r="AK128" i="14"/>
  <c r="AJ128" i="14" s="1"/>
  <c r="R15" i="14"/>
  <c r="Q15" i="14" s="1"/>
  <c r="AA15" i="14"/>
  <c r="AC15" i="14"/>
  <c r="X11" i="14"/>
  <c r="AE128" i="14"/>
  <c r="AD128" i="14" s="1"/>
  <c r="AC11" i="14"/>
  <c r="AG8" i="14"/>
  <c r="Z7" i="14"/>
  <c r="AF7" i="14" s="1"/>
  <c r="X7" i="14"/>
  <c r="AI128" i="14"/>
  <c r="X127" i="3"/>
  <c r="Z127" i="3"/>
  <c r="T127" i="3"/>
  <c r="N127" i="3"/>
  <c r="M127" i="3" s="1"/>
  <c r="AC123" i="3"/>
  <c r="AG122" i="3"/>
  <c r="N123" i="3"/>
  <c r="V123" i="3"/>
  <c r="U123" i="3" s="1"/>
  <c r="S123" i="3"/>
  <c r="O123" i="3"/>
  <c r="M123" i="3"/>
  <c r="W123" i="3"/>
  <c r="Y123" i="3"/>
  <c r="X119" i="3"/>
  <c r="Z119" i="3"/>
  <c r="AF119" i="3" s="1"/>
  <c r="T119" i="3"/>
  <c r="S119" i="3" s="1"/>
  <c r="AC119" i="3"/>
  <c r="AG116" i="3"/>
  <c r="T115" i="3"/>
  <c r="P115" i="3"/>
  <c r="V111" i="3"/>
  <c r="U111" i="3" s="1"/>
  <c r="N111" i="3"/>
  <c r="AC111" i="3"/>
  <c r="AG109" i="3"/>
  <c r="P111" i="3"/>
  <c r="O111" i="3" s="1"/>
  <c r="R111" i="3"/>
  <c r="X111" i="3"/>
  <c r="T107" i="3"/>
  <c r="S107" i="3" s="1"/>
  <c r="P107" i="3"/>
  <c r="O107" i="3" s="1"/>
  <c r="AC107" i="3"/>
  <c r="AG104" i="3"/>
  <c r="X103" i="3"/>
  <c r="W103" i="3" s="1"/>
  <c r="V103" i="3"/>
  <c r="U103" i="3" s="1"/>
  <c r="AC103" i="3"/>
  <c r="P103" i="3"/>
  <c r="O103" i="3" s="1"/>
  <c r="P129" i="3"/>
  <c r="R103" i="3"/>
  <c r="Q103" i="3" s="1"/>
  <c r="R129" i="3"/>
  <c r="N103" i="3"/>
  <c r="M103" i="3" s="1"/>
  <c r="Y103" i="3"/>
  <c r="AC99" i="3"/>
  <c r="N99" i="3"/>
  <c r="M99" i="3" s="1"/>
  <c r="Y99" i="3"/>
  <c r="W99" i="3"/>
  <c r="O99" i="3"/>
  <c r="Q99" i="3"/>
  <c r="S99" i="3"/>
  <c r="U99" i="3"/>
  <c r="AA91" i="3"/>
  <c r="AG91" i="3" s="1"/>
  <c r="V91" i="3"/>
  <c r="U91" i="3" s="1"/>
  <c r="N91" i="3"/>
  <c r="M91" i="3"/>
  <c r="W91" i="3"/>
  <c r="P91" i="3"/>
  <c r="O91" i="3" s="1"/>
  <c r="Y91" i="3"/>
  <c r="S91" i="3"/>
  <c r="X87" i="3"/>
  <c r="W87" i="3" s="1"/>
  <c r="P87" i="3"/>
  <c r="AC87" i="3"/>
  <c r="AG84" i="3"/>
  <c r="T83" i="3"/>
  <c r="S83" i="3" s="1"/>
  <c r="V83" i="3"/>
  <c r="N83" i="3"/>
  <c r="X83" i="3"/>
  <c r="W83" i="3" s="1"/>
  <c r="AC83" i="3"/>
  <c r="AG80" i="3"/>
  <c r="T79" i="3"/>
  <c r="X79" i="3"/>
  <c r="T75" i="3"/>
  <c r="S75" i="3" s="1"/>
  <c r="AC75" i="3"/>
  <c r="AG74" i="3"/>
  <c r="V75" i="3"/>
  <c r="U75" i="3" s="1"/>
  <c r="Q75" i="3"/>
  <c r="W75" i="3"/>
  <c r="AF75" i="3"/>
  <c r="Y75" i="3"/>
  <c r="N75" i="3"/>
  <c r="M75" i="3" s="1"/>
  <c r="Z59" i="3"/>
  <c r="AF59" i="3" s="1"/>
  <c r="AA75" i="3"/>
  <c r="AG75" i="3" s="1"/>
  <c r="X71" i="3"/>
  <c r="W71" i="3" s="1"/>
  <c r="AC71" i="3"/>
  <c r="AG68" i="3"/>
  <c r="Z67" i="3"/>
  <c r="AF67" i="3" s="1"/>
  <c r="N67" i="3"/>
  <c r="M67" i="3" s="1"/>
  <c r="R67" i="3"/>
  <c r="AC67" i="3"/>
  <c r="AG64" i="3"/>
  <c r="R63" i="3"/>
  <c r="Q63" i="3" s="1"/>
  <c r="X63" i="3"/>
  <c r="Z63" i="3"/>
  <c r="AF63" i="3" s="1"/>
  <c r="AC63" i="3"/>
  <c r="AG61" i="3"/>
  <c r="N63" i="3"/>
  <c r="M63" i="3" s="1"/>
  <c r="T59" i="3"/>
  <c r="AC59" i="3"/>
  <c r="AG58" i="3"/>
  <c r="V55" i="3"/>
  <c r="X55" i="3"/>
  <c r="N55" i="3"/>
  <c r="AC55" i="3"/>
  <c r="AG53" i="3"/>
  <c r="AC51" i="3"/>
  <c r="AG50" i="3"/>
  <c r="Z51" i="3"/>
  <c r="AF51" i="3" s="1"/>
  <c r="V51" i="3"/>
  <c r="P47" i="3"/>
  <c r="AC47" i="3"/>
  <c r="AG44" i="3"/>
  <c r="Z43" i="3"/>
  <c r="AF43" i="3" s="1"/>
  <c r="AC43" i="3"/>
  <c r="AG40" i="3"/>
  <c r="AC39" i="3"/>
  <c r="AG37" i="3"/>
  <c r="N39" i="3"/>
  <c r="S35" i="3"/>
  <c r="Q35" i="3"/>
  <c r="AA35" i="3"/>
  <c r="AG35" i="3" s="1"/>
  <c r="O35" i="3"/>
  <c r="M35" i="3"/>
  <c r="Y35" i="3"/>
  <c r="V31" i="3"/>
  <c r="T27" i="3"/>
  <c r="S27" i="3" s="1"/>
  <c r="P27" i="3"/>
  <c r="O27" i="3" s="1"/>
  <c r="M27" i="3"/>
  <c r="Y27" i="3"/>
  <c r="AC27" i="3"/>
  <c r="AE128" i="3"/>
  <c r="AD128" i="3" s="1"/>
  <c r="Z23" i="3"/>
  <c r="AF23" i="3" s="1"/>
  <c r="V23" i="3"/>
  <c r="U23" i="3" s="1"/>
  <c r="N23" i="3"/>
  <c r="M23" i="3" s="1"/>
  <c r="X23" i="3"/>
  <c r="W23" i="3" s="1"/>
  <c r="AC23" i="3"/>
  <c r="AG20" i="3"/>
  <c r="V19" i="3"/>
  <c r="U19" i="3" s="1"/>
  <c r="X19" i="3"/>
  <c r="R19" i="3"/>
  <c r="Q19" i="3" s="1"/>
  <c r="P19" i="3"/>
  <c r="O19" i="3" s="1"/>
  <c r="AC19" i="3"/>
  <c r="AG16" i="3"/>
  <c r="P15" i="3"/>
  <c r="X15" i="3"/>
  <c r="W15" i="3" s="1"/>
  <c r="AC15" i="3"/>
  <c r="AG13" i="3"/>
  <c r="R15" i="3"/>
  <c r="Q15" i="3" s="1"/>
  <c r="Z15" i="3"/>
  <c r="AF15" i="3" s="1"/>
  <c r="V11" i="3"/>
  <c r="AC11" i="3"/>
  <c r="AG10" i="3"/>
  <c r="T11" i="3"/>
  <c r="S11" i="3" s="1"/>
  <c r="U11" i="3"/>
  <c r="Z11" i="3"/>
  <c r="AF11" i="3" s="1"/>
  <c r="W11" i="3"/>
  <c r="AI128" i="3"/>
  <c r="N11" i="3"/>
  <c r="M11" i="3" s="1"/>
  <c r="AK128" i="3"/>
  <c r="AJ128" i="3" s="1"/>
  <c r="T115" i="13"/>
  <c r="S115" i="13" s="1"/>
  <c r="X7" i="3"/>
  <c r="W7" i="3" s="1"/>
  <c r="R115" i="13"/>
  <c r="Q115" i="13" s="1"/>
  <c r="X115" i="13"/>
  <c r="W115" i="13" s="1"/>
  <c r="AA115" i="13"/>
  <c r="AG115" i="13" s="1"/>
  <c r="Q111" i="13"/>
  <c r="P111" i="13"/>
  <c r="O111" i="13" s="1"/>
  <c r="AA111" i="13"/>
  <c r="AG111" i="13" s="1"/>
  <c r="AC111" i="13"/>
  <c r="Y111" i="13"/>
  <c r="Z107" i="13"/>
  <c r="AF107" i="13" s="1"/>
  <c r="N103" i="13"/>
  <c r="X103" i="13"/>
  <c r="AC103" i="13"/>
  <c r="AG101" i="13"/>
  <c r="Z99" i="13"/>
  <c r="AF99" i="13" s="1"/>
  <c r="N99" i="13"/>
  <c r="X99" i="13"/>
  <c r="W99" i="13" s="1"/>
  <c r="T99" i="13"/>
  <c r="S95" i="13"/>
  <c r="V95" i="13"/>
  <c r="U95" i="13" s="1"/>
  <c r="AA95" i="13"/>
  <c r="AG95" i="13" s="1"/>
  <c r="AC95" i="13"/>
  <c r="Q95" i="13"/>
  <c r="Y95" i="13"/>
  <c r="O95" i="13"/>
  <c r="V91" i="13"/>
  <c r="U91" i="13" s="1"/>
  <c r="X91" i="13"/>
  <c r="AC91" i="13"/>
  <c r="AA87" i="13"/>
  <c r="AG87" i="13" s="1"/>
  <c r="R83" i="13"/>
  <c r="Z83" i="13"/>
  <c r="AF83" i="13" s="1"/>
  <c r="AC83" i="13"/>
  <c r="AG81" i="13"/>
  <c r="V83" i="13"/>
  <c r="U83" i="13" s="1"/>
  <c r="Y83" i="13"/>
  <c r="P83" i="13"/>
  <c r="O83" i="13" s="1"/>
  <c r="X83" i="13"/>
  <c r="W83" i="13" s="1"/>
  <c r="M83" i="13"/>
  <c r="Q83" i="13"/>
  <c r="S83" i="13"/>
  <c r="AA83" i="13"/>
  <c r="AG83" i="13" s="1"/>
  <c r="V79" i="13"/>
  <c r="AC79" i="13"/>
  <c r="AG78" i="13"/>
  <c r="X79" i="13"/>
  <c r="U79" i="13"/>
  <c r="M79" i="13"/>
  <c r="O79" i="13"/>
  <c r="W79" i="13"/>
  <c r="Y79" i="13"/>
  <c r="T71" i="13"/>
  <c r="S71" i="13" s="1"/>
  <c r="AC71" i="13"/>
  <c r="AG68" i="13"/>
  <c r="Q71" i="13"/>
  <c r="M71" i="13"/>
  <c r="Y71" i="13"/>
  <c r="T67" i="13"/>
  <c r="S67" i="13" s="1"/>
  <c r="AC67" i="13"/>
  <c r="Z63" i="13"/>
  <c r="AF63" i="13" s="1"/>
  <c r="V63" i="13"/>
  <c r="U63" i="13" s="1"/>
  <c r="X63" i="13"/>
  <c r="W63" i="13" s="1"/>
  <c r="AC63" i="13"/>
  <c r="AG60" i="13"/>
  <c r="X59" i="13"/>
  <c r="V59" i="13"/>
  <c r="U59" i="13" s="1"/>
  <c r="R59" i="13"/>
  <c r="Q59" i="13" s="1"/>
  <c r="AC59" i="13"/>
  <c r="AG56" i="13"/>
  <c r="W55" i="13"/>
  <c r="S55" i="13"/>
  <c r="M55" i="13"/>
  <c r="P55" i="13"/>
  <c r="O55" i="13" s="1"/>
  <c r="R55" i="13"/>
  <c r="Q55" i="13" s="1"/>
  <c r="Y55" i="13"/>
  <c r="AC55" i="13"/>
  <c r="Z51" i="13"/>
  <c r="AF51" i="13" s="1"/>
  <c r="V51" i="13"/>
  <c r="P51" i="13"/>
  <c r="O51" i="13" s="1"/>
  <c r="AC51" i="13"/>
  <c r="AG49" i="13"/>
  <c r="Z47" i="13"/>
  <c r="AF47" i="13" s="1"/>
  <c r="X43" i="13"/>
  <c r="AC43" i="13"/>
  <c r="AG40" i="13"/>
  <c r="V39" i="13"/>
  <c r="U39" i="13" s="1"/>
  <c r="P39" i="13"/>
  <c r="O39" i="13" s="1"/>
  <c r="Z39" i="13"/>
  <c r="AF39" i="13" s="1"/>
  <c r="S35" i="13"/>
  <c r="Y35" i="13"/>
  <c r="X35" i="13"/>
  <c r="W35" i="13" s="1"/>
  <c r="AA35" i="13"/>
  <c r="AG35" i="13" s="1"/>
  <c r="AC35" i="13"/>
  <c r="V35" i="13"/>
  <c r="U35" i="13" s="1"/>
  <c r="AA31" i="13"/>
  <c r="O31" i="13"/>
  <c r="AC31" i="13"/>
  <c r="W31" i="13"/>
  <c r="N31" i="13"/>
  <c r="M31" i="13" s="1"/>
  <c r="S31" i="13"/>
  <c r="Q31" i="13"/>
  <c r="Z27" i="13"/>
  <c r="AF27" i="13" s="1"/>
  <c r="R23" i="13"/>
  <c r="Q23" i="13" s="1"/>
  <c r="M23" i="13"/>
  <c r="AC23" i="13"/>
  <c r="AC19" i="13"/>
  <c r="AG18" i="13"/>
  <c r="R19" i="13"/>
  <c r="P19" i="13"/>
  <c r="O19" i="13" s="1"/>
  <c r="N19" i="13"/>
  <c r="Z19" i="13"/>
  <c r="AF19" i="13" s="1"/>
  <c r="AE128" i="13"/>
  <c r="AD128" i="13" s="1"/>
  <c r="X15" i="13"/>
  <c r="W15" i="13" s="1"/>
  <c r="R11" i="13"/>
  <c r="Q11" i="13" s="1"/>
  <c r="V11" i="13"/>
  <c r="U11" i="13" s="1"/>
  <c r="Z11" i="13"/>
  <c r="AA11" i="13"/>
  <c r="AG11" i="13" s="1"/>
  <c r="M11" i="13"/>
  <c r="P11" i="13"/>
  <c r="O11" i="13" s="1"/>
  <c r="AC11" i="13"/>
  <c r="Q7" i="13"/>
  <c r="AK128" i="13"/>
  <c r="AJ128" i="13" s="1"/>
  <c r="S7" i="13"/>
  <c r="L128" i="13"/>
  <c r="Z126" i="1"/>
  <c r="AK127" i="1"/>
  <c r="AC125" i="1"/>
  <c r="AG125" i="1" s="1"/>
  <c r="R125" i="1"/>
  <c r="N125" i="1"/>
  <c r="X125" i="1"/>
  <c r="V125" i="1"/>
  <c r="P125" i="1"/>
  <c r="Z125" i="1"/>
  <c r="N124" i="1"/>
  <c r="AE127" i="1"/>
  <c r="X124" i="1"/>
  <c r="P124" i="1"/>
  <c r="AC124" i="1"/>
  <c r="Z122" i="1"/>
  <c r="P122" i="1"/>
  <c r="V122" i="1"/>
  <c r="AC122" i="1"/>
  <c r="AG122" i="1" s="1"/>
  <c r="N122" i="1"/>
  <c r="X122" i="1"/>
  <c r="N121" i="1"/>
  <c r="X121" i="1"/>
  <c r="P121" i="1"/>
  <c r="AC121" i="1"/>
  <c r="AG121" i="1" s="1"/>
  <c r="V121" i="1"/>
  <c r="AK123" i="1"/>
  <c r="AE123" i="1"/>
  <c r="P118" i="1"/>
  <c r="V118" i="1"/>
  <c r="N118" i="1"/>
  <c r="AC118" i="1"/>
  <c r="AG118" i="1" s="1"/>
  <c r="AE119" i="1"/>
  <c r="X118" i="1"/>
  <c r="AG117" i="1"/>
  <c r="AK119" i="1"/>
  <c r="T114" i="1"/>
  <c r="AC114" i="1"/>
  <c r="AG114" i="1" s="1"/>
  <c r="K115" i="1"/>
  <c r="AB115" i="1"/>
  <c r="AE115" i="1"/>
  <c r="AJ115" i="1"/>
  <c r="AK115" i="1"/>
  <c r="V112" i="1"/>
  <c r="AC112" i="1"/>
  <c r="AG112" i="1" s="1"/>
  <c r="P112" i="1"/>
  <c r="Z112" i="1"/>
  <c r="R112" i="1"/>
  <c r="AE111" i="1"/>
  <c r="Z109" i="1"/>
  <c r="P109" i="1"/>
  <c r="V109" i="1"/>
  <c r="AC109" i="1"/>
  <c r="AG109" i="1" s="1"/>
  <c r="L111" i="1"/>
  <c r="N109" i="1"/>
  <c r="X109" i="1"/>
  <c r="AG108" i="1"/>
  <c r="K111" i="1"/>
  <c r="AJ111" i="1"/>
  <c r="AB111" i="1"/>
  <c r="T108" i="1"/>
  <c r="AE107" i="1"/>
  <c r="AK107" i="1"/>
  <c r="T106" i="1"/>
  <c r="P105" i="1"/>
  <c r="N105" i="1"/>
  <c r="X105" i="1"/>
  <c r="V105" i="1"/>
  <c r="AC105" i="1"/>
  <c r="AG105" i="1" s="1"/>
  <c r="R102" i="1"/>
  <c r="N104" i="1"/>
  <c r="AC104" i="1"/>
  <c r="AG104" i="1" s="1"/>
  <c r="T104" i="1"/>
  <c r="X104" i="1"/>
  <c r="N102" i="1"/>
  <c r="X102" i="1"/>
  <c r="P102" i="1"/>
  <c r="Z102" i="1"/>
  <c r="V102" i="1"/>
  <c r="AC102" i="1"/>
  <c r="AG102" i="1" s="1"/>
  <c r="K103" i="1"/>
  <c r="AE103" i="1"/>
  <c r="AK103" i="1"/>
  <c r="AE99" i="1"/>
  <c r="T98" i="1"/>
  <c r="T97" i="1"/>
  <c r="T99" i="1"/>
  <c r="AD99" i="1"/>
  <c r="AJ99" i="1"/>
  <c r="AK99" i="1"/>
  <c r="AK95" i="1"/>
  <c r="AE95" i="1"/>
  <c r="K95" i="1"/>
  <c r="AJ95" i="1"/>
  <c r="AB95" i="1"/>
  <c r="V92" i="1"/>
  <c r="AC92" i="1"/>
  <c r="AG92" i="1" s="1"/>
  <c r="N92" i="1"/>
  <c r="X92" i="1"/>
  <c r="P92" i="1"/>
  <c r="Z92" i="1"/>
  <c r="AB91" i="1"/>
  <c r="Z90" i="1"/>
  <c r="R90" i="1"/>
  <c r="K91" i="1"/>
  <c r="AK91" i="1"/>
  <c r="Z89" i="1"/>
  <c r="Z91" i="1" s="1"/>
  <c r="AF91" i="1" s="1"/>
  <c r="P89" i="1"/>
  <c r="R89" i="1"/>
  <c r="R91" i="1" s="1"/>
  <c r="X89" i="1"/>
  <c r="X91" i="1" s="1"/>
  <c r="X88" i="1"/>
  <c r="AD91" i="1"/>
  <c r="AK87" i="1"/>
  <c r="AG86" i="1"/>
  <c r="V88" i="1"/>
  <c r="AC88" i="1"/>
  <c r="AG88" i="1" s="1"/>
  <c r="P86" i="1"/>
  <c r="R86" i="1"/>
  <c r="X86" i="1"/>
  <c r="AE87" i="1"/>
  <c r="Z86" i="1"/>
  <c r="R85" i="1"/>
  <c r="Z85" i="1"/>
  <c r="P85" i="1"/>
  <c r="V85" i="1"/>
  <c r="AC85" i="1"/>
  <c r="AG85" i="1" s="1"/>
  <c r="N85" i="1"/>
  <c r="X85" i="1"/>
  <c r="V82" i="1"/>
  <c r="AC82" i="1"/>
  <c r="AG82" i="1" s="1"/>
  <c r="N82" i="1"/>
  <c r="X82" i="1"/>
  <c r="P82" i="1"/>
  <c r="Z82" i="1"/>
  <c r="R82" i="1"/>
  <c r="AE83" i="1"/>
  <c r="N81" i="1"/>
  <c r="AK83" i="1"/>
  <c r="P78" i="1"/>
  <c r="X78" i="1"/>
  <c r="AK79" i="1"/>
  <c r="R77" i="1"/>
  <c r="AC77" i="1"/>
  <c r="AG77" i="1" s="1"/>
  <c r="V77" i="1"/>
  <c r="Z77" i="1"/>
  <c r="Z74" i="1"/>
  <c r="N74" i="1"/>
  <c r="R74" i="1"/>
  <c r="AC74" i="1"/>
  <c r="AG74" i="1" s="1"/>
  <c r="V74" i="1"/>
  <c r="AB75" i="1"/>
  <c r="AK75" i="1"/>
  <c r="P72" i="1"/>
  <c r="R72" i="1"/>
  <c r="K75" i="1"/>
  <c r="AJ75" i="1"/>
  <c r="X72" i="1"/>
  <c r="V72" i="1"/>
  <c r="AC72" i="1"/>
  <c r="AG72" i="1" s="1"/>
  <c r="AE75" i="1"/>
  <c r="AK71" i="1"/>
  <c r="X69" i="1"/>
  <c r="AB71" i="1"/>
  <c r="N69" i="1"/>
  <c r="Z69" i="1"/>
  <c r="P69" i="1"/>
  <c r="AE71" i="1"/>
  <c r="V69" i="1"/>
  <c r="AC69" i="1"/>
  <c r="AG69" i="1" s="1"/>
  <c r="AG68" i="1"/>
  <c r="X68" i="1"/>
  <c r="AJ71" i="1"/>
  <c r="P68" i="1"/>
  <c r="L71" i="1"/>
  <c r="N66" i="1"/>
  <c r="P66" i="1"/>
  <c r="Z66" i="1"/>
  <c r="V66" i="1"/>
  <c r="AC66" i="1"/>
  <c r="AG66" i="1" s="1"/>
  <c r="AK67" i="1"/>
  <c r="AE67" i="1"/>
  <c r="X65" i="1"/>
  <c r="K67" i="1"/>
  <c r="N64" i="1"/>
  <c r="R64" i="1"/>
  <c r="AC64" i="1"/>
  <c r="V64" i="1"/>
  <c r="Z64" i="1"/>
  <c r="N61" i="1"/>
  <c r="Z61" i="1"/>
  <c r="R61" i="1"/>
  <c r="AC61" i="1"/>
  <c r="AG61" i="1" s="1"/>
  <c r="V61" i="1"/>
  <c r="T60" i="1"/>
  <c r="AK59" i="1"/>
  <c r="R58" i="1"/>
  <c r="AC58" i="1"/>
  <c r="AG58" i="1" s="1"/>
  <c r="V58" i="1"/>
  <c r="Z58" i="1"/>
  <c r="AE59" i="1"/>
  <c r="T57" i="1"/>
  <c r="T59" i="1" s="1"/>
  <c r="R56" i="1"/>
  <c r="K59" i="1"/>
  <c r="AJ59" i="1"/>
  <c r="Z56" i="1"/>
  <c r="AB59" i="1"/>
  <c r="V56" i="1"/>
  <c r="AC56" i="1"/>
  <c r="AG56" i="1" s="1"/>
  <c r="N56" i="1"/>
  <c r="X56" i="1"/>
  <c r="AE55" i="1"/>
  <c r="Z53" i="1"/>
  <c r="P53" i="1"/>
  <c r="V53" i="1"/>
  <c r="AC53" i="1"/>
  <c r="AG53" i="1" s="1"/>
  <c r="N53" i="1"/>
  <c r="X53" i="1"/>
  <c r="AD55" i="1"/>
  <c r="R50" i="1"/>
  <c r="P50" i="1"/>
  <c r="Z50" i="1"/>
  <c r="V50" i="1"/>
  <c r="AC50" i="1"/>
  <c r="AG50" i="1" s="1"/>
  <c r="K51" i="1"/>
  <c r="AK51" i="1"/>
  <c r="X49" i="1"/>
  <c r="N49" i="1"/>
  <c r="P49" i="1"/>
  <c r="AC49" i="1"/>
  <c r="AG49" i="1" s="1"/>
  <c r="N48" i="1"/>
  <c r="AC48" i="1"/>
  <c r="AE51" i="1"/>
  <c r="X46" i="1"/>
  <c r="N45" i="1"/>
  <c r="Z45" i="1"/>
  <c r="AK47" i="1"/>
  <c r="AB47" i="1"/>
  <c r="P44" i="1"/>
  <c r="Z44" i="1"/>
  <c r="L47" i="1"/>
  <c r="AE43" i="1"/>
  <c r="Z42" i="1"/>
  <c r="N42" i="1"/>
  <c r="R42" i="1"/>
  <c r="AC42" i="1"/>
  <c r="AG42" i="1" s="1"/>
  <c r="R41" i="1"/>
  <c r="T41" i="1"/>
  <c r="T43" i="1" s="1"/>
  <c r="S43" i="1" s="1"/>
  <c r="AK43" i="1"/>
  <c r="Z41" i="1"/>
  <c r="K43" i="1"/>
  <c r="N40" i="1"/>
  <c r="AB43" i="1"/>
  <c r="Z40" i="1"/>
  <c r="AJ43" i="1"/>
  <c r="P40" i="1"/>
  <c r="R40" i="1"/>
  <c r="R43" i="1" s="1"/>
  <c r="V40" i="1"/>
  <c r="AC40" i="1"/>
  <c r="AG40" i="1" s="1"/>
  <c r="L43" i="1"/>
  <c r="R38" i="1"/>
  <c r="AE39" i="1"/>
  <c r="P37" i="1"/>
  <c r="Z39" i="1"/>
  <c r="AF39" i="1" s="1"/>
  <c r="V37" i="1"/>
  <c r="AC37" i="1"/>
  <c r="AG37" i="1" s="1"/>
  <c r="N37" i="1"/>
  <c r="X37" i="1"/>
  <c r="AB39" i="1"/>
  <c r="AD39" i="1"/>
  <c r="N36" i="1"/>
  <c r="V36" i="1"/>
  <c r="Z34" i="1"/>
  <c r="N34" i="1"/>
  <c r="R34" i="1"/>
  <c r="V34" i="1"/>
  <c r="AC34" i="1"/>
  <c r="AG34" i="1" s="1"/>
  <c r="X34" i="1"/>
  <c r="T35" i="1"/>
  <c r="AE35" i="1"/>
  <c r="AC33" i="1"/>
  <c r="AG33" i="1" s="1"/>
  <c r="N33" i="1"/>
  <c r="AK35" i="1"/>
  <c r="V30" i="1"/>
  <c r="AC30" i="1"/>
  <c r="AG30" i="1" s="1"/>
  <c r="AB31" i="1"/>
  <c r="AK31" i="1"/>
  <c r="AE31" i="1"/>
  <c r="AG28" i="1"/>
  <c r="P28" i="1"/>
  <c r="R28" i="1"/>
  <c r="X28" i="1"/>
  <c r="Z28" i="1"/>
  <c r="AG25" i="1"/>
  <c r="N25" i="1"/>
  <c r="P25" i="1"/>
  <c r="R25" i="1"/>
  <c r="AE27" i="1"/>
  <c r="AK27" i="1"/>
  <c r="X25" i="1"/>
  <c r="AJ27" i="1"/>
  <c r="K27" i="1"/>
  <c r="AB27" i="1"/>
  <c r="N24" i="1"/>
  <c r="P24" i="1"/>
  <c r="AC24" i="1"/>
  <c r="AG24" i="1" s="1"/>
  <c r="V24" i="1"/>
  <c r="X24" i="1"/>
  <c r="AK23" i="1"/>
  <c r="R22" i="1"/>
  <c r="X22" i="1"/>
  <c r="Z22" i="1"/>
  <c r="P22" i="1"/>
  <c r="X21" i="1"/>
  <c r="N21" i="1"/>
  <c r="Z21" i="1"/>
  <c r="R21" i="1"/>
  <c r="AE23" i="1"/>
  <c r="V21" i="1"/>
  <c r="AC21" i="1"/>
  <c r="AG21" i="1" s="1"/>
  <c r="K23" i="1"/>
  <c r="AC20" i="1"/>
  <c r="N20" i="1"/>
  <c r="V20" i="1"/>
  <c r="P18" i="1"/>
  <c r="AC18" i="1"/>
  <c r="AG18" i="1" s="1"/>
  <c r="V18" i="1"/>
  <c r="X18" i="1"/>
  <c r="AK19" i="1"/>
  <c r="N17" i="1"/>
  <c r="V17" i="1"/>
  <c r="AC17" i="1"/>
  <c r="AG17" i="1" s="1"/>
  <c r="V14" i="1"/>
  <c r="AC14" i="1"/>
  <c r="AG14" i="1" s="1"/>
  <c r="AE15" i="1"/>
  <c r="L15" i="1"/>
  <c r="P12" i="1"/>
  <c r="R12" i="1"/>
  <c r="X12" i="1"/>
  <c r="Z12" i="1"/>
  <c r="AK15" i="1"/>
  <c r="AG9" i="1"/>
  <c r="R9" i="1"/>
  <c r="K11" i="1"/>
  <c r="AJ11" i="1"/>
  <c r="AK11" i="1"/>
  <c r="AE11" i="1"/>
  <c r="N9" i="1"/>
  <c r="Z9" i="1"/>
  <c r="X9" i="1"/>
  <c r="P9" i="1"/>
  <c r="P8" i="1"/>
  <c r="AB11" i="1"/>
  <c r="V8" i="1"/>
  <c r="X8" i="1"/>
  <c r="AC8" i="1"/>
  <c r="AG8" i="1" s="1"/>
  <c r="Y7" i="11"/>
  <c r="AA7" i="10"/>
  <c r="AG7" i="10" s="1"/>
  <c r="AJ128" i="8"/>
  <c r="AA7" i="8"/>
  <c r="AG7" i="8" s="1"/>
  <c r="W7" i="8"/>
  <c r="V7" i="8" s="1"/>
  <c r="AL128" i="7"/>
  <c r="AK128" i="7" s="1"/>
  <c r="S7" i="7"/>
  <c r="O7" i="7"/>
  <c r="N7" i="7" s="1"/>
  <c r="U7" i="7"/>
  <c r="T7" i="7" s="1"/>
  <c r="X7" i="6"/>
  <c r="W7" i="6" s="1"/>
  <c r="V7" i="6"/>
  <c r="U7" i="6" s="1"/>
  <c r="X7" i="5"/>
  <c r="W7" i="5" s="1"/>
  <c r="M7" i="5"/>
  <c r="R7" i="5"/>
  <c r="Q7" i="5" s="1"/>
  <c r="O7" i="5"/>
  <c r="N7" i="14"/>
  <c r="R7" i="3"/>
  <c r="Z7" i="3"/>
  <c r="AF7" i="3" s="1"/>
  <c r="Z7" i="13"/>
  <c r="AF7" i="13" s="1"/>
  <c r="Y127" i="12"/>
  <c r="X127" i="12" s="1"/>
  <c r="Z115" i="12"/>
  <c r="V115" i="12"/>
  <c r="N115" i="12"/>
  <c r="X115" i="12"/>
  <c r="P115" i="12"/>
  <c r="AB115" i="12"/>
  <c r="AH115" i="12" s="1"/>
  <c r="T115" i="12"/>
  <c r="N67" i="12"/>
  <c r="Z67" i="12"/>
  <c r="R67" i="12"/>
  <c r="X67" i="12"/>
  <c r="P67" i="12"/>
  <c r="Z103" i="12"/>
  <c r="R103" i="12"/>
  <c r="X103" i="12"/>
  <c r="P103" i="12"/>
  <c r="AB103" i="12"/>
  <c r="AH103" i="12" s="1"/>
  <c r="V127" i="12"/>
  <c r="N127" i="12"/>
  <c r="AB127" i="12"/>
  <c r="AH127" i="12" s="1"/>
  <c r="T127" i="12"/>
  <c r="M128" i="12"/>
  <c r="S115" i="12"/>
  <c r="R115" i="12" s="1"/>
  <c r="O87" i="12"/>
  <c r="N87" i="12" s="1"/>
  <c r="AA111" i="12"/>
  <c r="AG111" i="12" s="1"/>
  <c r="AB111" i="12"/>
  <c r="AH111" i="12" s="1"/>
  <c r="X111" i="12"/>
  <c r="T111" i="12"/>
  <c r="V111" i="12"/>
  <c r="N111" i="12"/>
  <c r="Q75" i="12"/>
  <c r="P75" i="12" s="1"/>
  <c r="Y51" i="12"/>
  <c r="X51" i="12" s="1"/>
  <c r="W103" i="12"/>
  <c r="V103" i="12" s="1"/>
  <c r="O99" i="12"/>
  <c r="N99" i="12" s="1"/>
  <c r="Y99" i="12"/>
  <c r="X99" i="12" s="1"/>
  <c r="AD79" i="12"/>
  <c r="U71" i="12"/>
  <c r="T71" i="12" s="1"/>
  <c r="AB87" i="12"/>
  <c r="AH87" i="12" s="1"/>
  <c r="X87" i="12"/>
  <c r="P87" i="12"/>
  <c r="Z87" i="12"/>
  <c r="R87" i="12"/>
  <c r="AB71" i="12"/>
  <c r="AH71" i="12" s="1"/>
  <c r="X71" i="12"/>
  <c r="P71" i="12"/>
  <c r="V71" i="12"/>
  <c r="AD71" i="12"/>
  <c r="U51" i="12"/>
  <c r="T51" i="12" s="1"/>
  <c r="W55" i="12"/>
  <c r="V55" i="12" s="1"/>
  <c r="Z55" i="12"/>
  <c r="R55" i="12"/>
  <c r="AB55" i="12"/>
  <c r="AH55" i="12" s="1"/>
  <c r="X55" i="12"/>
  <c r="T55" i="12"/>
  <c r="P55" i="12"/>
  <c r="AB51" i="12"/>
  <c r="AH51" i="12" s="1"/>
  <c r="P51" i="12"/>
  <c r="R51" i="12"/>
  <c r="Z51" i="12"/>
  <c r="U23" i="12"/>
  <c r="T23" i="12" s="1"/>
  <c r="O39" i="12"/>
  <c r="N39" i="12" s="1"/>
  <c r="U59" i="12"/>
  <c r="T59" i="12" s="1"/>
  <c r="AB59" i="12"/>
  <c r="AH59" i="12" s="1"/>
  <c r="V59" i="12"/>
  <c r="Z23" i="12"/>
  <c r="V23" i="12"/>
  <c r="R23" i="12"/>
  <c r="N23" i="12"/>
  <c r="AB23" i="12"/>
  <c r="AH23" i="12" s="1"/>
  <c r="X23" i="12"/>
  <c r="P23" i="12"/>
  <c r="S15" i="12"/>
  <c r="R15" i="12" s="1"/>
  <c r="AD7" i="12"/>
  <c r="AH4" i="12"/>
  <c r="Z119" i="12"/>
  <c r="V119" i="12"/>
  <c r="R119" i="12"/>
  <c r="N119" i="12"/>
  <c r="X119" i="12"/>
  <c r="P119" i="12"/>
  <c r="T119" i="12"/>
  <c r="AB119" i="12"/>
  <c r="AH119" i="12" s="1"/>
  <c r="T107" i="12"/>
  <c r="X107" i="12"/>
  <c r="R107" i="12"/>
  <c r="N107" i="12"/>
  <c r="Z107" i="12"/>
  <c r="P107" i="12"/>
  <c r="AB107" i="12"/>
  <c r="AH107" i="12" s="1"/>
  <c r="Z27" i="12"/>
  <c r="V27" i="12"/>
  <c r="R27" i="12"/>
  <c r="N27" i="12"/>
  <c r="AB27" i="12"/>
  <c r="AH27" i="12" s="1"/>
  <c r="P27" i="12"/>
  <c r="X27" i="12"/>
  <c r="Y59" i="12"/>
  <c r="X59" i="12" s="1"/>
  <c r="AB15" i="12"/>
  <c r="AH15" i="12" s="1"/>
  <c r="X15" i="12"/>
  <c r="T15" i="12"/>
  <c r="Z15" i="12"/>
  <c r="S127" i="12"/>
  <c r="R127" i="12" s="1"/>
  <c r="AA115" i="12"/>
  <c r="AG115" i="12" s="1"/>
  <c r="S63" i="12"/>
  <c r="R63" i="12" s="1"/>
  <c r="S111" i="12"/>
  <c r="R111" i="12" s="1"/>
  <c r="AD111" i="12"/>
  <c r="O103" i="12"/>
  <c r="N103" i="12" s="1"/>
  <c r="S75" i="12"/>
  <c r="Z63" i="12"/>
  <c r="V63" i="12"/>
  <c r="N63" i="12"/>
  <c r="T63" i="12"/>
  <c r="AB63" i="12"/>
  <c r="AH63" i="12" s="1"/>
  <c r="X63" i="12"/>
  <c r="P63" i="12"/>
  <c r="AB99" i="12"/>
  <c r="AH99" i="12" s="1"/>
  <c r="T99" i="12"/>
  <c r="V99" i="12"/>
  <c r="O79" i="12"/>
  <c r="N79" i="12" s="1"/>
  <c r="S71" i="12"/>
  <c r="R71" i="12" s="1"/>
  <c r="Q19" i="12"/>
  <c r="P19" i="12" s="1"/>
  <c r="W39" i="12"/>
  <c r="V39" i="12" s="1"/>
  <c r="Z39" i="12"/>
  <c r="R39" i="12"/>
  <c r="AB39" i="12"/>
  <c r="AH39" i="12" s="1"/>
  <c r="X39" i="12"/>
  <c r="T39" i="12"/>
  <c r="P39" i="12"/>
  <c r="O59" i="12"/>
  <c r="N59" i="12" s="1"/>
  <c r="AD59" i="12"/>
  <c r="U19" i="12"/>
  <c r="T19" i="12" s="1"/>
  <c r="X11" i="12"/>
  <c r="P11" i="12"/>
  <c r="Z11" i="12"/>
  <c r="V11" i="12"/>
  <c r="R11" i="12"/>
  <c r="N11" i="12"/>
  <c r="T11" i="12"/>
  <c r="AB11" i="12"/>
  <c r="AH11" i="12" s="1"/>
  <c r="W7" i="12"/>
  <c r="V7" i="12" s="1"/>
  <c r="T91" i="12"/>
  <c r="P91" i="12"/>
  <c r="N91" i="12"/>
  <c r="Z91" i="12"/>
  <c r="R91" i="12"/>
  <c r="S59" i="12"/>
  <c r="R59" i="12" s="1"/>
  <c r="Q127" i="12"/>
  <c r="P127" i="12" s="1"/>
  <c r="AA127" i="12"/>
  <c r="Z127" i="12" s="1"/>
  <c r="Y91" i="12"/>
  <c r="X91" i="12" s="1"/>
  <c r="AB123" i="12"/>
  <c r="AH123" i="12" s="1"/>
  <c r="Z123" i="12"/>
  <c r="R123" i="12"/>
  <c r="V123" i="12"/>
  <c r="N123" i="12"/>
  <c r="AB95" i="12"/>
  <c r="AH95" i="12" s="1"/>
  <c r="X95" i="12"/>
  <c r="T95" i="12"/>
  <c r="P95" i="12"/>
  <c r="Z95" i="12"/>
  <c r="R95" i="12"/>
  <c r="N95" i="12"/>
  <c r="V95" i="12"/>
  <c r="Q111" i="12"/>
  <c r="P111" i="12" s="1"/>
  <c r="AA99" i="12"/>
  <c r="AG99" i="12" s="1"/>
  <c r="U75" i="12"/>
  <c r="X75" i="12"/>
  <c r="N75" i="12"/>
  <c r="AB75" i="12"/>
  <c r="AH75" i="12" s="1"/>
  <c r="R75" i="12"/>
  <c r="T75" i="12"/>
  <c r="Z75" i="12"/>
  <c r="V75" i="12"/>
  <c r="W31" i="12"/>
  <c r="V31" i="12" s="1"/>
  <c r="S99" i="12"/>
  <c r="R99" i="12" s="1"/>
  <c r="AD99" i="12"/>
  <c r="Y79" i="12"/>
  <c r="X79" i="12" s="1"/>
  <c r="O51" i="12"/>
  <c r="N51" i="12" s="1"/>
  <c r="AD35" i="12"/>
  <c r="O71" i="12"/>
  <c r="N71" i="12" s="1"/>
  <c r="Z43" i="12"/>
  <c r="R43" i="12"/>
  <c r="N43" i="12"/>
  <c r="P43" i="12"/>
  <c r="U7" i="12"/>
  <c r="T7" i="12" s="1"/>
  <c r="R7" i="12"/>
  <c r="AB7" i="12"/>
  <c r="AH7" i="12" s="1"/>
  <c r="X7" i="12"/>
  <c r="P7" i="12"/>
  <c r="AA59" i="12"/>
  <c r="AG59" i="12" s="1"/>
  <c r="Q59" i="12"/>
  <c r="P59" i="12" s="1"/>
  <c r="AB19" i="12"/>
  <c r="AH19" i="12" s="1"/>
  <c r="V19" i="12"/>
  <c r="N19" i="12"/>
  <c r="R19" i="12"/>
  <c r="Z19" i="12"/>
  <c r="O7" i="12"/>
  <c r="N7" i="12" s="1"/>
  <c r="AG127" i="11"/>
  <c r="Z127" i="11"/>
  <c r="V127" i="11"/>
  <c r="R127" i="11"/>
  <c r="N127" i="11"/>
  <c r="M128" i="11"/>
  <c r="X127" i="11"/>
  <c r="P127" i="11"/>
  <c r="AB127" i="11"/>
  <c r="AH127" i="11" s="1"/>
  <c r="T127" i="11"/>
  <c r="AL128" i="11"/>
  <c r="AK128" i="11" s="1"/>
  <c r="N83" i="11"/>
  <c r="AB83" i="11"/>
  <c r="AH83" i="11" s="1"/>
  <c r="R83" i="11"/>
  <c r="V83" i="11"/>
  <c r="T83" i="11"/>
  <c r="P83" i="11"/>
  <c r="Z83" i="11"/>
  <c r="AB71" i="11"/>
  <c r="AH71" i="11" s="1"/>
  <c r="X71" i="11"/>
  <c r="P71" i="11"/>
  <c r="V71" i="11"/>
  <c r="T71" i="11"/>
  <c r="N71" i="11"/>
  <c r="S35" i="11"/>
  <c r="R35" i="11" s="1"/>
  <c r="W27" i="11"/>
  <c r="V27" i="11" s="1"/>
  <c r="Y115" i="11"/>
  <c r="X115" i="11" s="1"/>
  <c r="Z115" i="11"/>
  <c r="R115" i="11"/>
  <c r="AB115" i="11"/>
  <c r="AH115" i="11" s="1"/>
  <c r="T115" i="11"/>
  <c r="P115" i="11"/>
  <c r="S99" i="11"/>
  <c r="R99" i="11" s="1"/>
  <c r="S55" i="11"/>
  <c r="O55" i="11"/>
  <c r="N55" i="11" s="1"/>
  <c r="V55" i="11"/>
  <c r="P55" i="11"/>
  <c r="AB55" i="11"/>
  <c r="AH55" i="11" s="1"/>
  <c r="T55" i="11"/>
  <c r="R55" i="11"/>
  <c r="AB79" i="11"/>
  <c r="AH79" i="11" s="1"/>
  <c r="T79" i="11"/>
  <c r="V79" i="11"/>
  <c r="AD79" i="11"/>
  <c r="AD87" i="11"/>
  <c r="O31" i="11"/>
  <c r="N31" i="11" s="1"/>
  <c r="Z111" i="11"/>
  <c r="T111" i="11"/>
  <c r="X111" i="11"/>
  <c r="N111" i="11"/>
  <c r="P111" i="11"/>
  <c r="AB111" i="11"/>
  <c r="AH111" i="11" s="1"/>
  <c r="V111" i="11"/>
  <c r="R111" i="11"/>
  <c r="W127" i="11"/>
  <c r="Z39" i="11"/>
  <c r="T39" i="11"/>
  <c r="P39" i="11"/>
  <c r="AB39" i="11"/>
  <c r="AH39" i="11" s="1"/>
  <c r="N39" i="11"/>
  <c r="X39" i="11"/>
  <c r="R39" i="11"/>
  <c r="Z59" i="11"/>
  <c r="V59" i="11"/>
  <c r="N59" i="11"/>
  <c r="T59" i="11"/>
  <c r="AB59" i="11"/>
  <c r="AH59" i="11" s="1"/>
  <c r="X59" i="11"/>
  <c r="P59" i="11"/>
  <c r="X47" i="11"/>
  <c r="R47" i="11"/>
  <c r="N47" i="11"/>
  <c r="Z47" i="11"/>
  <c r="T47" i="11"/>
  <c r="P47" i="11"/>
  <c r="Z75" i="11"/>
  <c r="P75" i="11"/>
  <c r="N75" i="11"/>
  <c r="R75" i="11"/>
  <c r="AB75" i="11"/>
  <c r="AH75" i="11" s="1"/>
  <c r="X75" i="11"/>
  <c r="V75" i="11"/>
  <c r="AA35" i="11"/>
  <c r="AA99" i="11"/>
  <c r="AG99" i="11" s="1"/>
  <c r="AA55" i="11"/>
  <c r="AG55" i="11" s="1"/>
  <c r="V19" i="11"/>
  <c r="N19" i="11"/>
  <c r="X19" i="11"/>
  <c r="P19" i="11"/>
  <c r="AB19" i="11"/>
  <c r="AH19" i="11" s="1"/>
  <c r="T19" i="11"/>
  <c r="Y79" i="11"/>
  <c r="X79" i="11" s="1"/>
  <c r="S79" i="11"/>
  <c r="R79" i="11" s="1"/>
  <c r="W87" i="11"/>
  <c r="V87" i="11" s="1"/>
  <c r="AB31" i="11"/>
  <c r="AH31" i="11" s="1"/>
  <c r="Z31" i="11"/>
  <c r="T31" i="11"/>
  <c r="AB95" i="11"/>
  <c r="AH95" i="11" s="1"/>
  <c r="X95" i="11"/>
  <c r="P95" i="11"/>
  <c r="Z95" i="11"/>
  <c r="R95" i="11"/>
  <c r="S19" i="11"/>
  <c r="R19" i="11" s="1"/>
  <c r="Q79" i="11"/>
  <c r="P79" i="11" s="1"/>
  <c r="O79" i="11"/>
  <c r="N79" i="11" s="1"/>
  <c r="Y15" i="11"/>
  <c r="X15" i="11" s="1"/>
  <c r="O87" i="11"/>
  <c r="N87" i="11" s="1"/>
  <c r="S31" i="11"/>
  <c r="R31" i="11" s="1"/>
  <c r="AB11" i="11"/>
  <c r="AH11" i="11" s="1"/>
  <c r="T11" i="11"/>
  <c r="Z11" i="11"/>
  <c r="R11" i="11"/>
  <c r="V11" i="11"/>
  <c r="N11" i="11"/>
  <c r="Q11" i="11"/>
  <c r="P11" i="11" s="1"/>
  <c r="W123" i="11"/>
  <c r="V123" i="11" s="1"/>
  <c r="Y119" i="11"/>
  <c r="X119" i="11" s="1"/>
  <c r="AB107" i="11"/>
  <c r="AH107" i="11" s="1"/>
  <c r="X107" i="11"/>
  <c r="T107" i="11"/>
  <c r="Z107" i="11"/>
  <c r="P107" i="11"/>
  <c r="R107" i="11"/>
  <c r="N107" i="11"/>
  <c r="AF128" i="11"/>
  <c r="AE128" i="11" s="1"/>
  <c r="W51" i="11"/>
  <c r="V51" i="11" s="1"/>
  <c r="AB67" i="11"/>
  <c r="AH67" i="11" s="1"/>
  <c r="X67" i="11"/>
  <c r="T67" i="11"/>
  <c r="V67" i="11"/>
  <c r="N67" i="11"/>
  <c r="T63" i="11"/>
  <c r="N63" i="11"/>
  <c r="AB63" i="11"/>
  <c r="AH63" i="11" s="1"/>
  <c r="Z63" i="11"/>
  <c r="R63" i="11"/>
  <c r="X63" i="11"/>
  <c r="V63" i="11"/>
  <c r="P63" i="11"/>
  <c r="V43" i="11"/>
  <c r="R43" i="11"/>
  <c r="N43" i="11"/>
  <c r="X43" i="11"/>
  <c r="P43" i="11"/>
  <c r="AB43" i="11"/>
  <c r="AH43" i="11" s="1"/>
  <c r="T43" i="11"/>
  <c r="O115" i="11"/>
  <c r="N115" i="11" s="1"/>
  <c r="Y83" i="11"/>
  <c r="W115" i="11"/>
  <c r="V115" i="11" s="1"/>
  <c r="AD115" i="11"/>
  <c r="Z99" i="11"/>
  <c r="V99" i="11"/>
  <c r="N99" i="11"/>
  <c r="AB99" i="11"/>
  <c r="AH99" i="11" s="1"/>
  <c r="T99" i="11"/>
  <c r="X99" i="11"/>
  <c r="P99" i="11"/>
  <c r="Y55" i="11"/>
  <c r="X55" i="11" s="1"/>
  <c r="AA19" i="11"/>
  <c r="AG19" i="11" s="1"/>
  <c r="AA79" i="11"/>
  <c r="AG79" i="11" s="1"/>
  <c r="AB15" i="11"/>
  <c r="AH15" i="11" s="1"/>
  <c r="T15" i="11"/>
  <c r="Z15" i="11"/>
  <c r="V15" i="11"/>
  <c r="N15" i="11"/>
  <c r="Z7" i="11"/>
  <c r="V7" i="11"/>
  <c r="R7" i="11"/>
  <c r="N7" i="11"/>
  <c r="X7" i="11"/>
  <c r="P7" i="11"/>
  <c r="AB7" i="11"/>
  <c r="AH7" i="11" s="1"/>
  <c r="T7" i="11"/>
  <c r="Z87" i="11"/>
  <c r="R87" i="11"/>
  <c r="AB87" i="11"/>
  <c r="AH87" i="11" s="1"/>
  <c r="P87" i="11"/>
  <c r="T87" i="11"/>
  <c r="Y87" i="11"/>
  <c r="X87" i="11" s="1"/>
  <c r="S67" i="11"/>
  <c r="R67" i="11" s="1"/>
  <c r="AD31" i="11"/>
  <c r="Q31" i="11"/>
  <c r="P31" i="11" s="1"/>
  <c r="AG127" i="10"/>
  <c r="W127" i="10"/>
  <c r="AB111" i="10"/>
  <c r="AH111" i="10" s="1"/>
  <c r="X111" i="10"/>
  <c r="R111" i="10"/>
  <c r="V111" i="10"/>
  <c r="W55" i="10"/>
  <c r="V55" i="10" s="1"/>
  <c r="O71" i="10"/>
  <c r="N71" i="10" s="1"/>
  <c r="Y59" i="10"/>
  <c r="X59" i="10" s="1"/>
  <c r="U91" i="10"/>
  <c r="T91" i="10" s="1"/>
  <c r="AB91" i="10"/>
  <c r="AH91" i="10" s="1"/>
  <c r="V91" i="10"/>
  <c r="X83" i="10"/>
  <c r="V83" i="10"/>
  <c r="AB83" i="10"/>
  <c r="AH83" i="10" s="1"/>
  <c r="S103" i="10"/>
  <c r="R103" i="10" s="1"/>
  <c r="AB39" i="10"/>
  <c r="AH39" i="10" s="1"/>
  <c r="X39" i="10"/>
  <c r="N39" i="10"/>
  <c r="R39" i="10"/>
  <c r="V39" i="10"/>
  <c r="S27" i="10"/>
  <c r="R27" i="10" s="1"/>
  <c r="P15" i="10"/>
  <c r="R15" i="10"/>
  <c r="AB15" i="10"/>
  <c r="AH15" i="10" s="1"/>
  <c r="AD7" i="10"/>
  <c r="AA47" i="10"/>
  <c r="AG47" i="10" s="1"/>
  <c r="AL128" i="10"/>
  <c r="AK128" i="10" s="1"/>
  <c r="U111" i="10"/>
  <c r="T111" i="10" s="1"/>
  <c r="O111" i="10"/>
  <c r="N111" i="10" s="1"/>
  <c r="Y87" i="10"/>
  <c r="U79" i="10"/>
  <c r="T79" i="10" s="1"/>
  <c r="Z43" i="10"/>
  <c r="T43" i="10"/>
  <c r="X43" i="10"/>
  <c r="N43" i="10"/>
  <c r="AB43" i="10"/>
  <c r="AH43" i="10" s="1"/>
  <c r="R43" i="10"/>
  <c r="P43" i="10"/>
  <c r="W71" i="10"/>
  <c r="V71" i="10" s="1"/>
  <c r="V59" i="10"/>
  <c r="P59" i="10"/>
  <c r="Z59" i="10"/>
  <c r="AB59" i="10"/>
  <c r="AH59" i="10" s="1"/>
  <c r="R59" i="10"/>
  <c r="Y51" i="10"/>
  <c r="X51" i="10" s="1"/>
  <c r="O91" i="10"/>
  <c r="N91" i="10" s="1"/>
  <c r="AD91" i="10"/>
  <c r="Y67" i="10"/>
  <c r="X67" i="10" s="1"/>
  <c r="AB31" i="10"/>
  <c r="AH31" i="10" s="1"/>
  <c r="T31" i="10"/>
  <c r="N31" i="10"/>
  <c r="Z31" i="10"/>
  <c r="R31" i="10"/>
  <c r="V31" i="10"/>
  <c r="X31" i="10"/>
  <c r="P31" i="10"/>
  <c r="AA19" i="10"/>
  <c r="AG19" i="10" s="1"/>
  <c r="W11" i="10"/>
  <c r="V11" i="10" s="1"/>
  <c r="Y103" i="10"/>
  <c r="X103" i="10" s="1"/>
  <c r="U103" i="10"/>
  <c r="AD103" i="10"/>
  <c r="AD119" i="10"/>
  <c r="U39" i="10"/>
  <c r="T39" i="10" s="1"/>
  <c r="O27" i="10"/>
  <c r="N27" i="10" s="1"/>
  <c r="AA27" i="10"/>
  <c r="W15" i="10"/>
  <c r="V15" i="10" s="1"/>
  <c r="Y7" i="10"/>
  <c r="X7" i="10" s="1"/>
  <c r="O47" i="10"/>
  <c r="N47" i="10" s="1"/>
  <c r="AD47" i="10"/>
  <c r="U15" i="10"/>
  <c r="T15" i="10" s="1"/>
  <c r="T107" i="10"/>
  <c r="AB107" i="10"/>
  <c r="AH107" i="10" s="1"/>
  <c r="V107" i="10"/>
  <c r="X107" i="10"/>
  <c r="N107" i="10"/>
  <c r="R107" i="10"/>
  <c r="Z107" i="10"/>
  <c r="Z123" i="10"/>
  <c r="P123" i="10"/>
  <c r="X123" i="10"/>
  <c r="R123" i="10"/>
  <c r="AB123" i="10"/>
  <c r="AH123" i="10" s="1"/>
  <c r="N123" i="10"/>
  <c r="M128" i="10"/>
  <c r="AD123" i="10"/>
  <c r="W95" i="10"/>
  <c r="V95" i="10" s="1"/>
  <c r="AB71" i="10"/>
  <c r="AH71" i="10" s="1"/>
  <c r="T71" i="10"/>
  <c r="R71" i="10"/>
  <c r="R51" i="10"/>
  <c r="AB51" i="10"/>
  <c r="AH51" i="10" s="1"/>
  <c r="V51" i="10"/>
  <c r="P51" i="10"/>
  <c r="T51" i="10"/>
  <c r="AA91" i="10"/>
  <c r="AG91" i="10" s="1"/>
  <c r="Q91" i="10"/>
  <c r="P91" i="10" s="1"/>
  <c r="Z75" i="10"/>
  <c r="R75" i="10"/>
  <c r="X75" i="10"/>
  <c r="P75" i="10"/>
  <c r="T75" i="10"/>
  <c r="N75" i="10"/>
  <c r="AB75" i="10"/>
  <c r="AH75" i="10" s="1"/>
  <c r="AB19" i="10"/>
  <c r="AH19" i="10" s="1"/>
  <c r="X19" i="10"/>
  <c r="T19" i="10"/>
  <c r="P19" i="10"/>
  <c r="R19" i="10"/>
  <c r="N19" i="10"/>
  <c r="AA15" i="10"/>
  <c r="AG15" i="10" s="1"/>
  <c r="Q103" i="10"/>
  <c r="P103" i="10" s="1"/>
  <c r="AB103" i="10"/>
  <c r="AH103" i="10" s="1"/>
  <c r="T103" i="10"/>
  <c r="Q119" i="10"/>
  <c r="P119" i="10" s="1"/>
  <c r="R119" i="10"/>
  <c r="X119" i="10"/>
  <c r="AB119" i="10"/>
  <c r="AH119" i="10" s="1"/>
  <c r="Y47" i="10"/>
  <c r="X47" i="10" s="1"/>
  <c r="Z47" i="10"/>
  <c r="V47" i="10"/>
  <c r="R47" i="10"/>
  <c r="AB47" i="10"/>
  <c r="AH47" i="10" s="1"/>
  <c r="P47" i="10"/>
  <c r="T47" i="10"/>
  <c r="AO12" i="10"/>
  <c r="AO13" i="10" s="1"/>
  <c r="AO14" i="10" s="1"/>
  <c r="AP11" i="10"/>
  <c r="AB115" i="10"/>
  <c r="AH115" i="10" s="1"/>
  <c r="R115" i="10"/>
  <c r="Z115" i="10"/>
  <c r="T115" i="10"/>
  <c r="X115" i="10"/>
  <c r="N115" i="10"/>
  <c r="P115" i="10"/>
  <c r="O79" i="10"/>
  <c r="N79" i="10" s="1"/>
  <c r="AA111" i="10"/>
  <c r="AG111" i="10" s="1"/>
  <c r="AD111" i="10"/>
  <c r="W87" i="10"/>
  <c r="V87" i="10" s="1"/>
  <c r="W63" i="10"/>
  <c r="V63" i="10" s="1"/>
  <c r="Y71" i="10"/>
  <c r="X71" i="10" s="1"/>
  <c r="S91" i="10"/>
  <c r="R91" i="10" s="1"/>
  <c r="Y91" i="10"/>
  <c r="X91" i="10" s="1"/>
  <c r="W75" i="10"/>
  <c r="V75" i="10" s="1"/>
  <c r="U59" i="10"/>
  <c r="T59" i="10" s="1"/>
  <c r="W19" i="10"/>
  <c r="V19" i="10" s="1"/>
  <c r="Y11" i="10"/>
  <c r="X11" i="10" s="1"/>
  <c r="R7" i="10"/>
  <c r="N7" i="10"/>
  <c r="AB7" i="10"/>
  <c r="AH7" i="10" s="1"/>
  <c r="V7" i="10"/>
  <c r="P7" i="10"/>
  <c r="T7" i="10"/>
  <c r="AA103" i="10"/>
  <c r="AG103" i="10" s="1"/>
  <c r="O103" i="10"/>
  <c r="N103" i="10" s="1"/>
  <c r="W119" i="10"/>
  <c r="V119" i="10" s="1"/>
  <c r="O119" i="10"/>
  <c r="N119" i="10" s="1"/>
  <c r="AA39" i="10"/>
  <c r="AG39" i="10" s="1"/>
  <c r="AD27" i="10"/>
  <c r="V23" i="10"/>
  <c r="N23" i="10"/>
  <c r="AB23" i="10"/>
  <c r="AH23" i="10" s="1"/>
  <c r="T23" i="10"/>
  <c r="Z23" i="10"/>
  <c r="R23" i="10"/>
  <c r="X23" i="10"/>
  <c r="Y15" i="10"/>
  <c r="X15" i="10" s="1"/>
  <c r="W99" i="8"/>
  <c r="V99" i="8" s="1"/>
  <c r="X95" i="8"/>
  <c r="AB95" i="8"/>
  <c r="AH95" i="8" s="1"/>
  <c r="R95" i="8"/>
  <c r="V95" i="8"/>
  <c r="Z87" i="8"/>
  <c r="T87" i="8"/>
  <c r="X87" i="8"/>
  <c r="V87" i="8"/>
  <c r="AB87" i="8"/>
  <c r="AH87" i="8" s="1"/>
  <c r="R83" i="8"/>
  <c r="N83" i="8"/>
  <c r="P83" i="8"/>
  <c r="T83" i="8"/>
  <c r="X83" i="8"/>
  <c r="AB51" i="8"/>
  <c r="AH51" i="8" s="1"/>
  <c r="X51" i="8"/>
  <c r="V51" i="8"/>
  <c r="O127" i="8"/>
  <c r="N127" i="8" s="1"/>
  <c r="AA127" i="8"/>
  <c r="Z127" i="8" s="1"/>
  <c r="W119" i="8"/>
  <c r="V119" i="8" s="1"/>
  <c r="M128" i="8"/>
  <c r="O115" i="8"/>
  <c r="N115" i="8" s="1"/>
  <c r="V115" i="8"/>
  <c r="P115" i="8"/>
  <c r="T115" i="8"/>
  <c r="AB115" i="8"/>
  <c r="AH115" i="8" s="1"/>
  <c r="R115" i="8"/>
  <c r="AD107" i="8"/>
  <c r="N103" i="8"/>
  <c r="AB103" i="8"/>
  <c r="AH103" i="8" s="1"/>
  <c r="T103" i="8"/>
  <c r="R103" i="8"/>
  <c r="X103" i="8"/>
  <c r="AA83" i="8"/>
  <c r="AG83" i="8" s="1"/>
  <c r="S71" i="8"/>
  <c r="R71" i="8" s="1"/>
  <c r="S99" i="8"/>
  <c r="R99" i="8" s="1"/>
  <c r="AA75" i="8"/>
  <c r="Z71" i="8"/>
  <c r="V71" i="8"/>
  <c r="N71" i="8"/>
  <c r="P71" i="8"/>
  <c r="AB71" i="8"/>
  <c r="AH71" i="8" s="1"/>
  <c r="X71" i="8"/>
  <c r="Y67" i="8"/>
  <c r="X67" i="8" s="1"/>
  <c r="X63" i="8"/>
  <c r="R63" i="8"/>
  <c r="AB63" i="8"/>
  <c r="AH63" i="8" s="1"/>
  <c r="V63" i="8"/>
  <c r="Z63" i="8"/>
  <c r="N63" i="8"/>
  <c r="Q63" i="8"/>
  <c r="P63" i="8" s="1"/>
  <c r="O95" i="8"/>
  <c r="N95" i="8" s="1"/>
  <c r="AD95" i="8"/>
  <c r="Y35" i="8"/>
  <c r="X35" i="8" s="1"/>
  <c r="U59" i="8"/>
  <c r="T59" i="8" s="1"/>
  <c r="AA59" i="8"/>
  <c r="AG59" i="8" s="1"/>
  <c r="U51" i="8"/>
  <c r="T51" i="8" s="1"/>
  <c r="V39" i="8"/>
  <c r="P39" i="8"/>
  <c r="R39" i="8"/>
  <c r="AB39" i="8"/>
  <c r="AH39" i="8" s="1"/>
  <c r="T39" i="8"/>
  <c r="N39" i="8"/>
  <c r="AH15" i="8"/>
  <c r="W23" i="8"/>
  <c r="V23" i="8" s="1"/>
  <c r="Y31" i="8"/>
  <c r="R31" i="8"/>
  <c r="P31" i="8"/>
  <c r="AB31" i="8"/>
  <c r="AH31" i="8" s="1"/>
  <c r="N31" i="8"/>
  <c r="Z31" i="8"/>
  <c r="T31" i="8"/>
  <c r="W111" i="8"/>
  <c r="V111" i="8" s="1"/>
  <c r="AA115" i="8"/>
  <c r="AG115" i="8" s="1"/>
  <c r="S107" i="8"/>
  <c r="R107" i="8" s="1"/>
  <c r="W91" i="8"/>
  <c r="V91" i="8" s="1"/>
  <c r="Z55" i="8"/>
  <c r="T55" i="8"/>
  <c r="AB55" i="8"/>
  <c r="AH55" i="8" s="1"/>
  <c r="R55" i="8"/>
  <c r="P55" i="8"/>
  <c r="X55" i="8"/>
  <c r="N55" i="8"/>
  <c r="AA95" i="8"/>
  <c r="AG95" i="8" s="1"/>
  <c r="Q95" i="8"/>
  <c r="P95" i="8" s="1"/>
  <c r="Q87" i="8"/>
  <c r="P87" i="8" s="1"/>
  <c r="O51" i="8"/>
  <c r="N51" i="8" s="1"/>
  <c r="AA39" i="8"/>
  <c r="AG39" i="8" s="1"/>
  <c r="W15" i="8"/>
  <c r="V15" i="8" s="1"/>
  <c r="R7" i="8"/>
  <c r="T7" i="8"/>
  <c r="X7" i="8"/>
  <c r="P7" i="8"/>
  <c r="AB19" i="8"/>
  <c r="AH19" i="8" s="1"/>
  <c r="R19" i="8"/>
  <c r="P19" i="8"/>
  <c r="X19" i="8"/>
  <c r="Z19" i="8"/>
  <c r="N19" i="8"/>
  <c r="Y115" i="8"/>
  <c r="X115" i="8" s="1"/>
  <c r="AD127" i="8"/>
  <c r="O107" i="8"/>
  <c r="N107" i="8" s="1"/>
  <c r="AA107" i="8"/>
  <c r="W83" i="8"/>
  <c r="V83" i="8" s="1"/>
  <c r="U75" i="8"/>
  <c r="T75" i="8" s="1"/>
  <c r="AB79" i="8"/>
  <c r="AH79" i="8" s="1"/>
  <c r="R79" i="8"/>
  <c r="V79" i="8"/>
  <c r="T79" i="8"/>
  <c r="X79" i="8"/>
  <c r="N79" i="8"/>
  <c r="W67" i="8"/>
  <c r="V67" i="8" s="1"/>
  <c r="W55" i="8"/>
  <c r="V55" i="8" s="1"/>
  <c r="S43" i="8"/>
  <c r="R43" i="8" s="1"/>
  <c r="W35" i="8"/>
  <c r="V35" i="8" s="1"/>
  <c r="V59" i="8"/>
  <c r="R59" i="8"/>
  <c r="N59" i="8"/>
  <c r="X59" i="8"/>
  <c r="P59" i="8"/>
  <c r="AB59" i="8"/>
  <c r="AH59" i="8" s="1"/>
  <c r="AD7" i="8"/>
  <c r="AH4" i="8"/>
  <c r="W31" i="8"/>
  <c r="V31" i="8" s="1"/>
  <c r="U23" i="8"/>
  <c r="W19" i="8"/>
  <c r="V19" i="8" s="1"/>
  <c r="AG127" i="7"/>
  <c r="W127" i="7"/>
  <c r="V127" i="7" s="1"/>
  <c r="R115" i="7"/>
  <c r="AB115" i="7"/>
  <c r="AH115" i="7" s="1"/>
  <c r="X115" i="7"/>
  <c r="O115" i="7"/>
  <c r="N115" i="7" s="1"/>
  <c r="Z99" i="7"/>
  <c r="R99" i="7"/>
  <c r="AB99" i="7"/>
  <c r="AH99" i="7" s="1"/>
  <c r="O99" i="7"/>
  <c r="N99" i="7" s="1"/>
  <c r="U91" i="7"/>
  <c r="T91" i="7" s="1"/>
  <c r="R79" i="7"/>
  <c r="AH79" i="7"/>
  <c r="Z79" i="7"/>
  <c r="Q75" i="7"/>
  <c r="P75" i="7" s="1"/>
  <c r="Y67" i="7"/>
  <c r="X67" i="7" s="1"/>
  <c r="Y51" i="7"/>
  <c r="X51" i="7" s="1"/>
  <c r="O47" i="7"/>
  <c r="N47" i="7" s="1"/>
  <c r="O31" i="7"/>
  <c r="N31" i="7" s="1"/>
  <c r="AB55" i="7"/>
  <c r="AH55" i="7" s="1"/>
  <c r="T55" i="7"/>
  <c r="V55" i="7"/>
  <c r="T35" i="7"/>
  <c r="P35" i="7"/>
  <c r="R35" i="7"/>
  <c r="V35" i="7"/>
  <c r="N35" i="7"/>
  <c r="AD7" i="7"/>
  <c r="AH4" i="7"/>
  <c r="W119" i="7"/>
  <c r="V119" i="7" s="1"/>
  <c r="O127" i="7"/>
  <c r="N127" i="7" s="1"/>
  <c r="Y103" i="7"/>
  <c r="AB87" i="7"/>
  <c r="AH87" i="7" s="1"/>
  <c r="X87" i="7"/>
  <c r="V87" i="7"/>
  <c r="R87" i="7"/>
  <c r="AD87" i="7"/>
  <c r="Q83" i="7"/>
  <c r="P83" i="7" s="1"/>
  <c r="W83" i="7"/>
  <c r="S67" i="7"/>
  <c r="R67" i="7" s="1"/>
  <c r="AD67" i="7"/>
  <c r="AA75" i="7"/>
  <c r="AG75" i="7" s="1"/>
  <c r="P51" i="7"/>
  <c r="R51" i="7"/>
  <c r="N51" i="7"/>
  <c r="W15" i="7"/>
  <c r="V15" i="7" s="1"/>
  <c r="W75" i="7"/>
  <c r="V75" i="7" s="1"/>
  <c r="AA55" i="7"/>
  <c r="AG55" i="7" s="1"/>
  <c r="AD55" i="7"/>
  <c r="Q7" i="7"/>
  <c r="P7" i="7" s="1"/>
  <c r="O23" i="7"/>
  <c r="N23" i="7" s="1"/>
  <c r="Q19" i="7"/>
  <c r="P19" i="7" s="1"/>
  <c r="W7" i="7"/>
  <c r="V7" i="7" s="1"/>
  <c r="AB119" i="7"/>
  <c r="AH119" i="7" s="1"/>
  <c r="X119" i="7"/>
  <c r="Z119" i="7"/>
  <c r="R119" i="7"/>
  <c r="Z103" i="7"/>
  <c r="V103" i="7"/>
  <c r="R103" i="7"/>
  <c r="AB103" i="7"/>
  <c r="AH103" i="7" s="1"/>
  <c r="X103" i="7"/>
  <c r="T103" i="7"/>
  <c r="Z107" i="7"/>
  <c r="R107" i="7"/>
  <c r="AB107" i="7"/>
  <c r="AH107" i="7" s="1"/>
  <c r="O91" i="7"/>
  <c r="N91" i="7" s="1"/>
  <c r="AD75" i="7"/>
  <c r="Z59" i="7"/>
  <c r="V59" i="7"/>
  <c r="R59" i="7"/>
  <c r="N59" i="7"/>
  <c r="P59" i="7"/>
  <c r="T59" i="7"/>
  <c r="AB59" i="7"/>
  <c r="AH59" i="7" s="1"/>
  <c r="W51" i="7"/>
  <c r="V51" i="7" s="1"/>
  <c r="V39" i="7"/>
  <c r="R39" i="7"/>
  <c r="X39" i="7"/>
  <c r="P39" i="7"/>
  <c r="AH39" i="7"/>
  <c r="T39" i="7"/>
  <c r="R23" i="7"/>
  <c r="X23" i="7"/>
  <c r="P23" i="7"/>
  <c r="T23" i="7"/>
  <c r="S55" i="7"/>
  <c r="R55" i="7" s="1"/>
  <c r="O39" i="7"/>
  <c r="N39" i="7" s="1"/>
  <c r="Y19" i="7"/>
  <c r="X19" i="7" s="1"/>
  <c r="Z127" i="7"/>
  <c r="AB127" i="7"/>
  <c r="AH127" i="7" s="1"/>
  <c r="X127" i="7"/>
  <c r="P127" i="7"/>
  <c r="M128" i="7"/>
  <c r="U127" i="7"/>
  <c r="T127" i="7" s="1"/>
  <c r="W115" i="7"/>
  <c r="V115" i="7" s="1"/>
  <c r="Z111" i="7"/>
  <c r="R111" i="7"/>
  <c r="N111" i="7"/>
  <c r="AB111" i="7"/>
  <c r="AH111" i="7" s="1"/>
  <c r="X111" i="7"/>
  <c r="T111" i="7"/>
  <c r="W99" i="7"/>
  <c r="V99" i="7" s="1"/>
  <c r="Q87" i="7"/>
  <c r="P87" i="7" s="1"/>
  <c r="O103" i="7"/>
  <c r="N103" i="7" s="1"/>
  <c r="O87" i="7"/>
  <c r="N87" i="7" s="1"/>
  <c r="T71" i="7"/>
  <c r="X71" i="7"/>
  <c r="N71" i="7"/>
  <c r="AB71" i="7"/>
  <c r="AH71" i="7" s="1"/>
  <c r="R71" i="7"/>
  <c r="P71" i="7"/>
  <c r="AB91" i="7"/>
  <c r="AH91" i="7" s="1"/>
  <c r="X91" i="7"/>
  <c r="Z91" i="7"/>
  <c r="R91" i="7"/>
  <c r="Z83" i="7"/>
  <c r="V83" i="7"/>
  <c r="R83" i="7"/>
  <c r="AB83" i="7"/>
  <c r="AH83" i="7" s="1"/>
  <c r="X83" i="7"/>
  <c r="T83" i="7"/>
  <c r="O75" i="7"/>
  <c r="N75" i="7" s="1"/>
  <c r="O67" i="7"/>
  <c r="N67" i="7" s="1"/>
  <c r="R75" i="7"/>
  <c r="X75" i="7"/>
  <c r="AB75" i="7"/>
  <c r="AH75" i="7" s="1"/>
  <c r="T75" i="7"/>
  <c r="Z7" i="7"/>
  <c r="R7" i="7"/>
  <c r="X7" i="7"/>
  <c r="AB7" i="7"/>
  <c r="AH7" i="7" s="1"/>
  <c r="O55" i="7"/>
  <c r="N55" i="7" s="1"/>
  <c r="Y55" i="7"/>
  <c r="X55" i="7" s="1"/>
  <c r="T19" i="7"/>
  <c r="Z19" i="7"/>
  <c r="R19" i="7"/>
  <c r="V19" i="7"/>
  <c r="X111" i="6"/>
  <c r="W111" i="6" s="1"/>
  <c r="Z91" i="6"/>
  <c r="AF91" i="6" s="1"/>
  <c r="X91" i="6"/>
  <c r="W91" i="6" s="1"/>
  <c r="AA127" i="6"/>
  <c r="AG127" i="6" s="1"/>
  <c r="W127" i="6"/>
  <c r="S127" i="6"/>
  <c r="O127" i="6"/>
  <c r="L128" i="6"/>
  <c r="Y127" i="6"/>
  <c r="Q127" i="6"/>
  <c r="U127" i="6"/>
  <c r="M127" i="6"/>
  <c r="R55" i="6"/>
  <c r="Q55" i="6" s="1"/>
  <c r="N95" i="6"/>
  <c r="M95" i="6" s="1"/>
  <c r="Y95" i="6"/>
  <c r="Q95" i="6"/>
  <c r="AA95" i="6"/>
  <c r="AG95" i="6" s="1"/>
  <c r="S95" i="6"/>
  <c r="O95" i="6"/>
  <c r="Y11" i="6"/>
  <c r="U11" i="6"/>
  <c r="Q11" i="6"/>
  <c r="S11" i="6"/>
  <c r="T27" i="6"/>
  <c r="X39" i="6"/>
  <c r="X23" i="6"/>
  <c r="Y7" i="6"/>
  <c r="AA7" i="6"/>
  <c r="AG7" i="6" s="1"/>
  <c r="N111" i="6"/>
  <c r="N119" i="6"/>
  <c r="M119" i="6" s="1"/>
  <c r="P115" i="6"/>
  <c r="O115" i="6" s="1"/>
  <c r="AA91" i="6"/>
  <c r="AG91" i="6" s="1"/>
  <c r="S91" i="6"/>
  <c r="U91" i="6"/>
  <c r="M91" i="6"/>
  <c r="Q91" i="6"/>
  <c r="V75" i="6"/>
  <c r="U75" i="6" s="1"/>
  <c r="R107" i="6"/>
  <c r="Q107" i="6" s="1"/>
  <c r="N79" i="6"/>
  <c r="M79" i="6" s="1"/>
  <c r="P63" i="6"/>
  <c r="O63" i="6" s="1"/>
  <c r="T67" i="6"/>
  <c r="S67" i="6" s="1"/>
  <c r="S59" i="6"/>
  <c r="O59" i="6"/>
  <c r="Y59" i="6"/>
  <c r="T43" i="6"/>
  <c r="S43" i="6" s="1"/>
  <c r="Y31" i="6"/>
  <c r="U31" i="6"/>
  <c r="Q31" i="6"/>
  <c r="M31" i="6"/>
  <c r="O31" i="6"/>
  <c r="AA31" i="6"/>
  <c r="AG31" i="6" s="1"/>
  <c r="S31" i="6"/>
  <c r="Y15" i="6"/>
  <c r="U15" i="6"/>
  <c r="Q15" i="6"/>
  <c r="M15" i="6"/>
  <c r="O15" i="6"/>
  <c r="AA15" i="6"/>
  <c r="AG15" i="6" s="1"/>
  <c r="S15" i="6"/>
  <c r="AA39" i="6"/>
  <c r="AG39" i="6" s="1"/>
  <c r="W39" i="6"/>
  <c r="Y39" i="6"/>
  <c r="Q39" i="6"/>
  <c r="U39" i="6"/>
  <c r="M39" i="6"/>
  <c r="AA23" i="6"/>
  <c r="AG23" i="6" s="1"/>
  <c r="W23" i="6"/>
  <c r="S23" i="6"/>
  <c r="Y23" i="6"/>
  <c r="Q23" i="6"/>
  <c r="U23" i="6"/>
  <c r="M23" i="6"/>
  <c r="AF127" i="6"/>
  <c r="AA79" i="6"/>
  <c r="AG79" i="6" s="1"/>
  <c r="W79" i="6"/>
  <c r="S79" i="6"/>
  <c r="O79" i="6"/>
  <c r="U79" i="6"/>
  <c r="Y79" i="6"/>
  <c r="Q79" i="6"/>
  <c r="U99" i="6"/>
  <c r="Q99" i="6"/>
  <c r="M99" i="6"/>
  <c r="AA99" i="6"/>
  <c r="AG99" i="6" s="1"/>
  <c r="S99" i="6"/>
  <c r="W99" i="6"/>
  <c r="O99" i="6"/>
  <c r="AA83" i="6"/>
  <c r="AG83" i="6" s="1"/>
  <c r="W83" i="6"/>
  <c r="S83" i="6"/>
  <c r="O83" i="6"/>
  <c r="Y83" i="6"/>
  <c r="U83" i="6"/>
  <c r="Q83" i="6"/>
  <c r="M83" i="6"/>
  <c r="Y71" i="6"/>
  <c r="U71" i="6"/>
  <c r="Q71" i="6"/>
  <c r="M71" i="6"/>
  <c r="AA71" i="6"/>
  <c r="AG71" i="6" s="1"/>
  <c r="S71" i="6"/>
  <c r="W71" i="6"/>
  <c r="Z63" i="6"/>
  <c r="AF63" i="6" s="1"/>
  <c r="Y43" i="6"/>
  <c r="U43" i="6"/>
  <c r="Q43" i="6"/>
  <c r="W43" i="6"/>
  <c r="O43" i="6"/>
  <c r="AA43" i="6"/>
  <c r="AG43" i="6" s="1"/>
  <c r="Y27" i="6"/>
  <c r="Q27" i="6"/>
  <c r="W27" i="6"/>
  <c r="O27" i="6"/>
  <c r="AA27" i="6"/>
  <c r="AG27" i="6" s="1"/>
  <c r="S27" i="6"/>
  <c r="Y47" i="6"/>
  <c r="Q47" i="6"/>
  <c r="O47" i="6"/>
  <c r="AA47" i="6"/>
  <c r="AG47" i="6" s="1"/>
  <c r="N127" i="6"/>
  <c r="T111" i="6"/>
  <c r="S111" i="6" s="1"/>
  <c r="AA115" i="6"/>
  <c r="AG115" i="6" s="1"/>
  <c r="W115" i="6"/>
  <c r="S115" i="6"/>
  <c r="U115" i="6"/>
  <c r="M115" i="6"/>
  <c r="Q115" i="6"/>
  <c r="Y115" i="6"/>
  <c r="Y119" i="6"/>
  <c r="U119" i="6"/>
  <c r="Q119" i="6"/>
  <c r="AA119" i="6"/>
  <c r="AG119" i="6" s="1"/>
  <c r="S119" i="6"/>
  <c r="W119" i="6"/>
  <c r="O119" i="6"/>
  <c r="Y107" i="6"/>
  <c r="U107" i="6"/>
  <c r="AA107" i="6"/>
  <c r="AG107" i="6" s="1"/>
  <c r="S107" i="6"/>
  <c r="O107" i="6"/>
  <c r="W107" i="6"/>
  <c r="P91" i="6"/>
  <c r="O91" i="6" s="1"/>
  <c r="V59" i="6"/>
  <c r="U59" i="6" s="1"/>
  <c r="AA111" i="6"/>
  <c r="AG111" i="6" s="1"/>
  <c r="O111" i="6"/>
  <c r="U111" i="6"/>
  <c r="M111" i="6"/>
  <c r="Y111" i="6"/>
  <c r="Q111" i="6"/>
  <c r="AC79" i="6"/>
  <c r="Y67" i="6"/>
  <c r="U67" i="6"/>
  <c r="Q67" i="6"/>
  <c r="M67" i="6"/>
  <c r="AA67" i="6"/>
  <c r="AG67" i="6" s="1"/>
  <c r="W67" i="6"/>
  <c r="O67" i="6"/>
  <c r="V63" i="6"/>
  <c r="U63" i="6" s="1"/>
  <c r="AA63" i="6"/>
  <c r="AG63" i="6" s="1"/>
  <c r="W63" i="6"/>
  <c r="S63" i="6"/>
  <c r="Q63" i="6"/>
  <c r="M63" i="6"/>
  <c r="V95" i="6"/>
  <c r="U95" i="6" s="1"/>
  <c r="N11" i="6"/>
  <c r="M11" i="6" s="1"/>
  <c r="N43" i="6"/>
  <c r="M43" i="6" s="1"/>
  <c r="P39" i="6"/>
  <c r="O39" i="6" s="1"/>
  <c r="N27" i="6"/>
  <c r="M27" i="6" s="1"/>
  <c r="P23" i="6"/>
  <c r="O23" i="6" s="1"/>
  <c r="AF127" i="5"/>
  <c r="V99" i="5"/>
  <c r="U99" i="5" s="1"/>
  <c r="X115" i="5"/>
  <c r="N59" i="5"/>
  <c r="M59" i="5" s="1"/>
  <c r="Y107" i="5"/>
  <c r="Q107" i="5"/>
  <c r="AA107" i="5"/>
  <c r="AG107" i="5" s="1"/>
  <c r="S107" i="5"/>
  <c r="O107" i="5"/>
  <c r="N83" i="5"/>
  <c r="M83" i="5" s="1"/>
  <c r="N63" i="5"/>
  <c r="X63" i="5"/>
  <c r="N55" i="5"/>
  <c r="Y83" i="5"/>
  <c r="U83" i="5"/>
  <c r="Q83" i="5"/>
  <c r="W83" i="5"/>
  <c r="O83" i="5"/>
  <c r="AA83" i="5"/>
  <c r="AG83" i="5" s="1"/>
  <c r="S83" i="5"/>
  <c r="N43" i="5"/>
  <c r="M43" i="5" s="1"/>
  <c r="X43" i="5"/>
  <c r="AA27" i="5"/>
  <c r="AG27" i="5" s="1"/>
  <c r="S27" i="5"/>
  <c r="O27" i="5"/>
  <c r="Y27" i="5"/>
  <c r="Q27" i="5"/>
  <c r="U27" i="5"/>
  <c r="P23" i="5"/>
  <c r="O23" i="5" s="1"/>
  <c r="N11" i="5"/>
  <c r="M11" i="5" s="1"/>
  <c r="AC15" i="5"/>
  <c r="N127" i="5"/>
  <c r="M127" i="5" s="1"/>
  <c r="N99" i="5"/>
  <c r="M99" i="5" s="1"/>
  <c r="AA115" i="5"/>
  <c r="AG115" i="5" s="1"/>
  <c r="W115" i="5"/>
  <c r="S115" i="5"/>
  <c r="U115" i="5"/>
  <c r="M115" i="5"/>
  <c r="Q115" i="5"/>
  <c r="Y115" i="5"/>
  <c r="V119" i="5"/>
  <c r="U119" i="5" s="1"/>
  <c r="W103" i="5"/>
  <c r="S103" i="5"/>
  <c r="O103" i="5"/>
  <c r="Y103" i="5"/>
  <c r="Q103" i="5"/>
  <c r="U103" i="5"/>
  <c r="Y123" i="5"/>
  <c r="U123" i="5"/>
  <c r="Q123" i="5"/>
  <c r="M123" i="5"/>
  <c r="AA123" i="5"/>
  <c r="AG123" i="5" s="1"/>
  <c r="S123" i="5"/>
  <c r="W123" i="5"/>
  <c r="O123" i="5"/>
  <c r="N119" i="5"/>
  <c r="N79" i="5"/>
  <c r="M79" i="5" s="1"/>
  <c r="X79" i="5"/>
  <c r="W79" i="5" s="1"/>
  <c r="AA63" i="5"/>
  <c r="AG63" i="5" s="1"/>
  <c r="W63" i="5"/>
  <c r="S63" i="5"/>
  <c r="Y63" i="5"/>
  <c r="Q63" i="5"/>
  <c r="U63" i="5"/>
  <c r="M63" i="5"/>
  <c r="P59" i="5"/>
  <c r="O59" i="5" s="1"/>
  <c r="AA99" i="5"/>
  <c r="AG99" i="5" s="1"/>
  <c r="S99" i="5"/>
  <c r="Y99" i="5"/>
  <c r="Q99" i="5"/>
  <c r="T15" i="5"/>
  <c r="S15" i="5" s="1"/>
  <c r="AA43" i="5"/>
  <c r="AG43" i="5" s="1"/>
  <c r="W43" i="5"/>
  <c r="S43" i="5"/>
  <c r="Y43" i="5"/>
  <c r="Q43" i="5"/>
  <c r="U43" i="5"/>
  <c r="P39" i="5"/>
  <c r="O39" i="5" s="1"/>
  <c r="AC27" i="5"/>
  <c r="W23" i="5"/>
  <c r="Q23" i="5"/>
  <c r="M23" i="5"/>
  <c r="V15" i="5"/>
  <c r="U15" i="5" s="1"/>
  <c r="T11" i="5"/>
  <c r="S11" i="5" s="1"/>
  <c r="AA7" i="5"/>
  <c r="AG7" i="5" s="1"/>
  <c r="Y119" i="5"/>
  <c r="Q119" i="5"/>
  <c r="M119" i="5"/>
  <c r="AA119" i="5"/>
  <c r="AG119" i="5" s="1"/>
  <c r="W119" i="5"/>
  <c r="O119" i="5"/>
  <c r="AA79" i="5"/>
  <c r="AG79" i="5" s="1"/>
  <c r="S79" i="5"/>
  <c r="O79" i="5"/>
  <c r="Y79" i="5"/>
  <c r="Q79" i="5"/>
  <c r="U79" i="5"/>
  <c r="AA59" i="5"/>
  <c r="AG59" i="5" s="1"/>
  <c r="Y59" i="5"/>
  <c r="Q59" i="5"/>
  <c r="Y11" i="5"/>
  <c r="Q11" i="5"/>
  <c r="O11" i="5"/>
  <c r="N31" i="5"/>
  <c r="AA39" i="5"/>
  <c r="AG39" i="5" s="1"/>
  <c r="S39" i="5"/>
  <c r="Y39" i="5"/>
  <c r="Q39" i="5"/>
  <c r="Y31" i="5"/>
  <c r="U31" i="5"/>
  <c r="Q31" i="5"/>
  <c r="M31" i="5"/>
  <c r="W31" i="5"/>
  <c r="S31" i="5"/>
  <c r="N15" i="5"/>
  <c r="M15" i="5" s="1"/>
  <c r="N111" i="5"/>
  <c r="M111" i="5" s="1"/>
  <c r="L128" i="5"/>
  <c r="P115" i="5"/>
  <c r="O115" i="5" s="1"/>
  <c r="N107" i="5"/>
  <c r="M107" i="5" s="1"/>
  <c r="V91" i="5"/>
  <c r="U91" i="5" s="1"/>
  <c r="T119" i="5"/>
  <c r="S119" i="5" s="1"/>
  <c r="Y55" i="5"/>
  <c r="U55" i="5"/>
  <c r="Q55" i="5"/>
  <c r="M55" i="5"/>
  <c r="AA55" i="5"/>
  <c r="AG55" i="5" s="1"/>
  <c r="N67" i="5"/>
  <c r="M67" i="5" s="1"/>
  <c r="P63" i="5"/>
  <c r="O63" i="5" s="1"/>
  <c r="V23" i="5"/>
  <c r="U23" i="5" s="1"/>
  <c r="W75" i="5"/>
  <c r="S75" i="5"/>
  <c r="Y75" i="5"/>
  <c r="Q75" i="5"/>
  <c r="U75" i="5"/>
  <c r="Y67" i="5"/>
  <c r="U67" i="5"/>
  <c r="Q67" i="5"/>
  <c r="W67" i="5"/>
  <c r="O67" i="5"/>
  <c r="AA67" i="5"/>
  <c r="AG67" i="5" s="1"/>
  <c r="S67" i="5"/>
  <c r="T55" i="5"/>
  <c r="S55" i="5" s="1"/>
  <c r="T23" i="5"/>
  <c r="S23" i="5" s="1"/>
  <c r="N47" i="5"/>
  <c r="M47" i="5" s="1"/>
  <c r="P43" i="5"/>
  <c r="O43" i="5" s="1"/>
  <c r="N27" i="5"/>
  <c r="M27" i="5" s="1"/>
  <c r="X27" i="5"/>
  <c r="W27" i="5" s="1"/>
  <c r="V11" i="5"/>
  <c r="Y47" i="5"/>
  <c r="U47" i="5"/>
  <c r="Q47" i="5"/>
  <c r="W47" i="5"/>
  <c r="O47" i="5"/>
  <c r="AA47" i="5"/>
  <c r="AG47" i="5" s="1"/>
  <c r="S47" i="5"/>
  <c r="X115" i="14"/>
  <c r="W115" i="14" s="1"/>
  <c r="T95" i="14"/>
  <c r="T119" i="14"/>
  <c r="S119" i="14" s="1"/>
  <c r="Y119" i="14"/>
  <c r="Q119" i="14"/>
  <c r="W119" i="14"/>
  <c r="O119" i="14"/>
  <c r="AA119" i="14"/>
  <c r="AG119" i="14" s="1"/>
  <c r="Z115" i="14"/>
  <c r="AF115" i="14" s="1"/>
  <c r="N103" i="14"/>
  <c r="M103" i="14" s="1"/>
  <c r="P99" i="14"/>
  <c r="O99" i="14" s="1"/>
  <c r="X91" i="14"/>
  <c r="W91" i="14" s="1"/>
  <c r="AA111" i="14"/>
  <c r="AG111" i="14" s="1"/>
  <c r="W111" i="14"/>
  <c r="S111" i="14"/>
  <c r="Q111" i="14"/>
  <c r="Y111" i="14"/>
  <c r="S55" i="14"/>
  <c r="O55" i="14"/>
  <c r="Y55" i="14"/>
  <c r="U55" i="14"/>
  <c r="S71" i="14"/>
  <c r="Y71" i="14"/>
  <c r="Q71" i="14"/>
  <c r="U71" i="14"/>
  <c r="X51" i="14"/>
  <c r="W51" i="14" s="1"/>
  <c r="AC47" i="14"/>
  <c r="N35" i="14"/>
  <c r="M35" i="14" s="1"/>
  <c r="X35" i="14"/>
  <c r="W35" i="14" s="1"/>
  <c r="X19" i="14"/>
  <c r="W19" i="14" s="1"/>
  <c r="Y7" i="14"/>
  <c r="U7" i="14"/>
  <c r="M7" i="14"/>
  <c r="W7" i="14"/>
  <c r="S7" i="14"/>
  <c r="P7" i="14"/>
  <c r="O7" i="14" s="1"/>
  <c r="N111" i="14"/>
  <c r="M111" i="14" s="1"/>
  <c r="AC127" i="14"/>
  <c r="AA115" i="14"/>
  <c r="AG115" i="14" s="1"/>
  <c r="S115" i="14"/>
  <c r="O115" i="14"/>
  <c r="Q115" i="14"/>
  <c r="U115" i="14"/>
  <c r="M115" i="14"/>
  <c r="P111" i="14"/>
  <c r="O111" i="14" s="1"/>
  <c r="V119" i="14"/>
  <c r="U119" i="14" s="1"/>
  <c r="N99" i="14"/>
  <c r="M99" i="14" s="1"/>
  <c r="N71" i="14"/>
  <c r="M71" i="14" s="1"/>
  <c r="N79" i="14"/>
  <c r="M79" i="14" s="1"/>
  <c r="P75" i="14"/>
  <c r="O75" i="14" s="1"/>
  <c r="V59" i="14"/>
  <c r="U59" i="14" s="1"/>
  <c r="AA59" i="14"/>
  <c r="AG59" i="14" s="1"/>
  <c r="W59" i="14"/>
  <c r="S59" i="14"/>
  <c r="Y59" i="14"/>
  <c r="Q59" i="14"/>
  <c r="N47" i="14"/>
  <c r="M47" i="14" s="1"/>
  <c r="AA51" i="14"/>
  <c r="AG51" i="14" s="1"/>
  <c r="U51" i="14"/>
  <c r="Y51" i="14"/>
  <c r="Q51" i="14"/>
  <c r="M51" i="14"/>
  <c r="P47" i="14"/>
  <c r="O47" i="14" s="1"/>
  <c r="AA35" i="14"/>
  <c r="AG35" i="14" s="1"/>
  <c r="U35" i="14"/>
  <c r="Y35" i="14"/>
  <c r="Q35" i="14"/>
  <c r="P31" i="14"/>
  <c r="O31" i="14" s="1"/>
  <c r="Y23" i="14"/>
  <c r="U23" i="14"/>
  <c r="Q23" i="14"/>
  <c r="M23" i="14"/>
  <c r="AA23" i="14"/>
  <c r="AG23" i="14" s="1"/>
  <c r="W23" i="14"/>
  <c r="O23" i="14"/>
  <c r="Y39" i="14"/>
  <c r="U39" i="14"/>
  <c r="Q39" i="14"/>
  <c r="AA39" i="14"/>
  <c r="AG39" i="14" s="1"/>
  <c r="S39" i="14"/>
  <c r="O39" i="14"/>
  <c r="AA19" i="14"/>
  <c r="AG19" i="14" s="1"/>
  <c r="S19" i="14"/>
  <c r="U19" i="14"/>
  <c r="M19" i="14"/>
  <c r="Y19" i="14"/>
  <c r="Q19" i="14"/>
  <c r="Z11" i="14"/>
  <c r="AF11" i="14" s="1"/>
  <c r="T51" i="14"/>
  <c r="S51" i="14" s="1"/>
  <c r="Z15" i="14"/>
  <c r="AA11" i="14"/>
  <c r="AG11" i="14" s="1"/>
  <c r="W11" i="14"/>
  <c r="S11" i="14"/>
  <c r="O11" i="14"/>
  <c r="U11" i="14"/>
  <c r="Q11" i="14"/>
  <c r="M11" i="14"/>
  <c r="AF127" i="14"/>
  <c r="AA99" i="14"/>
  <c r="AG99" i="14" s="1"/>
  <c r="S99" i="14"/>
  <c r="U99" i="14"/>
  <c r="Y99" i="14"/>
  <c r="Q99" i="14"/>
  <c r="Y79" i="14"/>
  <c r="U79" i="14"/>
  <c r="Q79" i="14"/>
  <c r="W79" i="14"/>
  <c r="O79" i="14"/>
  <c r="AA79" i="14"/>
  <c r="AG79" i="14" s="1"/>
  <c r="S79" i="14"/>
  <c r="Y63" i="14"/>
  <c r="U63" i="14"/>
  <c r="Q63" i="14"/>
  <c r="W63" i="14"/>
  <c r="O63" i="14"/>
  <c r="AA63" i="14"/>
  <c r="AG63" i="14" s="1"/>
  <c r="AG15" i="14"/>
  <c r="Y123" i="14"/>
  <c r="U123" i="14"/>
  <c r="Q123" i="14"/>
  <c r="W123" i="14"/>
  <c r="O123" i="14"/>
  <c r="S123" i="14"/>
  <c r="N87" i="14"/>
  <c r="M87" i="14" s="1"/>
  <c r="N55" i="14"/>
  <c r="M55" i="14" s="1"/>
  <c r="Y103" i="14"/>
  <c r="U103" i="14"/>
  <c r="Q103" i="14"/>
  <c r="AA103" i="14"/>
  <c r="AG103" i="14" s="1"/>
  <c r="S103" i="14"/>
  <c r="O103" i="14"/>
  <c r="AA95" i="14"/>
  <c r="AG95" i="14" s="1"/>
  <c r="W95" i="14"/>
  <c r="S95" i="14"/>
  <c r="Q95" i="14"/>
  <c r="AA75" i="14"/>
  <c r="AG75" i="14" s="1"/>
  <c r="W75" i="14"/>
  <c r="S75" i="14"/>
  <c r="Y75" i="14"/>
  <c r="Q75" i="14"/>
  <c r="U75" i="14"/>
  <c r="M75" i="14"/>
  <c r="N63" i="14"/>
  <c r="M63" i="14" s="1"/>
  <c r="P59" i="14"/>
  <c r="O59" i="14" s="1"/>
  <c r="T31" i="14"/>
  <c r="S31" i="14" s="1"/>
  <c r="P35" i="14"/>
  <c r="O35" i="14" s="1"/>
  <c r="R7" i="14"/>
  <c r="P19" i="14"/>
  <c r="O19" i="14" s="1"/>
  <c r="T35" i="14"/>
  <c r="S35" i="14" s="1"/>
  <c r="T23" i="14"/>
  <c r="S23" i="14" s="1"/>
  <c r="AG4" i="14"/>
  <c r="AC7" i="14"/>
  <c r="AF127" i="3"/>
  <c r="Y119" i="3"/>
  <c r="Q119" i="3"/>
  <c r="M119" i="3"/>
  <c r="W119" i="3"/>
  <c r="O119" i="3"/>
  <c r="AA119" i="3"/>
  <c r="AG119" i="3" s="1"/>
  <c r="AC127" i="3"/>
  <c r="Z115" i="3"/>
  <c r="AF115" i="3" s="1"/>
  <c r="U95" i="3"/>
  <c r="M95" i="3"/>
  <c r="AA95" i="3"/>
  <c r="AG95" i="3" s="1"/>
  <c r="S95" i="3"/>
  <c r="W95" i="3"/>
  <c r="O95" i="3"/>
  <c r="T55" i="3"/>
  <c r="S55" i="3" s="1"/>
  <c r="Y59" i="3"/>
  <c r="Q59" i="3"/>
  <c r="W59" i="3"/>
  <c r="O59" i="3"/>
  <c r="S59" i="3"/>
  <c r="AA83" i="3"/>
  <c r="AG83" i="3" s="1"/>
  <c r="O83" i="3"/>
  <c r="Y83" i="3"/>
  <c r="Q83" i="3"/>
  <c r="M83" i="3"/>
  <c r="U83" i="3"/>
  <c r="X67" i="3"/>
  <c r="X27" i="3"/>
  <c r="W27" i="3" s="1"/>
  <c r="AC79" i="3"/>
  <c r="S39" i="3"/>
  <c r="U39" i="3"/>
  <c r="M39" i="3"/>
  <c r="Y39" i="3"/>
  <c r="Q39" i="3"/>
  <c r="P39" i="3"/>
  <c r="O39" i="3" s="1"/>
  <c r="V15" i="3"/>
  <c r="Z47" i="3"/>
  <c r="AF47" i="3" s="1"/>
  <c r="R43" i="3"/>
  <c r="Q43" i="3" s="1"/>
  <c r="AC7" i="3"/>
  <c r="AG4" i="3"/>
  <c r="AA127" i="3"/>
  <c r="AG127" i="3" s="1"/>
  <c r="W127" i="3"/>
  <c r="S127" i="3"/>
  <c r="L128" i="3"/>
  <c r="Y127" i="3"/>
  <c r="Q127" i="3"/>
  <c r="U127" i="3"/>
  <c r="P127" i="3"/>
  <c r="O127" i="3" s="1"/>
  <c r="N115" i="3"/>
  <c r="M115" i="3" s="1"/>
  <c r="X115" i="3"/>
  <c r="R95" i="3"/>
  <c r="Q95" i="3" s="1"/>
  <c r="X107" i="3"/>
  <c r="W107" i="3" s="1"/>
  <c r="Y55" i="3"/>
  <c r="U55" i="3"/>
  <c r="M55" i="3"/>
  <c r="W55" i="3"/>
  <c r="N43" i="3"/>
  <c r="M43" i="3" s="1"/>
  <c r="AA67" i="3"/>
  <c r="AG67" i="3" s="1"/>
  <c r="W67" i="3"/>
  <c r="S67" i="3"/>
  <c r="Q67" i="3"/>
  <c r="U67" i="3"/>
  <c r="AA79" i="3"/>
  <c r="AG79" i="3" s="1"/>
  <c r="W79" i="3"/>
  <c r="S79" i="3"/>
  <c r="Y79" i="3"/>
  <c r="M79" i="3"/>
  <c r="U79" i="3"/>
  <c r="P79" i="3"/>
  <c r="O79" i="3" s="1"/>
  <c r="X39" i="3"/>
  <c r="W39" i="3" s="1"/>
  <c r="N15" i="3"/>
  <c r="M15" i="3" s="1"/>
  <c r="U51" i="3"/>
  <c r="M51" i="3"/>
  <c r="AA51" i="3"/>
  <c r="AG51" i="3" s="1"/>
  <c r="S51" i="3"/>
  <c r="O51" i="3"/>
  <c r="AA115" i="3"/>
  <c r="AG115" i="3" s="1"/>
  <c r="W115" i="3"/>
  <c r="S115" i="3"/>
  <c r="O115" i="3"/>
  <c r="Q115" i="3"/>
  <c r="R107" i="3"/>
  <c r="Q107" i="3" s="1"/>
  <c r="Z95" i="3"/>
  <c r="AF95" i="3" s="1"/>
  <c r="Y107" i="3"/>
  <c r="U107" i="3"/>
  <c r="AA107" i="3"/>
  <c r="AG107" i="3" s="1"/>
  <c r="M107" i="3"/>
  <c r="W43" i="3"/>
  <c r="S43" i="3"/>
  <c r="O43" i="3"/>
  <c r="Y43" i="3"/>
  <c r="U43" i="3"/>
  <c r="V27" i="3"/>
  <c r="U27" i="3" s="1"/>
  <c r="AA15" i="3"/>
  <c r="AG15" i="3" s="1"/>
  <c r="O15" i="3"/>
  <c r="U15" i="3"/>
  <c r="Y31" i="3"/>
  <c r="U31" i="3"/>
  <c r="W31" i="3"/>
  <c r="Q31" i="3"/>
  <c r="AA31" i="3"/>
  <c r="AG31" i="3" s="1"/>
  <c r="S31" i="3"/>
  <c r="M31" i="3"/>
  <c r="W63" i="3"/>
  <c r="S63" i="3"/>
  <c r="O63" i="3"/>
  <c r="Y63" i="3"/>
  <c r="U63" i="3"/>
  <c r="U47" i="3"/>
  <c r="M47" i="3"/>
  <c r="S47" i="3"/>
  <c r="W47" i="3"/>
  <c r="O47" i="3"/>
  <c r="R27" i="3"/>
  <c r="Q27" i="3" s="1"/>
  <c r="V7" i="3"/>
  <c r="U7" i="3" s="1"/>
  <c r="AC115" i="3"/>
  <c r="W111" i="3"/>
  <c r="S111" i="3"/>
  <c r="Y111" i="3"/>
  <c r="Q111" i="3"/>
  <c r="M111" i="3"/>
  <c r="Y87" i="3"/>
  <c r="U87" i="3"/>
  <c r="Q87" i="3"/>
  <c r="M87" i="3"/>
  <c r="AA87" i="3"/>
  <c r="AG87" i="3" s="1"/>
  <c r="S87" i="3"/>
  <c r="O87" i="3"/>
  <c r="Y71" i="3"/>
  <c r="U71" i="3"/>
  <c r="O71" i="3"/>
  <c r="S71" i="3"/>
  <c r="AA71" i="3"/>
  <c r="AG71" i="3" s="1"/>
  <c r="P67" i="3"/>
  <c r="O67" i="3" s="1"/>
  <c r="Y19" i="3"/>
  <c r="M19" i="3"/>
  <c r="AA19" i="3"/>
  <c r="AG19" i="3" s="1"/>
  <c r="W19" i="3"/>
  <c r="S19" i="3"/>
  <c r="R47" i="3"/>
  <c r="Q47" i="3" s="1"/>
  <c r="AA23" i="3"/>
  <c r="AG23" i="3" s="1"/>
  <c r="Q23" i="3"/>
  <c r="Y23" i="3"/>
  <c r="S23" i="3"/>
  <c r="T15" i="3"/>
  <c r="N7" i="3"/>
  <c r="M7" i="3" s="1"/>
  <c r="AA7" i="3"/>
  <c r="AG7" i="3" s="1"/>
  <c r="S7" i="3"/>
  <c r="Q7" i="3"/>
  <c r="O7" i="3"/>
  <c r="Y103" i="13"/>
  <c r="S103" i="13"/>
  <c r="Q103" i="13"/>
  <c r="O103" i="13"/>
  <c r="W103" i="13"/>
  <c r="M103" i="13"/>
  <c r="V123" i="13"/>
  <c r="AA91" i="13"/>
  <c r="AG91" i="13" s="1"/>
  <c r="S91" i="13"/>
  <c r="Y91" i="13"/>
  <c r="Q91" i="13"/>
  <c r="W91" i="13"/>
  <c r="O91" i="13"/>
  <c r="M91" i="13"/>
  <c r="Z59" i="13"/>
  <c r="AF59" i="13" s="1"/>
  <c r="V55" i="13"/>
  <c r="U55" i="13" s="1"/>
  <c r="Y43" i="13"/>
  <c r="S43" i="13"/>
  <c r="W43" i="13"/>
  <c r="M43" i="13"/>
  <c r="AA43" i="13"/>
  <c r="AG43" i="13" s="1"/>
  <c r="Q43" i="13"/>
  <c r="P87" i="13"/>
  <c r="O87" i="13" s="1"/>
  <c r="N87" i="13"/>
  <c r="M87" i="13" s="1"/>
  <c r="T75" i="13"/>
  <c r="S75" i="13" s="1"/>
  <c r="AA75" i="13"/>
  <c r="AG75" i="13" s="1"/>
  <c r="U75" i="13"/>
  <c r="Y67" i="13"/>
  <c r="O67" i="13"/>
  <c r="W67" i="13"/>
  <c r="Q67" i="13"/>
  <c r="U67" i="13"/>
  <c r="AA67" i="13"/>
  <c r="AG67" i="13" s="1"/>
  <c r="Y63" i="13"/>
  <c r="M63" i="13"/>
  <c r="O63" i="13"/>
  <c r="AA63" i="13"/>
  <c r="AG63" i="13" s="1"/>
  <c r="V31" i="13"/>
  <c r="U31" i="13" s="1"/>
  <c r="AC15" i="13"/>
  <c r="AA39" i="13"/>
  <c r="AG39" i="13" s="1"/>
  <c r="Y39" i="13"/>
  <c r="X7" i="13"/>
  <c r="W7" i="13" s="1"/>
  <c r="AG31" i="13"/>
  <c r="X111" i="13"/>
  <c r="W111" i="13" s="1"/>
  <c r="N115" i="13"/>
  <c r="M115" i="13" s="1"/>
  <c r="Z115" i="13"/>
  <c r="V103" i="13"/>
  <c r="U103" i="13" s="1"/>
  <c r="AA123" i="13"/>
  <c r="AG123" i="13" s="1"/>
  <c r="W123" i="13"/>
  <c r="S123" i="13"/>
  <c r="O123" i="13"/>
  <c r="Y123" i="13"/>
  <c r="U123" i="13"/>
  <c r="Q123" i="13"/>
  <c r="M123" i="13"/>
  <c r="R123" i="13"/>
  <c r="AC123" i="13"/>
  <c r="X107" i="13"/>
  <c r="W107" i="13" s="1"/>
  <c r="AA99" i="13"/>
  <c r="AG99" i="13" s="1"/>
  <c r="S99" i="13"/>
  <c r="O99" i="13"/>
  <c r="Y99" i="13"/>
  <c r="Q99" i="13"/>
  <c r="M99" i="13"/>
  <c r="U99" i="13"/>
  <c r="AC99" i="13"/>
  <c r="R63" i="13"/>
  <c r="Q63" i="13" s="1"/>
  <c r="N95" i="13"/>
  <c r="M95" i="13" s="1"/>
  <c r="R79" i="13"/>
  <c r="Q79" i="13" s="1"/>
  <c r="V71" i="13"/>
  <c r="U71" i="13" s="1"/>
  <c r="V43" i="13"/>
  <c r="U43" i="13" s="1"/>
  <c r="X51" i="13"/>
  <c r="W51" i="13" s="1"/>
  <c r="Z87" i="13"/>
  <c r="V87" i="13"/>
  <c r="U87" i="13" s="1"/>
  <c r="N75" i="13"/>
  <c r="M75" i="13" s="1"/>
  <c r="AC75" i="13"/>
  <c r="V23" i="13"/>
  <c r="U23" i="13" s="1"/>
  <c r="N47" i="13"/>
  <c r="M47" i="13" s="1"/>
  <c r="AC47" i="13"/>
  <c r="Z15" i="13"/>
  <c r="AF15" i="13" s="1"/>
  <c r="AA15" i="13"/>
  <c r="AG15" i="13" s="1"/>
  <c r="S15" i="13"/>
  <c r="R39" i="13"/>
  <c r="Q39" i="13" s="1"/>
  <c r="AC39" i="13"/>
  <c r="AC27" i="13"/>
  <c r="N7" i="13"/>
  <c r="M7" i="13" s="1"/>
  <c r="P27" i="13"/>
  <c r="O27" i="13" s="1"/>
  <c r="Y119" i="13"/>
  <c r="Q119" i="13"/>
  <c r="U119" i="13"/>
  <c r="S119" i="13"/>
  <c r="AA119" i="13"/>
  <c r="AG119" i="13" s="1"/>
  <c r="O119" i="13"/>
  <c r="M119" i="13"/>
  <c r="W119" i="13"/>
  <c r="V115" i="13"/>
  <c r="U115" i="13" s="1"/>
  <c r="T107" i="13"/>
  <c r="S107" i="13" s="1"/>
  <c r="AA107" i="13"/>
  <c r="AG107" i="13" s="1"/>
  <c r="O107" i="13"/>
  <c r="Y107" i="13"/>
  <c r="U107" i="13"/>
  <c r="Q107" i="13"/>
  <c r="M107" i="13"/>
  <c r="X95" i="13"/>
  <c r="W95" i="13" s="1"/>
  <c r="AA59" i="13"/>
  <c r="AG59" i="13" s="1"/>
  <c r="W59" i="13"/>
  <c r="S59" i="13"/>
  <c r="O59" i="13"/>
  <c r="Q51" i="13"/>
  <c r="AA51" i="13"/>
  <c r="AG51" i="13" s="1"/>
  <c r="U51" i="13"/>
  <c r="Y51" i="13"/>
  <c r="S51" i="13"/>
  <c r="M51" i="13"/>
  <c r="AF127" i="13"/>
  <c r="R87" i="13"/>
  <c r="Q87" i="13" s="1"/>
  <c r="AC87" i="13"/>
  <c r="Z75" i="13"/>
  <c r="AF75" i="13" s="1"/>
  <c r="P75" i="13"/>
  <c r="O75" i="13" s="1"/>
  <c r="X47" i="13"/>
  <c r="W47" i="13" s="1"/>
  <c r="U47" i="13"/>
  <c r="Q47" i="13"/>
  <c r="AA47" i="13"/>
  <c r="AG47" i="13" s="1"/>
  <c r="S47" i="13"/>
  <c r="X39" i="13"/>
  <c r="W39" i="13" s="1"/>
  <c r="W19" i="13"/>
  <c r="Q19" i="13"/>
  <c r="AA19" i="13"/>
  <c r="AG19" i="13" s="1"/>
  <c r="M19" i="13"/>
  <c r="U19" i="13"/>
  <c r="S19" i="13"/>
  <c r="P15" i="13"/>
  <c r="O15" i="13" s="1"/>
  <c r="N15" i="13"/>
  <c r="M15" i="13" s="1"/>
  <c r="T39" i="13"/>
  <c r="S39" i="13" s="1"/>
  <c r="R27" i="13"/>
  <c r="Q27" i="13" s="1"/>
  <c r="V7" i="13"/>
  <c r="U7" i="13" s="1"/>
  <c r="AA7" i="13"/>
  <c r="AG7" i="13" s="1"/>
  <c r="AC115" i="13"/>
  <c r="N123" i="13"/>
  <c r="AC107" i="13"/>
  <c r="X71" i="13"/>
  <c r="W71" i="13" s="1"/>
  <c r="T63" i="13"/>
  <c r="S63" i="13" s="1"/>
  <c r="R75" i="13"/>
  <c r="Q75" i="13" s="1"/>
  <c r="X75" i="13"/>
  <c r="W75" i="13" s="1"/>
  <c r="X23" i="13"/>
  <c r="W23" i="13" s="1"/>
  <c r="P47" i="13"/>
  <c r="O47" i="13" s="1"/>
  <c r="V15" i="13"/>
  <c r="U15" i="13" s="1"/>
  <c r="N39" i="13"/>
  <c r="M39" i="13" s="1"/>
  <c r="X11" i="13"/>
  <c r="W11" i="13" s="1"/>
  <c r="N27" i="13"/>
  <c r="M27" i="13" s="1"/>
  <c r="W27" i="13"/>
  <c r="U27" i="13"/>
  <c r="AA27" i="13"/>
  <c r="AG27" i="13" s="1"/>
  <c r="Y27" i="13"/>
  <c r="S27" i="13"/>
  <c r="R15" i="13"/>
  <c r="Q15" i="13" s="1"/>
  <c r="AC7" i="1"/>
  <c r="AG4" i="1"/>
  <c r="AN8" i="1"/>
  <c r="AN9" i="1" s="1"/>
  <c r="AN10" i="1" s="1"/>
  <c r="AO7" i="1"/>
  <c r="AJ35" i="1"/>
  <c r="AB35" i="1"/>
  <c r="K35" i="1"/>
  <c r="Z54" i="1"/>
  <c r="R54" i="1"/>
  <c r="AC54" i="1"/>
  <c r="AG54" i="1" s="1"/>
  <c r="V54" i="1"/>
  <c r="N54" i="1"/>
  <c r="N55" i="1" s="1"/>
  <c r="X54" i="1"/>
  <c r="T54" i="1"/>
  <c r="P54" i="1"/>
  <c r="AJ63" i="1"/>
  <c r="AB63" i="1"/>
  <c r="K63" i="1"/>
  <c r="AD63" i="1"/>
  <c r="L83" i="1"/>
  <c r="X80" i="1"/>
  <c r="P80" i="1"/>
  <c r="AC80" i="1"/>
  <c r="T80" i="1"/>
  <c r="T83" i="1" s="1"/>
  <c r="R80" i="1"/>
  <c r="Z80" i="1"/>
  <c r="N80" i="1"/>
  <c r="V80" i="1"/>
  <c r="R4" i="1"/>
  <c r="Z4" i="1"/>
  <c r="Z7" i="1" s="1"/>
  <c r="AF7" i="1" s="1"/>
  <c r="N6" i="1"/>
  <c r="V6" i="1"/>
  <c r="AC6" i="1"/>
  <c r="AG6" i="1" s="1"/>
  <c r="Z10" i="1"/>
  <c r="R10" i="1"/>
  <c r="X10" i="1"/>
  <c r="X11" i="1" s="1"/>
  <c r="P10" i="1"/>
  <c r="AC10" i="1"/>
  <c r="AG10" i="1" s="1"/>
  <c r="V10" i="1"/>
  <c r="N10" i="1"/>
  <c r="N11" i="1" s="1"/>
  <c r="L11" i="1"/>
  <c r="Z13" i="1"/>
  <c r="R13" i="1"/>
  <c r="X13" i="1"/>
  <c r="P13" i="1"/>
  <c r="AC13" i="1"/>
  <c r="AG13" i="1" s="1"/>
  <c r="V13" i="1"/>
  <c r="N13" i="1"/>
  <c r="AE19" i="1"/>
  <c r="Z32" i="1"/>
  <c r="R32" i="1"/>
  <c r="L35" i="1"/>
  <c r="X32" i="1"/>
  <c r="P32" i="1"/>
  <c r="AC32" i="1"/>
  <c r="V32" i="1"/>
  <c r="V35" i="1" s="1"/>
  <c r="N32" i="1"/>
  <c r="N35" i="1" s="1"/>
  <c r="AD35" i="1"/>
  <c r="L55" i="1"/>
  <c r="X7" i="1"/>
  <c r="T6" i="1"/>
  <c r="X6" i="1"/>
  <c r="AJ7" i="1"/>
  <c r="AB7" i="1"/>
  <c r="L7" i="1"/>
  <c r="T4" i="1"/>
  <c r="P6" i="1"/>
  <c r="P7" i="1" s="1"/>
  <c r="Z16" i="1"/>
  <c r="R16" i="1"/>
  <c r="L19" i="1"/>
  <c r="X16" i="1"/>
  <c r="P16" i="1"/>
  <c r="AC16" i="1"/>
  <c r="V16" i="1"/>
  <c r="N16" i="1"/>
  <c r="N19" i="1" s="1"/>
  <c r="Z26" i="1"/>
  <c r="R26" i="1"/>
  <c r="X26" i="1"/>
  <c r="X27" i="1" s="1"/>
  <c r="P26" i="1"/>
  <c r="P27" i="1" s="1"/>
  <c r="AC26" i="1"/>
  <c r="V26" i="1"/>
  <c r="N26" i="1"/>
  <c r="N27" i="1" s="1"/>
  <c r="L27" i="1"/>
  <c r="L31" i="1"/>
  <c r="Z29" i="1"/>
  <c r="R29" i="1"/>
  <c r="X29" i="1"/>
  <c r="P29" i="1"/>
  <c r="AC29" i="1"/>
  <c r="V29" i="1"/>
  <c r="N29" i="1"/>
  <c r="N4" i="1"/>
  <c r="V4" i="1"/>
  <c r="V7" i="1" s="1"/>
  <c r="AK7" i="1"/>
  <c r="R6" i="1"/>
  <c r="K7" i="1"/>
  <c r="T16" i="1"/>
  <c r="T19" i="1" s="1"/>
  <c r="AJ19" i="1"/>
  <c r="AB19" i="1"/>
  <c r="K19" i="1"/>
  <c r="T26" i="1"/>
  <c r="T29" i="1"/>
  <c r="R8" i="1"/>
  <c r="R11" i="1" s="1"/>
  <c r="Z8" i="1"/>
  <c r="Z11" i="1" s="1"/>
  <c r="AF11" i="1" s="1"/>
  <c r="T9" i="1"/>
  <c r="T11" i="1" s="1"/>
  <c r="T12" i="1"/>
  <c r="T15" i="1" s="1"/>
  <c r="P14" i="1"/>
  <c r="X14" i="1"/>
  <c r="AD15" i="1"/>
  <c r="P17" i="1"/>
  <c r="X17" i="1"/>
  <c r="R18" i="1"/>
  <c r="Z18" i="1"/>
  <c r="P20" i="1"/>
  <c r="P23" i="1" s="1"/>
  <c r="X20" i="1"/>
  <c r="X23" i="1" s="1"/>
  <c r="T22" i="1"/>
  <c r="T23" i="1" s="1"/>
  <c r="L23" i="1"/>
  <c r="AB23" i="1"/>
  <c r="AJ23" i="1"/>
  <c r="R24" i="1"/>
  <c r="R27" i="1" s="1"/>
  <c r="Z24" i="1"/>
  <c r="T25" i="1"/>
  <c r="T28" i="1"/>
  <c r="P30" i="1"/>
  <c r="X30" i="1"/>
  <c r="AD31" i="1"/>
  <c r="P33" i="1"/>
  <c r="X33" i="1"/>
  <c r="P36" i="1"/>
  <c r="P39" i="1" s="1"/>
  <c r="X36" i="1"/>
  <c r="AJ39" i="1"/>
  <c r="R44" i="1"/>
  <c r="R45" i="1"/>
  <c r="P46" i="1"/>
  <c r="T51" i="1"/>
  <c r="P52" i="1"/>
  <c r="L59" i="1"/>
  <c r="Z57" i="1"/>
  <c r="R57" i="1"/>
  <c r="R59" i="1" s="1"/>
  <c r="AC57" i="1"/>
  <c r="AG57" i="1" s="1"/>
  <c r="V57" i="1"/>
  <c r="V59" i="1" s="1"/>
  <c r="N57" i="1"/>
  <c r="Z60" i="1"/>
  <c r="R60" i="1"/>
  <c r="L63" i="1"/>
  <c r="AC60" i="1"/>
  <c r="AG60" i="1" s="1"/>
  <c r="V60" i="1"/>
  <c r="N60" i="1"/>
  <c r="AK63" i="1"/>
  <c r="AC62" i="1"/>
  <c r="AG62" i="1" s="1"/>
  <c r="V62" i="1"/>
  <c r="N62" i="1"/>
  <c r="T62" i="1"/>
  <c r="T63" i="1" s="1"/>
  <c r="Z62" i="1"/>
  <c r="R62" i="1"/>
  <c r="L103" i="1"/>
  <c r="X100" i="1"/>
  <c r="P100" i="1"/>
  <c r="AC100" i="1"/>
  <c r="AG100" i="1" s="1"/>
  <c r="T100" i="1"/>
  <c r="R100" i="1"/>
  <c r="Z100" i="1"/>
  <c r="N100" i="1"/>
  <c r="V100" i="1"/>
  <c r="V9" i="1"/>
  <c r="N12" i="1"/>
  <c r="V12" i="1"/>
  <c r="AC12" i="1"/>
  <c r="R14" i="1"/>
  <c r="Z14" i="1"/>
  <c r="K15" i="1"/>
  <c r="R17" i="1"/>
  <c r="Z17" i="1"/>
  <c r="R20" i="1"/>
  <c r="R23" i="1" s="1"/>
  <c r="Z20" i="1"/>
  <c r="N22" i="1"/>
  <c r="N23" i="1" s="1"/>
  <c r="V22" i="1"/>
  <c r="V25" i="1"/>
  <c r="N28" i="1"/>
  <c r="V28" i="1"/>
  <c r="R30" i="1"/>
  <c r="R31" i="1" s="1"/>
  <c r="Z30" i="1"/>
  <c r="R33" i="1"/>
  <c r="Z33" i="1"/>
  <c r="R36" i="1"/>
  <c r="AC38" i="1"/>
  <c r="AG38" i="1" s="1"/>
  <c r="V38" i="1"/>
  <c r="N38" i="1"/>
  <c r="X38" i="1"/>
  <c r="AC41" i="1"/>
  <c r="V41" i="1"/>
  <c r="N41" i="1"/>
  <c r="X41" i="1"/>
  <c r="X42" i="1"/>
  <c r="P42" i="1"/>
  <c r="P43" i="1" s="1"/>
  <c r="V42" i="1"/>
  <c r="V43" i="1" s="1"/>
  <c r="AE47" i="1"/>
  <c r="T45" i="1"/>
  <c r="T46" i="1"/>
  <c r="AD47" i="1"/>
  <c r="AJ47" i="1"/>
  <c r="L51" i="1"/>
  <c r="X48" i="1"/>
  <c r="P48" i="1"/>
  <c r="V48" i="1"/>
  <c r="Z49" i="1"/>
  <c r="Z51" i="1" s="1"/>
  <c r="AF51" i="1" s="1"/>
  <c r="R49" i="1"/>
  <c r="V49" i="1"/>
  <c r="T52" i="1"/>
  <c r="T55" i="1" s="1"/>
  <c r="AC52" i="1"/>
  <c r="AK55" i="1"/>
  <c r="AB55" i="1"/>
  <c r="AJ55" i="1"/>
  <c r="P57" i="1"/>
  <c r="P60" i="1"/>
  <c r="AE63" i="1"/>
  <c r="P62" i="1"/>
  <c r="Z70" i="1"/>
  <c r="R70" i="1"/>
  <c r="X70" i="1"/>
  <c r="X71" i="1" s="1"/>
  <c r="P70" i="1"/>
  <c r="P71" i="1" s="1"/>
  <c r="AC70" i="1"/>
  <c r="AG70" i="1" s="1"/>
  <c r="V70" i="1"/>
  <c r="N70" i="1"/>
  <c r="Z76" i="1"/>
  <c r="R76" i="1"/>
  <c r="L79" i="1"/>
  <c r="X76" i="1"/>
  <c r="P76" i="1"/>
  <c r="AC76" i="1"/>
  <c r="V76" i="1"/>
  <c r="N76" i="1"/>
  <c r="AB79" i="1"/>
  <c r="K79" i="1"/>
  <c r="AB15" i="1"/>
  <c r="T36" i="1"/>
  <c r="T39" i="1" s="1"/>
  <c r="AC36" i="1"/>
  <c r="AK39" i="1"/>
  <c r="L39" i="1"/>
  <c r="AC44" i="1"/>
  <c r="V44" i="1"/>
  <c r="N44" i="1"/>
  <c r="N47" i="1" s="1"/>
  <c r="X44" i="1"/>
  <c r="X45" i="1"/>
  <c r="P45" i="1"/>
  <c r="V45" i="1"/>
  <c r="Z46" i="1"/>
  <c r="R46" i="1"/>
  <c r="V46" i="1"/>
  <c r="AJ51" i="1"/>
  <c r="AB51" i="1"/>
  <c r="Z52" i="1"/>
  <c r="R52" i="1"/>
  <c r="R55" i="1" s="1"/>
  <c r="V52" i="1"/>
  <c r="T75" i="1"/>
  <c r="L75" i="1"/>
  <c r="Z73" i="1"/>
  <c r="R73" i="1"/>
  <c r="X73" i="1"/>
  <c r="P73" i="1"/>
  <c r="AC73" i="1"/>
  <c r="V73" i="1"/>
  <c r="V75" i="1" s="1"/>
  <c r="N73" i="1"/>
  <c r="N75" i="1" s="1"/>
  <c r="P58" i="1"/>
  <c r="X58" i="1"/>
  <c r="X59" i="1" s="1"/>
  <c r="P61" i="1"/>
  <c r="X61" i="1"/>
  <c r="X63" i="1" s="1"/>
  <c r="P64" i="1"/>
  <c r="P67" i="1" s="1"/>
  <c r="X64" i="1"/>
  <c r="R65" i="1"/>
  <c r="Z65" i="1"/>
  <c r="Z67" i="1" s="1"/>
  <c r="AF67" i="1" s="1"/>
  <c r="L67" i="1"/>
  <c r="AB67" i="1"/>
  <c r="AJ67" i="1"/>
  <c r="R68" i="1"/>
  <c r="Z68" i="1"/>
  <c r="P74" i="1"/>
  <c r="X74" i="1"/>
  <c r="P77" i="1"/>
  <c r="X77" i="1"/>
  <c r="R78" i="1"/>
  <c r="Z78" i="1"/>
  <c r="Z84" i="1"/>
  <c r="Z87" i="1" s="1"/>
  <c r="AF87" i="1" s="1"/>
  <c r="R84" i="1"/>
  <c r="R87" i="1" s="1"/>
  <c r="L87" i="1"/>
  <c r="X84" i="1"/>
  <c r="P84" i="1"/>
  <c r="P87" i="1" s="1"/>
  <c r="AC84" i="1"/>
  <c r="V84" i="1"/>
  <c r="N84" i="1"/>
  <c r="AJ87" i="1"/>
  <c r="AB87" i="1"/>
  <c r="K87" i="1"/>
  <c r="X94" i="1"/>
  <c r="P94" i="1"/>
  <c r="AC94" i="1"/>
  <c r="AG94" i="1" s="1"/>
  <c r="T94" i="1"/>
  <c r="R94" i="1"/>
  <c r="Z94" i="1"/>
  <c r="N94" i="1"/>
  <c r="T65" i="1"/>
  <c r="T67" i="1" s="1"/>
  <c r="T68" i="1"/>
  <c r="T71" i="1" s="1"/>
  <c r="AD71" i="1"/>
  <c r="AE79" i="1"/>
  <c r="T78" i="1"/>
  <c r="T79" i="1" s="1"/>
  <c r="AC93" i="1"/>
  <c r="AG93" i="1" s="1"/>
  <c r="V93" i="1"/>
  <c r="V95" i="1" s="1"/>
  <c r="N93" i="1"/>
  <c r="T93" i="1"/>
  <c r="R93" i="1"/>
  <c r="L95" i="1"/>
  <c r="Z93" i="1"/>
  <c r="P93" i="1"/>
  <c r="Z101" i="1"/>
  <c r="R101" i="1"/>
  <c r="AC101" i="1"/>
  <c r="AG101" i="1" s="1"/>
  <c r="T101" i="1"/>
  <c r="P101" i="1"/>
  <c r="X101" i="1"/>
  <c r="N101" i="1"/>
  <c r="AC113" i="1"/>
  <c r="AG113" i="1" s="1"/>
  <c r="V113" i="1"/>
  <c r="V115" i="1" s="1"/>
  <c r="N113" i="1"/>
  <c r="N115" i="1" s="1"/>
  <c r="X113" i="1"/>
  <c r="P113" i="1"/>
  <c r="R113" i="1"/>
  <c r="L115" i="1"/>
  <c r="Z113" i="1"/>
  <c r="T113" i="1"/>
  <c r="T115" i="1" s="1"/>
  <c r="N65" i="1"/>
  <c r="N67" i="1" s="1"/>
  <c r="V65" i="1"/>
  <c r="V67" i="1" s="1"/>
  <c r="N68" i="1"/>
  <c r="V68" i="1"/>
  <c r="N78" i="1"/>
  <c r="V78" i="1"/>
  <c r="Z81" i="1"/>
  <c r="R81" i="1"/>
  <c r="X81" i="1"/>
  <c r="P81" i="1"/>
  <c r="AC81" i="1"/>
  <c r="AG81" i="1" s="1"/>
  <c r="V81" i="1"/>
  <c r="AE91" i="1"/>
  <c r="X93" i="1"/>
  <c r="V101" i="1"/>
  <c r="I128" i="1"/>
  <c r="X117" i="1"/>
  <c r="P117" i="1"/>
  <c r="Z117" i="1"/>
  <c r="R117" i="1"/>
  <c r="T117" i="1"/>
  <c r="V117" i="1"/>
  <c r="N117" i="1"/>
  <c r="AD83" i="1"/>
  <c r="T90" i="1"/>
  <c r="L91" i="1"/>
  <c r="AC96" i="1"/>
  <c r="V96" i="1"/>
  <c r="N96" i="1"/>
  <c r="X96" i="1"/>
  <c r="X97" i="1"/>
  <c r="P97" i="1"/>
  <c r="V97" i="1"/>
  <c r="Z98" i="1"/>
  <c r="R98" i="1"/>
  <c r="V98" i="1"/>
  <c r="AJ103" i="1"/>
  <c r="AB103" i="1"/>
  <c r="Z104" i="1"/>
  <c r="Z107" i="1" s="1"/>
  <c r="AF107" i="1" s="1"/>
  <c r="R104" i="1"/>
  <c r="R107" i="1" s="1"/>
  <c r="Q107" i="1" s="1"/>
  <c r="V104" i="1"/>
  <c r="X110" i="1"/>
  <c r="AC116" i="1"/>
  <c r="V116" i="1"/>
  <c r="N116" i="1"/>
  <c r="L119" i="1"/>
  <c r="X116" i="1"/>
  <c r="P116" i="1"/>
  <c r="Z116" i="1"/>
  <c r="AJ123" i="1"/>
  <c r="AB123" i="1"/>
  <c r="K123" i="1"/>
  <c r="AD123" i="1"/>
  <c r="K83" i="1"/>
  <c r="T86" i="1"/>
  <c r="T87" i="1" s="1"/>
  <c r="T89" i="1"/>
  <c r="T91" i="1" s="1"/>
  <c r="N90" i="1"/>
  <c r="V90" i="1"/>
  <c r="AC90" i="1"/>
  <c r="P96" i="1"/>
  <c r="Z96" i="1"/>
  <c r="N97" i="1"/>
  <c r="Z97" i="1"/>
  <c r="N98" i="1"/>
  <c r="X98" i="1"/>
  <c r="L99" i="1"/>
  <c r="AB99" i="1"/>
  <c r="AJ107" i="1"/>
  <c r="AB107" i="1"/>
  <c r="AC110" i="1"/>
  <c r="AG110" i="1" s="1"/>
  <c r="V110" i="1"/>
  <c r="N110" i="1"/>
  <c r="T110" i="1"/>
  <c r="Z110" i="1"/>
  <c r="AB83" i="1"/>
  <c r="N86" i="1"/>
  <c r="V86" i="1"/>
  <c r="N89" i="1"/>
  <c r="N91" i="1" s="1"/>
  <c r="V89" i="1"/>
  <c r="P90" i="1"/>
  <c r="R96" i="1"/>
  <c r="R97" i="1"/>
  <c r="P98" i="1"/>
  <c r="P104" i="1"/>
  <c r="P107" i="1" s="1"/>
  <c r="O107" i="1" s="1"/>
  <c r="AC106" i="1"/>
  <c r="AG106" i="1" s="1"/>
  <c r="V106" i="1"/>
  <c r="N106" i="1"/>
  <c r="N107" i="1" s="1"/>
  <c r="M107" i="1" s="1"/>
  <c r="X106" i="1"/>
  <c r="X107" i="1" s="1"/>
  <c r="W107" i="1" s="1"/>
  <c r="K107" i="1"/>
  <c r="AD107" i="1"/>
  <c r="Z108" i="1"/>
  <c r="R108" i="1"/>
  <c r="R111" i="1" s="1"/>
  <c r="Q111" i="1" s="1"/>
  <c r="X108" i="1"/>
  <c r="N108" i="1"/>
  <c r="P110" i="1"/>
  <c r="P111" i="1" s="1"/>
  <c r="O111" i="1" s="1"/>
  <c r="T116" i="1"/>
  <c r="J128" i="1"/>
  <c r="X114" i="1"/>
  <c r="P114" i="1"/>
  <c r="Z114" i="1"/>
  <c r="R114" i="1"/>
  <c r="L123" i="1"/>
  <c r="X120" i="1"/>
  <c r="X123" i="1" s="1"/>
  <c r="P120" i="1"/>
  <c r="P123" i="1" s="1"/>
  <c r="AC120" i="1"/>
  <c r="V120" i="1"/>
  <c r="V123" i="1" s="1"/>
  <c r="N120" i="1"/>
  <c r="N123" i="1" s="1"/>
  <c r="Z120" i="1"/>
  <c r="Z123" i="1" s="1"/>
  <c r="AF123" i="1" s="1"/>
  <c r="R120" i="1"/>
  <c r="D128" i="1"/>
  <c r="AM128" i="1"/>
  <c r="F128" i="1"/>
  <c r="AH128" i="1"/>
  <c r="AI128" i="1" s="1"/>
  <c r="AP128" i="1"/>
  <c r="T118" i="1"/>
  <c r="AB119" i="1"/>
  <c r="AJ119" i="1"/>
  <c r="T121" i="1"/>
  <c r="T123" i="1" s="1"/>
  <c r="T124" i="1"/>
  <c r="P126" i="1"/>
  <c r="X126" i="1"/>
  <c r="AD127" i="1"/>
  <c r="AD119" i="1"/>
  <c r="T126" i="1"/>
  <c r="L127" i="1"/>
  <c r="AB127" i="1"/>
  <c r="AJ127" i="1"/>
  <c r="R118" i="1"/>
  <c r="R119" i="1" s="1"/>
  <c r="R121" i="1"/>
  <c r="R124" i="1"/>
  <c r="R127" i="1" s="1"/>
  <c r="N126" i="1"/>
  <c r="N127" i="1" s="1"/>
  <c r="V126" i="1"/>
  <c r="V127" i="1" s="1"/>
  <c r="Z111" i="12" l="1"/>
  <c r="Z99" i="12"/>
  <c r="AB91" i="12"/>
  <c r="AH91" i="12" s="1"/>
  <c r="AH81" i="12"/>
  <c r="AB83" i="12"/>
  <c r="AH83" i="12" s="1"/>
  <c r="Z71" i="12"/>
  <c r="AB67" i="12"/>
  <c r="AH67" i="12" s="1"/>
  <c r="Z59" i="12"/>
  <c r="AH45" i="12"/>
  <c r="AB47" i="12"/>
  <c r="AH47" i="12" s="1"/>
  <c r="AB43" i="12"/>
  <c r="AH43" i="12" s="1"/>
  <c r="Z7" i="12"/>
  <c r="AH120" i="11"/>
  <c r="AB123" i="11"/>
  <c r="AH123" i="11" s="1"/>
  <c r="AH117" i="11"/>
  <c r="AB119" i="11"/>
  <c r="AH119" i="11" s="1"/>
  <c r="AH102" i="11"/>
  <c r="AB103" i="11"/>
  <c r="AH103" i="11" s="1"/>
  <c r="AH89" i="11"/>
  <c r="AB91" i="11"/>
  <c r="AH91" i="11" s="1"/>
  <c r="Z79" i="11"/>
  <c r="U128" i="11"/>
  <c r="T128" i="11" s="1"/>
  <c r="Z71" i="11"/>
  <c r="Z67" i="11"/>
  <c r="Z55" i="11"/>
  <c r="AH48" i="11"/>
  <c r="AB51" i="11"/>
  <c r="AH51" i="11" s="1"/>
  <c r="AB47" i="11"/>
  <c r="AH47" i="11" s="1"/>
  <c r="Z43" i="11"/>
  <c r="AG35" i="11"/>
  <c r="Z35" i="11"/>
  <c r="AH24" i="11"/>
  <c r="AB27" i="11"/>
  <c r="AH27" i="11" s="1"/>
  <c r="AB23" i="11"/>
  <c r="AH23" i="11" s="1"/>
  <c r="Z19" i="11"/>
  <c r="Z119" i="10"/>
  <c r="Z111" i="10"/>
  <c r="Z103" i="10"/>
  <c r="AH97" i="10"/>
  <c r="AB99" i="10"/>
  <c r="AH99" i="10" s="1"/>
  <c r="AH94" i="10"/>
  <c r="AB95" i="10"/>
  <c r="AH95" i="10" s="1"/>
  <c r="Z91" i="10"/>
  <c r="AH84" i="10"/>
  <c r="AB87" i="10"/>
  <c r="AH87" i="10" s="1"/>
  <c r="Y128" i="11"/>
  <c r="X128" i="11" s="1"/>
  <c r="AD128" i="11"/>
  <c r="AB128" i="11" s="1"/>
  <c r="Z83" i="10"/>
  <c r="AH76" i="10"/>
  <c r="AB79" i="10"/>
  <c r="AH79" i="10" s="1"/>
  <c r="Z71" i="10"/>
  <c r="AH65" i="10"/>
  <c r="AB67" i="10"/>
  <c r="AH67" i="10" s="1"/>
  <c r="AH52" i="10"/>
  <c r="AB55" i="10"/>
  <c r="AH55" i="10" s="1"/>
  <c r="Z51" i="10"/>
  <c r="Z39" i="10"/>
  <c r="AH33" i="10"/>
  <c r="AB35" i="10"/>
  <c r="AH35" i="10" s="1"/>
  <c r="AG27" i="10"/>
  <c r="Z27" i="10"/>
  <c r="Z19" i="10"/>
  <c r="Z15" i="10"/>
  <c r="AH8" i="10"/>
  <c r="AB11" i="10"/>
  <c r="AH11" i="10" s="1"/>
  <c r="Z7" i="10"/>
  <c r="U128" i="12"/>
  <c r="T128" i="12" s="1"/>
  <c r="W128" i="12"/>
  <c r="V128" i="12" s="1"/>
  <c r="O128" i="12"/>
  <c r="N128" i="12" s="1"/>
  <c r="AD128" i="12"/>
  <c r="AB128" i="12" s="1"/>
  <c r="Q128" i="11"/>
  <c r="P128" i="11" s="1"/>
  <c r="S128" i="11"/>
  <c r="R128" i="11" s="1"/>
  <c r="O128" i="11"/>
  <c r="N128" i="11" s="1"/>
  <c r="U128" i="10"/>
  <c r="T128" i="10" s="1"/>
  <c r="Q128" i="10"/>
  <c r="P128" i="10" s="1"/>
  <c r="S128" i="10"/>
  <c r="R128" i="10" s="1"/>
  <c r="Y128" i="10"/>
  <c r="X128" i="10" s="1"/>
  <c r="O128" i="10"/>
  <c r="N128" i="10" s="1"/>
  <c r="AB123" i="8"/>
  <c r="AH123" i="8" s="1"/>
  <c r="Z115" i="8"/>
  <c r="Z111" i="8"/>
  <c r="AH108" i="8"/>
  <c r="AB111" i="8"/>
  <c r="AH111" i="8" s="1"/>
  <c r="AG107" i="8"/>
  <c r="Z107" i="8"/>
  <c r="Z103" i="8"/>
  <c r="AG99" i="8"/>
  <c r="Z99" i="8"/>
  <c r="AH96" i="8"/>
  <c r="AB99" i="8"/>
  <c r="AH99" i="8" s="1"/>
  <c r="Z95" i="8"/>
  <c r="AH88" i="8"/>
  <c r="AB91" i="8"/>
  <c r="AH91" i="8" s="1"/>
  <c r="AB83" i="8"/>
  <c r="AH83" i="8" s="1"/>
  <c r="Z83" i="8"/>
  <c r="Z79" i="8"/>
  <c r="AG75" i="8"/>
  <c r="Z75" i="8"/>
  <c r="AH64" i="8"/>
  <c r="AB67" i="8"/>
  <c r="AH67" i="8" s="1"/>
  <c r="Z59" i="8"/>
  <c r="Z51" i="8"/>
  <c r="Z43" i="8"/>
  <c r="Z39" i="8"/>
  <c r="Z35" i="8"/>
  <c r="S128" i="8"/>
  <c r="R128" i="8" s="1"/>
  <c r="AH32" i="8"/>
  <c r="AB35" i="8"/>
  <c r="AH35" i="8" s="1"/>
  <c r="Y128" i="8"/>
  <c r="X128" i="8" s="1"/>
  <c r="AH24" i="8"/>
  <c r="AB27" i="8"/>
  <c r="AH27" i="8" s="1"/>
  <c r="Q128" i="8"/>
  <c r="P128" i="8" s="1"/>
  <c r="AH20" i="8"/>
  <c r="AB23" i="8"/>
  <c r="AH23" i="8" s="1"/>
  <c r="U128" i="8"/>
  <c r="T128" i="8" s="1"/>
  <c r="T23" i="8"/>
  <c r="AH8" i="8"/>
  <c r="AB11" i="8"/>
  <c r="AH11" i="8" s="1"/>
  <c r="Z7" i="8"/>
  <c r="O128" i="8"/>
  <c r="N128" i="8" s="1"/>
  <c r="W128" i="8"/>
  <c r="V128" i="8" s="1"/>
  <c r="AG123" i="7"/>
  <c r="Z123" i="7"/>
  <c r="Z115" i="7"/>
  <c r="AB95" i="7"/>
  <c r="AH95" i="7" s="1"/>
  <c r="AG95" i="7"/>
  <c r="Z95" i="7"/>
  <c r="Z87" i="7"/>
  <c r="Z75" i="7"/>
  <c r="Z71" i="7"/>
  <c r="Z31" i="7"/>
  <c r="AB19" i="7"/>
  <c r="AH19" i="7" s="1"/>
  <c r="AH18" i="7"/>
  <c r="Z67" i="7"/>
  <c r="Z23" i="7"/>
  <c r="AB11" i="7"/>
  <c r="AH11" i="7" s="1"/>
  <c r="Z63" i="7"/>
  <c r="Y31" i="13"/>
  <c r="Y23" i="13"/>
  <c r="AA47" i="3"/>
  <c r="AG47" i="3" s="1"/>
  <c r="AA43" i="3"/>
  <c r="AG43" i="3" s="1"/>
  <c r="Y67" i="3"/>
  <c r="AA63" i="3"/>
  <c r="AG63" i="3" s="1"/>
  <c r="AA59" i="3"/>
  <c r="AG59" i="3" s="1"/>
  <c r="Z55" i="7"/>
  <c r="Z51" i="7"/>
  <c r="AB51" i="7"/>
  <c r="AH51" i="7" s="1"/>
  <c r="AH44" i="7"/>
  <c r="AB47" i="7"/>
  <c r="AH47" i="7" s="1"/>
  <c r="AB43" i="7"/>
  <c r="AH43" i="7" s="1"/>
  <c r="Z43" i="7"/>
  <c r="Z39" i="7"/>
  <c r="Z35" i="7"/>
  <c r="AB35" i="7"/>
  <c r="AH35" i="7" s="1"/>
  <c r="AH29" i="7"/>
  <c r="AB31" i="7"/>
  <c r="AH31" i="7" s="1"/>
  <c r="AB23" i="7"/>
  <c r="AH23" i="7" s="1"/>
  <c r="Y128" i="7"/>
  <c r="X128" i="7" s="1"/>
  <c r="Q128" i="7"/>
  <c r="P128" i="7" s="1"/>
  <c r="AB15" i="7"/>
  <c r="AH15" i="7" s="1"/>
  <c r="Z11" i="7"/>
  <c r="U128" i="7"/>
  <c r="T128" i="7" s="1"/>
  <c r="AD128" i="7"/>
  <c r="S128" i="7"/>
  <c r="R128" i="7" s="1"/>
  <c r="AG101" i="6"/>
  <c r="AA103" i="6"/>
  <c r="AG103" i="6" s="1"/>
  <c r="R128" i="6"/>
  <c r="Q128" i="6" s="1"/>
  <c r="Y99" i="6"/>
  <c r="Y91" i="6"/>
  <c r="AA87" i="6"/>
  <c r="AG87" i="6" s="1"/>
  <c r="AG73" i="6"/>
  <c r="AA75" i="6"/>
  <c r="AG75" i="6" s="1"/>
  <c r="Y63" i="6"/>
  <c r="AA59" i="6"/>
  <c r="AG59" i="6" s="1"/>
  <c r="AG54" i="6"/>
  <c r="AA55" i="6"/>
  <c r="AG55" i="6" s="1"/>
  <c r="Y51" i="6"/>
  <c r="AG49" i="6"/>
  <c r="AA51" i="6"/>
  <c r="AG51" i="6" s="1"/>
  <c r="AA11" i="6"/>
  <c r="AG11" i="6" s="1"/>
  <c r="AA35" i="6"/>
  <c r="AG35" i="6" s="1"/>
  <c r="T128" i="6"/>
  <c r="S128" i="6" s="1"/>
  <c r="V128" i="6"/>
  <c r="U128" i="6" s="1"/>
  <c r="P128" i="6"/>
  <c r="O128" i="6" s="1"/>
  <c r="AG17" i="6"/>
  <c r="AA19" i="6"/>
  <c r="AG19" i="6" s="1"/>
  <c r="Y19" i="6"/>
  <c r="AC128" i="6"/>
  <c r="N128" i="6"/>
  <c r="M128" i="6" s="1"/>
  <c r="Z128" i="6"/>
  <c r="Y128" i="6" s="1"/>
  <c r="X128" i="6"/>
  <c r="W128" i="6" s="1"/>
  <c r="AG125" i="5"/>
  <c r="AA127" i="5"/>
  <c r="AG127" i="5" s="1"/>
  <c r="Y111" i="5"/>
  <c r="AA111" i="5"/>
  <c r="AG111" i="5" s="1"/>
  <c r="AA103" i="5"/>
  <c r="AG103" i="5" s="1"/>
  <c r="AG94" i="5"/>
  <c r="AA95" i="5"/>
  <c r="AG95" i="5" s="1"/>
  <c r="AG88" i="5"/>
  <c r="AA91" i="5"/>
  <c r="AG91" i="5" s="1"/>
  <c r="AA75" i="5"/>
  <c r="AG75" i="5" s="1"/>
  <c r="Y71" i="5"/>
  <c r="AA71" i="5"/>
  <c r="AG71" i="5" s="1"/>
  <c r="AA31" i="5"/>
  <c r="AG31" i="5" s="1"/>
  <c r="Y23" i="5"/>
  <c r="Z128" i="5"/>
  <c r="Y128" i="5" s="1"/>
  <c r="AA23" i="5"/>
  <c r="AG23" i="5" s="1"/>
  <c r="P128" i="5"/>
  <c r="O128" i="5" s="1"/>
  <c r="AC128" i="5"/>
  <c r="AB128" i="5" s="1"/>
  <c r="R128" i="5"/>
  <c r="Q128" i="5" s="1"/>
  <c r="V128" i="5"/>
  <c r="U128" i="5" s="1"/>
  <c r="X128" i="5"/>
  <c r="W128" i="5" s="1"/>
  <c r="AA11" i="5"/>
  <c r="AG11" i="5" s="1"/>
  <c r="U11" i="5"/>
  <c r="T128" i="5"/>
  <c r="S128" i="5" s="1"/>
  <c r="AF7" i="5"/>
  <c r="Y7" i="5"/>
  <c r="AA123" i="14"/>
  <c r="AG123" i="14" s="1"/>
  <c r="Y115" i="14"/>
  <c r="AG104" i="14"/>
  <c r="AA107" i="14"/>
  <c r="AG107" i="14" s="1"/>
  <c r="Y95" i="14"/>
  <c r="AF87" i="14"/>
  <c r="Y87" i="14"/>
  <c r="AA71" i="14"/>
  <c r="AG71" i="14" s="1"/>
  <c r="AA67" i="14"/>
  <c r="AG67" i="14" s="1"/>
  <c r="AA55" i="14"/>
  <c r="AG55" i="14" s="1"/>
  <c r="R128" i="14"/>
  <c r="Q128" i="14" s="1"/>
  <c r="AF47" i="14"/>
  <c r="Y47" i="14"/>
  <c r="N128" i="14"/>
  <c r="M128" i="14" s="1"/>
  <c r="V128" i="14"/>
  <c r="U128" i="14" s="1"/>
  <c r="AG29" i="14"/>
  <c r="AA31" i="14"/>
  <c r="AG31" i="14" s="1"/>
  <c r="K128" i="14"/>
  <c r="T128" i="14"/>
  <c r="S128" i="14" s="1"/>
  <c r="AF15" i="14"/>
  <c r="Y15" i="14"/>
  <c r="Z128" i="14"/>
  <c r="Y128" i="14" s="1"/>
  <c r="Y11" i="14"/>
  <c r="X128" i="14"/>
  <c r="W128" i="14" s="1"/>
  <c r="AA123" i="3"/>
  <c r="AG123" i="3" s="1"/>
  <c r="Y115" i="3"/>
  <c r="AA111" i="3"/>
  <c r="AG111" i="3" s="1"/>
  <c r="AG101" i="3"/>
  <c r="AA103" i="3"/>
  <c r="AG103" i="3" s="1"/>
  <c r="AG98" i="3"/>
  <c r="AA99" i="3"/>
  <c r="AG99" i="3" s="1"/>
  <c r="Y95" i="3"/>
  <c r="T128" i="3"/>
  <c r="S128" i="3" s="1"/>
  <c r="AA55" i="3"/>
  <c r="AG55" i="3" s="1"/>
  <c r="Y51" i="3"/>
  <c r="Y47" i="3"/>
  <c r="AA39" i="3"/>
  <c r="AG39" i="3" s="1"/>
  <c r="AG24" i="3"/>
  <c r="AA27" i="3"/>
  <c r="AG27" i="3" s="1"/>
  <c r="V128" i="3"/>
  <c r="U128" i="3" s="1"/>
  <c r="R128" i="3"/>
  <c r="Q128" i="3" s="1"/>
  <c r="Y15" i="3"/>
  <c r="S15" i="3"/>
  <c r="AA11" i="3"/>
  <c r="AG11" i="3" s="1"/>
  <c r="Y11" i="3"/>
  <c r="X128" i="3"/>
  <c r="W128" i="3" s="1"/>
  <c r="K128" i="13"/>
  <c r="Y7" i="3"/>
  <c r="AF115" i="13"/>
  <c r="Y115" i="13"/>
  <c r="AA103" i="13"/>
  <c r="AG103" i="13" s="1"/>
  <c r="AF87" i="13"/>
  <c r="Y87" i="13"/>
  <c r="AA79" i="13"/>
  <c r="AG79" i="13" s="1"/>
  <c r="Y75" i="13"/>
  <c r="AA71" i="13"/>
  <c r="AG71" i="13" s="1"/>
  <c r="Y59" i="13"/>
  <c r="AG52" i="13"/>
  <c r="AA55" i="13"/>
  <c r="AG55" i="13" s="1"/>
  <c r="Y47" i="13"/>
  <c r="T128" i="13"/>
  <c r="S128" i="13" s="1"/>
  <c r="AG20" i="13"/>
  <c r="AA23" i="13"/>
  <c r="AG23" i="13" s="1"/>
  <c r="Y19" i="13"/>
  <c r="Y15" i="13"/>
  <c r="AC128" i="13"/>
  <c r="R128" i="13"/>
  <c r="Q128" i="13" s="1"/>
  <c r="N128" i="13"/>
  <c r="M128" i="13" s="1"/>
  <c r="P128" i="13"/>
  <c r="O128" i="13" s="1"/>
  <c r="AF11" i="13"/>
  <c r="Y11" i="13"/>
  <c r="Y7" i="13"/>
  <c r="Z128" i="13"/>
  <c r="Y128" i="13" s="1"/>
  <c r="Z127" i="1"/>
  <c r="T127" i="1"/>
  <c r="X127" i="1"/>
  <c r="W127" i="1" s="1"/>
  <c r="P127" i="1"/>
  <c r="O127" i="1" s="1"/>
  <c r="AC127" i="1"/>
  <c r="AG124" i="1"/>
  <c r="AC123" i="1"/>
  <c r="AG120" i="1"/>
  <c r="Z119" i="1"/>
  <c r="AF119" i="1" s="1"/>
  <c r="V119" i="1"/>
  <c r="U119" i="1" s="1"/>
  <c r="P119" i="1"/>
  <c r="AC119" i="1"/>
  <c r="AG116" i="1"/>
  <c r="R115" i="1"/>
  <c r="X115" i="1"/>
  <c r="Z115" i="1"/>
  <c r="AF115" i="1" s="1"/>
  <c r="AC115" i="1"/>
  <c r="AA111" i="1"/>
  <c r="AG111" i="1" s="1"/>
  <c r="V111" i="1"/>
  <c r="U111" i="1" s="1"/>
  <c r="AC111" i="1"/>
  <c r="X111" i="1"/>
  <c r="W111" i="1" s="1"/>
  <c r="T111" i="1"/>
  <c r="S111" i="1" s="1"/>
  <c r="AA107" i="1"/>
  <c r="AG107" i="1" s="1"/>
  <c r="T107" i="1"/>
  <c r="S107" i="1" s="1"/>
  <c r="AC107" i="1"/>
  <c r="Y107" i="1"/>
  <c r="P99" i="1"/>
  <c r="O99" i="1" s="1"/>
  <c r="R99" i="1"/>
  <c r="X99" i="1"/>
  <c r="W99" i="1" s="1"/>
  <c r="AC99" i="1"/>
  <c r="AG96" i="1"/>
  <c r="P95" i="1"/>
  <c r="R95" i="1"/>
  <c r="T95" i="1"/>
  <c r="S95" i="1" s="1"/>
  <c r="N95" i="1"/>
  <c r="M95" i="1" s="1"/>
  <c r="Z95" i="1"/>
  <c r="AF95" i="1" s="1"/>
  <c r="X95" i="1"/>
  <c r="AC91" i="1"/>
  <c r="AG90" i="1"/>
  <c r="V91" i="1"/>
  <c r="U91" i="1" s="1"/>
  <c r="P91" i="1"/>
  <c r="X87" i="1"/>
  <c r="AC87" i="1"/>
  <c r="AG84" i="1"/>
  <c r="N83" i="1"/>
  <c r="AC83" i="1"/>
  <c r="AG80" i="1"/>
  <c r="P79" i="1"/>
  <c r="O79" i="1" s="1"/>
  <c r="V79" i="1"/>
  <c r="U79" i="1" s="1"/>
  <c r="AC79" i="1"/>
  <c r="AG76" i="1"/>
  <c r="Z75" i="1"/>
  <c r="AF75" i="1" s="1"/>
  <c r="X75" i="1"/>
  <c r="R75" i="1"/>
  <c r="Q75" i="1" s="1"/>
  <c r="P75" i="1"/>
  <c r="O75" i="1" s="1"/>
  <c r="AC75" i="1"/>
  <c r="AG73" i="1"/>
  <c r="V71" i="1"/>
  <c r="Z71" i="1"/>
  <c r="AF71" i="1" s="1"/>
  <c r="R71" i="1"/>
  <c r="Q71" i="1" s="1"/>
  <c r="AC71" i="1"/>
  <c r="O71" i="1"/>
  <c r="W71" i="1"/>
  <c r="S71" i="1"/>
  <c r="U71" i="1"/>
  <c r="AA71" i="1"/>
  <c r="AG71" i="1" s="1"/>
  <c r="Y71" i="1"/>
  <c r="X67" i="1"/>
  <c r="R67" i="1"/>
  <c r="AC67" i="1"/>
  <c r="AG64" i="1"/>
  <c r="V63" i="1"/>
  <c r="Z63" i="1"/>
  <c r="AF63" i="1" s="1"/>
  <c r="P59" i="1"/>
  <c r="O59" i="1" s="1"/>
  <c r="N59" i="1"/>
  <c r="Z59" i="1"/>
  <c r="AF59" i="1" s="1"/>
  <c r="AC59" i="1"/>
  <c r="V55" i="1"/>
  <c r="P55" i="1"/>
  <c r="O55" i="1" s="1"/>
  <c r="X55" i="1"/>
  <c r="AC55" i="1"/>
  <c r="AG52" i="1"/>
  <c r="R51" i="1"/>
  <c r="P51" i="1"/>
  <c r="O51" i="1" s="1"/>
  <c r="X51" i="1"/>
  <c r="W51" i="1" s="1"/>
  <c r="N51" i="1"/>
  <c r="M51" i="1" s="1"/>
  <c r="AC51" i="1"/>
  <c r="AG48" i="1"/>
  <c r="P47" i="1"/>
  <c r="O47" i="1" s="1"/>
  <c r="T47" i="1"/>
  <c r="S47" i="1" s="1"/>
  <c r="M47" i="1"/>
  <c r="Z47" i="1"/>
  <c r="AC47" i="1"/>
  <c r="AG44" i="1"/>
  <c r="Z43" i="1"/>
  <c r="AF43" i="1" s="1"/>
  <c r="AC43" i="1"/>
  <c r="N43" i="1"/>
  <c r="M43" i="1" s="1"/>
  <c r="O43" i="1"/>
  <c r="U43" i="1"/>
  <c r="Q43" i="1"/>
  <c r="R39" i="1"/>
  <c r="Q39" i="1" s="1"/>
  <c r="N39" i="1"/>
  <c r="M39" i="1" s="1"/>
  <c r="AC39" i="1"/>
  <c r="AG36" i="1"/>
  <c r="V39" i="1"/>
  <c r="U39" i="1" s="1"/>
  <c r="Z35" i="1"/>
  <c r="AF35" i="1" s="1"/>
  <c r="P35" i="1"/>
  <c r="AC35" i="1"/>
  <c r="AG32" i="1"/>
  <c r="X31" i="1"/>
  <c r="N31" i="1"/>
  <c r="M31" i="1" s="1"/>
  <c r="AC31" i="1"/>
  <c r="AG29" i="1"/>
  <c r="V31" i="1"/>
  <c r="U31" i="1" s="1"/>
  <c r="P31" i="1"/>
  <c r="O31" i="1" s="1"/>
  <c r="Z31" i="1"/>
  <c r="AF31" i="1" s="1"/>
  <c r="T27" i="1"/>
  <c r="AC27" i="1"/>
  <c r="AG26" i="1"/>
  <c r="V27" i="1"/>
  <c r="U27" i="1" s="1"/>
  <c r="V23" i="1"/>
  <c r="U23" i="1" s="1"/>
  <c r="Z23" i="1"/>
  <c r="AF23" i="1" s="1"/>
  <c r="AC23" i="1"/>
  <c r="AG20" i="1"/>
  <c r="V19" i="1"/>
  <c r="P19" i="1"/>
  <c r="Z19" i="1"/>
  <c r="AF19" i="1" s="1"/>
  <c r="AC19" i="1"/>
  <c r="AG16" i="1"/>
  <c r="AE128" i="1"/>
  <c r="AD128" i="1" s="1"/>
  <c r="V15" i="1"/>
  <c r="P15" i="1"/>
  <c r="O15" i="1" s="1"/>
  <c r="X15" i="1"/>
  <c r="W15" i="1" s="1"/>
  <c r="U15" i="1"/>
  <c r="N15" i="1"/>
  <c r="M15" i="1" s="1"/>
  <c r="S15" i="1"/>
  <c r="R15" i="1"/>
  <c r="Q15" i="1" s="1"/>
  <c r="AC15" i="1"/>
  <c r="Z15" i="1"/>
  <c r="AK128" i="1"/>
  <c r="AJ128" i="1" s="1"/>
  <c r="V11" i="1"/>
  <c r="P11" i="1"/>
  <c r="O11" i="1" s="1"/>
  <c r="AC11" i="1"/>
  <c r="T7" i="1"/>
  <c r="AD128" i="10"/>
  <c r="AB128" i="10" s="1"/>
  <c r="P128" i="14"/>
  <c r="O128" i="14" s="1"/>
  <c r="N128" i="3"/>
  <c r="M128" i="3" s="1"/>
  <c r="V128" i="13"/>
  <c r="U128" i="13" s="1"/>
  <c r="X128" i="13"/>
  <c r="W128" i="13" s="1"/>
  <c r="AA128" i="12"/>
  <c r="Z128" i="12" s="1"/>
  <c r="AG127" i="12"/>
  <c r="L128" i="12"/>
  <c r="Q128" i="12"/>
  <c r="P128" i="12" s="1"/>
  <c r="S128" i="12"/>
  <c r="R128" i="12" s="1"/>
  <c r="Y128" i="12"/>
  <c r="X128" i="12" s="1"/>
  <c r="AA128" i="11"/>
  <c r="Z128" i="11" s="1"/>
  <c r="L128" i="11"/>
  <c r="W128" i="11"/>
  <c r="V128" i="11" s="1"/>
  <c r="AO16" i="10"/>
  <c r="AO17" i="10" s="1"/>
  <c r="AO18" i="10" s="1"/>
  <c r="AP15" i="10"/>
  <c r="L128" i="10"/>
  <c r="W128" i="10"/>
  <c r="V128" i="10" s="1"/>
  <c r="AA128" i="10"/>
  <c r="Z128" i="10" s="1"/>
  <c r="AB7" i="8"/>
  <c r="AH7" i="8" s="1"/>
  <c r="L128" i="8"/>
  <c r="AD128" i="8"/>
  <c r="AB128" i="8" s="1"/>
  <c r="AG127" i="8"/>
  <c r="AA128" i="8"/>
  <c r="Z128" i="8" s="1"/>
  <c r="L128" i="7"/>
  <c r="O128" i="7"/>
  <c r="N128" i="7" s="1"/>
  <c r="W128" i="7"/>
  <c r="V128" i="7" s="1"/>
  <c r="AA128" i="7"/>
  <c r="Z128" i="7" s="1"/>
  <c r="K128" i="6"/>
  <c r="N128" i="5"/>
  <c r="M128" i="5" s="1"/>
  <c r="K128" i="5"/>
  <c r="AA7" i="14"/>
  <c r="AG7" i="14" s="1"/>
  <c r="AC128" i="14"/>
  <c r="Q7" i="14"/>
  <c r="P128" i="3"/>
  <c r="O128" i="3" s="1"/>
  <c r="K128" i="3"/>
  <c r="AC128" i="3"/>
  <c r="Z128" i="3"/>
  <c r="Y128" i="3" s="1"/>
  <c r="AF127" i="1"/>
  <c r="T119" i="1"/>
  <c r="S119" i="1" s="1"/>
  <c r="O119" i="1"/>
  <c r="Y119" i="1"/>
  <c r="Q119" i="1"/>
  <c r="Y67" i="1"/>
  <c r="U67" i="1"/>
  <c r="Q67" i="1"/>
  <c r="M67" i="1"/>
  <c r="AA67" i="1"/>
  <c r="AG67" i="1" s="1"/>
  <c r="W67" i="1"/>
  <c r="S67" i="1"/>
  <c r="O67" i="1"/>
  <c r="Y39" i="1"/>
  <c r="O39" i="1"/>
  <c r="S39" i="1"/>
  <c r="N103" i="1"/>
  <c r="M103" i="1" s="1"/>
  <c r="AA123" i="1"/>
  <c r="AG123" i="1" s="1"/>
  <c r="W123" i="1"/>
  <c r="S123" i="1"/>
  <c r="O123" i="1"/>
  <c r="Y123" i="1"/>
  <c r="U123" i="1"/>
  <c r="M123" i="1"/>
  <c r="N119" i="1"/>
  <c r="M119" i="1" s="1"/>
  <c r="V107" i="1"/>
  <c r="U107" i="1" s="1"/>
  <c r="N99" i="1"/>
  <c r="M99" i="1" s="1"/>
  <c r="Y91" i="1"/>
  <c r="Q91" i="1"/>
  <c r="M91" i="1"/>
  <c r="AA91" i="1"/>
  <c r="AG91" i="1" s="1"/>
  <c r="W91" i="1"/>
  <c r="S91" i="1"/>
  <c r="O91" i="1"/>
  <c r="P115" i="1"/>
  <c r="O115" i="1" s="1"/>
  <c r="Y95" i="1"/>
  <c r="O95" i="1"/>
  <c r="W95" i="1"/>
  <c r="Q95" i="1"/>
  <c r="AA95" i="1"/>
  <c r="AG95" i="1" s="1"/>
  <c r="U95" i="1"/>
  <c r="AA75" i="1"/>
  <c r="AG75" i="1" s="1"/>
  <c r="W75" i="1"/>
  <c r="S75" i="1"/>
  <c r="U75" i="1"/>
  <c r="M75" i="1"/>
  <c r="Y75" i="1"/>
  <c r="V47" i="1"/>
  <c r="U47" i="1" s="1"/>
  <c r="R79" i="1"/>
  <c r="Q79" i="1" s="1"/>
  <c r="X43" i="1"/>
  <c r="W43" i="1" s="1"/>
  <c r="Z103" i="1"/>
  <c r="AF103" i="1" s="1"/>
  <c r="P103" i="1"/>
  <c r="O103" i="1" s="1"/>
  <c r="AC63" i="1"/>
  <c r="R47" i="1"/>
  <c r="Q47" i="1" s="1"/>
  <c r="T31" i="1"/>
  <c r="S31" i="1" s="1"/>
  <c r="AA27" i="1"/>
  <c r="AG27" i="1" s="1"/>
  <c r="W27" i="1"/>
  <c r="S27" i="1"/>
  <c r="O27" i="1"/>
  <c r="Q27" i="1"/>
  <c r="M27" i="1"/>
  <c r="X19" i="1"/>
  <c r="W19" i="1" s="1"/>
  <c r="Y7" i="1"/>
  <c r="S7" i="1"/>
  <c r="O7" i="1"/>
  <c r="AA7" i="1"/>
  <c r="AG7" i="1" s="1"/>
  <c r="U7" i="1"/>
  <c r="W7" i="1"/>
  <c r="X35" i="1"/>
  <c r="W35" i="1" s="1"/>
  <c r="AA11" i="1"/>
  <c r="AG11" i="1" s="1"/>
  <c r="W11" i="1"/>
  <c r="S11" i="1"/>
  <c r="Y11" i="1"/>
  <c r="U11" i="1"/>
  <c r="Q11" i="1"/>
  <c r="M11" i="1"/>
  <c r="Z83" i="1"/>
  <c r="AF83" i="1" s="1"/>
  <c r="P83" i="1"/>
  <c r="O83" i="1" s="1"/>
  <c r="S79" i="1"/>
  <c r="AC103" i="1"/>
  <c r="AN12" i="1"/>
  <c r="AN13" i="1" s="1"/>
  <c r="AN14" i="1" s="1"/>
  <c r="AO11" i="1"/>
  <c r="Y127" i="1"/>
  <c r="U127" i="1"/>
  <c r="Q127" i="1"/>
  <c r="M127" i="1"/>
  <c r="L128" i="1"/>
  <c r="S127" i="1"/>
  <c r="R123" i="1"/>
  <c r="Q123" i="1" s="1"/>
  <c r="Z111" i="1"/>
  <c r="S99" i="1"/>
  <c r="Q99" i="1"/>
  <c r="V99" i="1"/>
  <c r="U99" i="1" s="1"/>
  <c r="N71" i="1"/>
  <c r="M71" i="1" s="1"/>
  <c r="AC95" i="1"/>
  <c r="N87" i="1"/>
  <c r="M87" i="1" s="1"/>
  <c r="Z55" i="1"/>
  <c r="AF55" i="1" s="1"/>
  <c r="Z79" i="1"/>
  <c r="AF79" i="1" s="1"/>
  <c r="Y51" i="1"/>
  <c r="S51" i="1"/>
  <c r="Q51" i="1"/>
  <c r="R103" i="1"/>
  <c r="X103" i="1"/>
  <c r="W103" i="1" s="1"/>
  <c r="U63" i="1"/>
  <c r="AA63" i="1"/>
  <c r="AG63" i="1" s="1"/>
  <c r="W63" i="1"/>
  <c r="S63" i="1"/>
  <c r="W59" i="1"/>
  <c r="U59" i="1"/>
  <c r="M59" i="1"/>
  <c r="AA59" i="1"/>
  <c r="AG59" i="1" s="1"/>
  <c r="S59" i="1"/>
  <c r="Q59" i="1"/>
  <c r="X39" i="1"/>
  <c r="W39" i="1" s="1"/>
  <c r="U19" i="1"/>
  <c r="M19" i="1"/>
  <c r="S19" i="1"/>
  <c r="O19" i="1"/>
  <c r="W55" i="1"/>
  <c r="S55" i="1"/>
  <c r="U55" i="1"/>
  <c r="Q55" i="1"/>
  <c r="M55" i="1"/>
  <c r="Y35" i="1"/>
  <c r="U35" i="1"/>
  <c r="M35" i="1"/>
  <c r="AA35" i="1"/>
  <c r="AG35" i="1" s="1"/>
  <c r="S35" i="1"/>
  <c r="O35" i="1"/>
  <c r="R7" i="1"/>
  <c r="Q7" i="1" s="1"/>
  <c r="R83" i="1"/>
  <c r="Q83" i="1" s="1"/>
  <c r="X83" i="1"/>
  <c r="W83" i="1" s="1"/>
  <c r="N111" i="1"/>
  <c r="M111" i="1" s="1"/>
  <c r="Z99" i="1"/>
  <c r="AF99" i="1" s="1"/>
  <c r="X119" i="1"/>
  <c r="W119" i="1" s="1"/>
  <c r="AA115" i="1"/>
  <c r="AG115" i="1" s="1"/>
  <c r="W115" i="1"/>
  <c r="S115" i="1"/>
  <c r="U115" i="1"/>
  <c r="M115" i="1"/>
  <c r="Q115" i="1"/>
  <c r="V87" i="1"/>
  <c r="U87" i="1" s="1"/>
  <c r="Y87" i="1"/>
  <c r="Q87" i="1"/>
  <c r="W87" i="1"/>
  <c r="S87" i="1"/>
  <c r="O87" i="1"/>
  <c r="X47" i="1"/>
  <c r="W47" i="1" s="1"/>
  <c r="N79" i="1"/>
  <c r="M79" i="1" s="1"/>
  <c r="X79" i="1"/>
  <c r="W79" i="1" s="1"/>
  <c r="P63" i="1"/>
  <c r="O63" i="1" s="1"/>
  <c r="V51" i="1"/>
  <c r="U51" i="1" s="1"/>
  <c r="V103" i="1"/>
  <c r="U103" i="1" s="1"/>
  <c r="T103" i="1"/>
  <c r="S103" i="1" s="1"/>
  <c r="AA103" i="1"/>
  <c r="AG103" i="1" s="1"/>
  <c r="Q103" i="1"/>
  <c r="N63" i="1"/>
  <c r="M63" i="1" s="1"/>
  <c r="R63" i="1"/>
  <c r="Q63" i="1" s="1"/>
  <c r="Z27" i="1"/>
  <c r="AF27" i="1" s="1"/>
  <c r="Y23" i="1"/>
  <c r="Q23" i="1"/>
  <c r="M23" i="1"/>
  <c r="O23" i="1"/>
  <c r="W23" i="1"/>
  <c r="S23" i="1"/>
  <c r="N7" i="1"/>
  <c r="M7" i="1" s="1"/>
  <c r="W31" i="1"/>
  <c r="Q31" i="1"/>
  <c r="R19" i="1"/>
  <c r="Q19" i="1" s="1"/>
  <c r="R35" i="1"/>
  <c r="Q35" i="1" s="1"/>
  <c r="V83" i="1"/>
  <c r="U83" i="1" s="1"/>
  <c r="AA83" i="1"/>
  <c r="AG83" i="1" s="1"/>
  <c r="S83" i="1"/>
  <c r="M83" i="1"/>
  <c r="AC128" i="11" l="1"/>
  <c r="AG128" i="11" s="1"/>
  <c r="AC128" i="12"/>
  <c r="AH128" i="12" s="1"/>
  <c r="AC128" i="10"/>
  <c r="AG128" i="10" s="1"/>
  <c r="AC128" i="7"/>
  <c r="AB128" i="7"/>
  <c r="AB128" i="6"/>
  <c r="AF128" i="6" s="1"/>
  <c r="AF128" i="5"/>
  <c r="AG128" i="5"/>
  <c r="AB128" i="13"/>
  <c r="AG128" i="13" s="1"/>
  <c r="AA127" i="1"/>
  <c r="AG127" i="1" s="1"/>
  <c r="AA119" i="1"/>
  <c r="AG119" i="1" s="1"/>
  <c r="Y115" i="1"/>
  <c r="AF111" i="1"/>
  <c r="Y111" i="1"/>
  <c r="Y103" i="1"/>
  <c r="Y99" i="1"/>
  <c r="AA99" i="1"/>
  <c r="AG99" i="1" s="1"/>
  <c r="AA87" i="1"/>
  <c r="AG87" i="1" s="1"/>
  <c r="Y83" i="1"/>
  <c r="AA79" i="1"/>
  <c r="AG79" i="1" s="1"/>
  <c r="Y79" i="1"/>
  <c r="Y63" i="1"/>
  <c r="Y59" i="1"/>
  <c r="Y55" i="1"/>
  <c r="AA55" i="1"/>
  <c r="AG55" i="1" s="1"/>
  <c r="AA51" i="1"/>
  <c r="AG51" i="1" s="1"/>
  <c r="AF47" i="1"/>
  <c r="Y47" i="1"/>
  <c r="AA47" i="1"/>
  <c r="AG47" i="1" s="1"/>
  <c r="Y43" i="1"/>
  <c r="AG41" i="1"/>
  <c r="AA43" i="1"/>
  <c r="AG43" i="1" s="1"/>
  <c r="AA39" i="1"/>
  <c r="AG39" i="1" s="1"/>
  <c r="AA31" i="1"/>
  <c r="AG31" i="1" s="1"/>
  <c r="Y31" i="1"/>
  <c r="T128" i="1"/>
  <c r="S128" i="1" s="1"/>
  <c r="Y27" i="1"/>
  <c r="V128" i="1"/>
  <c r="U128" i="1" s="1"/>
  <c r="AA23" i="1"/>
  <c r="AG23" i="1" s="1"/>
  <c r="Y19" i="1"/>
  <c r="AA19" i="1"/>
  <c r="AG19" i="1" s="1"/>
  <c r="P128" i="1"/>
  <c r="O128" i="1" s="1"/>
  <c r="R128" i="1"/>
  <c r="Q128" i="1" s="1"/>
  <c r="X128" i="1"/>
  <c r="W128" i="1" s="1"/>
  <c r="N128" i="1"/>
  <c r="M128" i="1" s="1"/>
  <c r="AF15" i="1"/>
  <c r="Y15" i="1"/>
  <c r="AG12" i="1"/>
  <c r="AA15" i="1"/>
  <c r="AG15" i="1" s="1"/>
  <c r="AC128" i="1"/>
  <c r="AO20" i="10"/>
  <c r="AO21" i="10" s="1"/>
  <c r="AO22" i="10" s="1"/>
  <c r="AP19" i="10"/>
  <c r="AC128" i="8"/>
  <c r="AG128" i="8" s="1"/>
  <c r="AB128" i="14"/>
  <c r="AF128" i="14" s="1"/>
  <c r="AB128" i="3"/>
  <c r="AF128" i="3" s="1"/>
  <c r="K128" i="1"/>
  <c r="AN16" i="1"/>
  <c r="AN17" i="1" s="1"/>
  <c r="AN18" i="1" s="1"/>
  <c r="AO15" i="1"/>
  <c r="Z128" i="1"/>
  <c r="Y128" i="1" s="1"/>
  <c r="AG128" i="12" l="1"/>
  <c r="AH128" i="11"/>
  <c r="AH128" i="10"/>
  <c r="AF128" i="13"/>
  <c r="AH128" i="7"/>
  <c r="AG128" i="7"/>
  <c r="AG128" i="6"/>
  <c r="AG128" i="14"/>
  <c r="AB128" i="1"/>
  <c r="AH128" i="8"/>
  <c r="AG128" i="3"/>
  <c r="AO24" i="10"/>
  <c r="AO25" i="10" s="1"/>
  <c r="AO26" i="10" s="1"/>
  <c r="AP23" i="10"/>
  <c r="AN20" i="1"/>
  <c r="AN21" i="1" s="1"/>
  <c r="AN22" i="1" s="1"/>
  <c r="AO19" i="1"/>
  <c r="AG128" i="1" l="1"/>
  <c r="AO28" i="10"/>
  <c r="AO29" i="10" s="1"/>
  <c r="AO30" i="10" s="1"/>
  <c r="AP27" i="10"/>
  <c r="AN24" i="1"/>
  <c r="AN25" i="1" s="1"/>
  <c r="AN26" i="1" s="1"/>
  <c r="AO23" i="1"/>
  <c r="AP31" i="10" l="1"/>
  <c r="AO32" i="10"/>
  <c r="AO33" i="10" s="1"/>
  <c r="AO34" i="10" s="1"/>
  <c r="AN28" i="1"/>
  <c r="AN29" i="1" s="1"/>
  <c r="AN30" i="1" s="1"/>
  <c r="AO27" i="1"/>
  <c r="AO36" i="10" l="1"/>
  <c r="AO37" i="10" s="1"/>
  <c r="AO38" i="10" s="1"/>
  <c r="AP35" i="10"/>
  <c r="AN32" i="1"/>
  <c r="AN33" i="1" s="1"/>
  <c r="AN34" i="1" s="1"/>
  <c r="AO31" i="1"/>
  <c r="AO41" i="10" l="1"/>
  <c r="AO42" i="10" s="1"/>
  <c r="AP39" i="10"/>
  <c r="AO35" i="1"/>
  <c r="AN36" i="1"/>
  <c r="AN37" i="1" s="1"/>
  <c r="AN38" i="1" s="1"/>
  <c r="AP43" i="10" l="1"/>
  <c r="AO44" i="10"/>
  <c r="AO45" i="10" s="1"/>
  <c r="AO46" i="10" s="1"/>
  <c r="AO39" i="1"/>
  <c r="AN40" i="1"/>
  <c r="AN41" i="1" s="1"/>
  <c r="AN42" i="1" s="1"/>
  <c r="AP47" i="10" l="1"/>
  <c r="AO48" i="10"/>
  <c r="AO49" i="10" s="1"/>
  <c r="AO50" i="10" s="1"/>
  <c r="AN44" i="1"/>
  <c r="AN45" i="1" s="1"/>
  <c r="AN46" i="1" s="1"/>
  <c r="AO43" i="1"/>
  <c r="AO52" i="10" l="1"/>
  <c r="AO53" i="10" s="1"/>
  <c r="AO54" i="10" s="1"/>
  <c r="AP51" i="10"/>
  <c r="AN48" i="1"/>
  <c r="AN49" i="1" s="1"/>
  <c r="AN50" i="1" s="1"/>
  <c r="AO47" i="1"/>
  <c r="AO56" i="10" l="1"/>
  <c r="AO57" i="10" s="1"/>
  <c r="AO58" i="10" s="1"/>
  <c r="AP55" i="10"/>
  <c r="AN52" i="1"/>
  <c r="AN53" i="1" s="1"/>
  <c r="AN54" i="1" s="1"/>
  <c r="AO51" i="1"/>
  <c r="AO60" i="10" l="1"/>
  <c r="AO61" i="10" s="1"/>
  <c r="AO62" i="10" s="1"/>
  <c r="AP59" i="10"/>
  <c r="AN56" i="1"/>
  <c r="AN57" i="1" s="1"/>
  <c r="AN58" i="1" s="1"/>
  <c r="AO55" i="1"/>
  <c r="AP63" i="10" l="1"/>
  <c r="AO64" i="10"/>
  <c r="AO65" i="10" s="1"/>
  <c r="AO66" i="10" s="1"/>
  <c r="AO59" i="1"/>
  <c r="AN61" i="1"/>
  <c r="AN62" i="1" s="1"/>
  <c r="AO69" i="10" l="1"/>
  <c r="AO70" i="10" s="1"/>
  <c r="AP67" i="10"/>
  <c r="AN64" i="1"/>
  <c r="AN65" i="1" s="1"/>
  <c r="AN66" i="1" s="1"/>
  <c r="AO63" i="1"/>
  <c r="AO72" i="10" l="1"/>
  <c r="AO73" i="10" s="1"/>
  <c r="AO74" i="10" s="1"/>
  <c r="AP71" i="10"/>
  <c r="AN68" i="1"/>
  <c r="AN69" i="1" s="1"/>
  <c r="AN70" i="1" s="1"/>
  <c r="AO67" i="1"/>
  <c r="AO76" i="10" l="1"/>
  <c r="AO77" i="10" s="1"/>
  <c r="AO78" i="10" s="1"/>
  <c r="AP75" i="10"/>
  <c r="AN72" i="1"/>
  <c r="AN73" i="1" s="1"/>
  <c r="AN74" i="1" s="1"/>
  <c r="AO71" i="1"/>
  <c r="AO80" i="10" l="1"/>
  <c r="AO81" i="10" s="1"/>
  <c r="AO82" i="10" s="1"/>
  <c r="AP79" i="10"/>
  <c r="AN76" i="1"/>
  <c r="AN77" i="1" s="1"/>
  <c r="AN78" i="1" s="1"/>
  <c r="AO75" i="1"/>
  <c r="AP83" i="10" l="1"/>
  <c r="AO84" i="10"/>
  <c r="AO85" i="10" s="1"/>
  <c r="AO86" i="10" s="1"/>
  <c r="AN80" i="1"/>
  <c r="AN81" i="1" s="1"/>
  <c r="AN82" i="1" s="1"/>
  <c r="AO79" i="1"/>
  <c r="AO88" i="10" l="1"/>
  <c r="AO89" i="10" s="1"/>
  <c r="AO90" i="10" s="1"/>
  <c r="AP87" i="10"/>
  <c r="AN84" i="1"/>
  <c r="AN85" i="1" s="1"/>
  <c r="AN86" i="1" s="1"/>
  <c r="AO83" i="1"/>
  <c r="AP91" i="10" l="1"/>
  <c r="AO92" i="10"/>
  <c r="AO93" i="10" s="1"/>
  <c r="AO94" i="10" s="1"/>
  <c r="AN89" i="1"/>
  <c r="AN90" i="1" s="1"/>
  <c r="AO87" i="1"/>
  <c r="AO97" i="10" l="1"/>
  <c r="AO98" i="10" s="1"/>
  <c r="AP95" i="10"/>
  <c r="AN92" i="1"/>
  <c r="AN93" i="1" s="1"/>
  <c r="AN94" i="1" s="1"/>
  <c r="AO91" i="1"/>
  <c r="AO100" i="10" l="1"/>
  <c r="AO101" i="10" s="1"/>
  <c r="AO102" i="10" s="1"/>
  <c r="AP99" i="10"/>
  <c r="AO95" i="1"/>
  <c r="AN96" i="1"/>
  <c r="AN97" i="1" s="1"/>
  <c r="AN98" i="1" s="1"/>
  <c r="AO104" i="10" l="1"/>
  <c r="AO105" i="10" s="1"/>
  <c r="AO106" i="10" s="1"/>
  <c r="AP103" i="10"/>
  <c r="AN100" i="1"/>
  <c r="AN101" i="1" s="1"/>
  <c r="AN102" i="1" s="1"/>
  <c r="AO99" i="1"/>
  <c r="AO108" i="10" l="1"/>
  <c r="AO109" i="10" s="1"/>
  <c r="AO110" i="10" s="1"/>
  <c r="AP107" i="10"/>
  <c r="AO103" i="1"/>
  <c r="AN104" i="1"/>
  <c r="AN105" i="1" s="1"/>
  <c r="AO112" i="10" l="1"/>
  <c r="AO113" i="10" s="1"/>
  <c r="AO114" i="10" s="1"/>
  <c r="AP111" i="10"/>
  <c r="AN108" i="1"/>
  <c r="AN109" i="1" s="1"/>
  <c r="AN110" i="1" s="1"/>
  <c r="AO107" i="1"/>
  <c r="AP115" i="10" l="1"/>
  <c r="AO116" i="10"/>
  <c r="AO117" i="10" s="1"/>
  <c r="AO118" i="10" s="1"/>
  <c r="AO111" i="1"/>
  <c r="AN112" i="1"/>
  <c r="AN113" i="1" s="1"/>
  <c r="AN114" i="1" s="1"/>
  <c r="AO121" i="10" l="1"/>
  <c r="AO122" i="10" s="1"/>
  <c r="AN116" i="1"/>
  <c r="AN117" i="1" s="1"/>
  <c r="AN118" i="1" s="1"/>
  <c r="AO115" i="1"/>
  <c r="AP123" i="10" l="1"/>
  <c r="AO124" i="10"/>
  <c r="AO125" i="10" s="1"/>
  <c r="AO126" i="10" s="1"/>
  <c r="AP127" i="10" s="1"/>
  <c r="AN120" i="1"/>
  <c r="AN121" i="1" s="1"/>
  <c r="AN122" i="1" s="1"/>
  <c r="AO119" i="1"/>
  <c r="AN125" i="1" l="1"/>
  <c r="AN126" i="1" s="1"/>
  <c r="AO127" i="1" s="1"/>
  <c r="AN3" i="13" s="1"/>
  <c r="AN4" i="13" s="1"/>
  <c r="AN5" i="13" s="1"/>
  <c r="AN6" i="13" s="1"/>
  <c r="AO123" i="1"/>
  <c r="AN8" i="13" l="1"/>
  <c r="AN9" i="13" s="1"/>
  <c r="AN10" i="13" s="1"/>
  <c r="AO7" i="13"/>
  <c r="AN12" i="13" l="1"/>
  <c r="AN13" i="13" s="1"/>
  <c r="AN14" i="13" s="1"/>
  <c r="AO11" i="13"/>
  <c r="AO15" i="13" l="1"/>
  <c r="AN16" i="13"/>
  <c r="AN17" i="13" s="1"/>
  <c r="AN18" i="13" s="1"/>
  <c r="AO19" i="13" l="1"/>
  <c r="AN20" i="13"/>
  <c r="AN21" i="13" s="1"/>
  <c r="AN22" i="13" s="1"/>
  <c r="AN24" i="13" l="1"/>
  <c r="AN25" i="13" s="1"/>
  <c r="AN26" i="13" s="1"/>
  <c r="AO23" i="13"/>
  <c r="AO27" i="13" l="1"/>
  <c r="AN28" i="13"/>
  <c r="AN29" i="13" s="1"/>
  <c r="AN30" i="13" s="1"/>
  <c r="AN32" i="13" l="1"/>
  <c r="AN33" i="13" s="1"/>
  <c r="AN34" i="13" s="1"/>
  <c r="AO31" i="13"/>
  <c r="AN36" i="13" l="1"/>
  <c r="AN37" i="13" s="1"/>
  <c r="AN38" i="13" s="1"/>
  <c r="AO35" i="13"/>
  <c r="AN40" i="13" l="1"/>
  <c r="AN41" i="13" s="1"/>
  <c r="AN42" i="13" s="1"/>
  <c r="AO39" i="13"/>
  <c r="AO43" i="13" l="1"/>
  <c r="AN44" i="13"/>
  <c r="AN45" i="13" s="1"/>
  <c r="AN46" i="13" s="1"/>
  <c r="AO47" i="13" l="1"/>
  <c r="AN48" i="13"/>
  <c r="AN49" i="13" s="1"/>
  <c r="AN50" i="13" s="1"/>
  <c r="AN52" i="13" l="1"/>
  <c r="AN53" i="13" s="1"/>
  <c r="AN54" i="13" s="1"/>
  <c r="AO51" i="13"/>
  <c r="AO55" i="13" l="1"/>
  <c r="AN56" i="13"/>
  <c r="AN57" i="13" s="1"/>
  <c r="AN58" i="13" s="1"/>
  <c r="AO59" i="13" l="1"/>
  <c r="AN60" i="13"/>
  <c r="AN61" i="13" s="1"/>
  <c r="AN62" i="13" s="1"/>
  <c r="AN64" i="13" l="1"/>
  <c r="AN65" i="13" s="1"/>
  <c r="AN66" i="13" s="1"/>
  <c r="AO63" i="13"/>
  <c r="AO67" i="13" l="1"/>
  <c r="AN68" i="13"/>
  <c r="AN69" i="13" s="1"/>
  <c r="AN70" i="13" s="1"/>
  <c r="AN72" i="13" s="1"/>
  <c r="AN73" i="13" l="1"/>
  <c r="AN74" i="13" s="1"/>
  <c r="AO71" i="13"/>
  <c r="AO75" i="13" l="1"/>
  <c r="AN76" i="13"/>
  <c r="AN77" i="13" s="1"/>
  <c r="AN78" i="13" s="1"/>
  <c r="AN80" i="13" l="1"/>
  <c r="AN81" i="13" s="1"/>
  <c r="AN82" i="13" s="1"/>
  <c r="AO79" i="13"/>
  <c r="AN84" i="13" l="1"/>
  <c r="AN85" i="13" s="1"/>
  <c r="AN86" i="13" s="1"/>
  <c r="AO83" i="13"/>
  <c r="AN88" i="13" l="1"/>
  <c r="AN89" i="13" s="1"/>
  <c r="AN90" i="13" s="1"/>
  <c r="AO87" i="13"/>
  <c r="AO91" i="13" l="1"/>
  <c r="AN92" i="13"/>
  <c r="AN93" i="13" s="1"/>
  <c r="AN94" i="13" s="1"/>
  <c r="AN96" i="13" l="1"/>
  <c r="AN97" i="13" s="1"/>
  <c r="AN98" i="13" s="1"/>
  <c r="AO95" i="13"/>
  <c r="AN100" i="13" l="1"/>
  <c r="AN101" i="13" s="1"/>
  <c r="AN102" i="13" s="1"/>
  <c r="AO99" i="13"/>
  <c r="AN104" i="13" l="1"/>
  <c r="AN105" i="13" s="1"/>
  <c r="AN106" i="13" s="1"/>
  <c r="AO103" i="13"/>
  <c r="AN108" i="13" l="1"/>
  <c r="AN109" i="13" s="1"/>
  <c r="AN110" i="13" s="1"/>
  <c r="AN112" i="13" s="1"/>
  <c r="AO107" i="13"/>
  <c r="AO111" i="13" l="1"/>
  <c r="AN113" i="13"/>
  <c r="AN114" i="13" s="1"/>
  <c r="AN116" i="13" l="1"/>
  <c r="AN117" i="13" s="1"/>
  <c r="AN118" i="13" s="1"/>
  <c r="AO115" i="13"/>
  <c r="AN120" i="13" l="1"/>
  <c r="AN121" i="13" s="1"/>
  <c r="AN122" i="13" s="1"/>
  <c r="AO119" i="13"/>
  <c r="AN124" i="13" l="1"/>
  <c r="AN125" i="13" s="1"/>
  <c r="AN126" i="13" s="1"/>
  <c r="AO127" i="13" s="1"/>
  <c r="AN3" i="3" s="1"/>
  <c r="AN4" i="3" s="1"/>
  <c r="AN5" i="3" s="1"/>
  <c r="AN6" i="3" s="1"/>
  <c r="AO123" i="13"/>
  <c r="AN8" i="3" l="1"/>
  <c r="AN9" i="3" s="1"/>
  <c r="AN10" i="3" s="1"/>
  <c r="AO7" i="3"/>
  <c r="AO11" i="3" l="1"/>
  <c r="AN12" i="3"/>
  <c r="AN13" i="3" s="1"/>
  <c r="AN14" i="3" s="1"/>
  <c r="AN16" i="3" l="1"/>
  <c r="AN17" i="3" s="1"/>
  <c r="AN18" i="3" s="1"/>
  <c r="AO15" i="3"/>
  <c r="AN20" i="3" l="1"/>
  <c r="AN21" i="3" s="1"/>
  <c r="AN22" i="3" s="1"/>
  <c r="AO19" i="3"/>
  <c r="AO23" i="3" l="1"/>
  <c r="AN24" i="3"/>
  <c r="AN25" i="3" s="1"/>
  <c r="AN26" i="3" s="1"/>
  <c r="AO27" i="3" l="1"/>
  <c r="AN28" i="3"/>
  <c r="AN29" i="3" s="1"/>
  <c r="AN30" i="3" s="1"/>
  <c r="AN32" i="3" l="1"/>
  <c r="AN33" i="3" s="1"/>
  <c r="AN34" i="3" s="1"/>
  <c r="AO31" i="3"/>
  <c r="AO35" i="3" l="1"/>
  <c r="AN36" i="3"/>
  <c r="AN37" i="3" s="1"/>
  <c r="AN38" i="3" s="1"/>
  <c r="AN40" i="3" l="1"/>
  <c r="AN41" i="3" s="1"/>
  <c r="AN42" i="3" s="1"/>
  <c r="AO39" i="3"/>
  <c r="AN44" i="3" l="1"/>
  <c r="AN45" i="3" s="1"/>
  <c r="AN46" i="3" s="1"/>
  <c r="AO43" i="3"/>
  <c r="AN48" i="3" l="1"/>
  <c r="AN49" i="3" s="1"/>
  <c r="AN50" i="3" s="1"/>
  <c r="AO47" i="3"/>
  <c r="AO51" i="3" l="1"/>
  <c r="AN52" i="3"/>
  <c r="AN53" i="3" s="1"/>
  <c r="AN54" i="3" s="1"/>
  <c r="AN56" i="3" l="1"/>
  <c r="AN57" i="3" s="1"/>
  <c r="AN58" i="3" s="1"/>
  <c r="AO55" i="3"/>
  <c r="AO59" i="3" l="1"/>
  <c r="AN60" i="3"/>
  <c r="AN61" i="3" s="1"/>
  <c r="AN62" i="3" s="1"/>
  <c r="AN64" i="3" l="1"/>
  <c r="AN65" i="3" s="1"/>
  <c r="AN66" i="3" s="1"/>
  <c r="AO63" i="3"/>
  <c r="AN68" i="3" l="1"/>
  <c r="AN69" i="3" s="1"/>
  <c r="AN70" i="3" s="1"/>
  <c r="AO67" i="3"/>
  <c r="AO71" i="3" l="1"/>
  <c r="AN72" i="3"/>
  <c r="AN73" i="3" s="1"/>
  <c r="AN74" i="3" s="1"/>
  <c r="AN76" i="3" l="1"/>
  <c r="AN77" i="3" s="1"/>
  <c r="AN78" i="3" s="1"/>
  <c r="AO75" i="3"/>
  <c r="AN80" i="3" l="1"/>
  <c r="AN81" i="3" s="1"/>
  <c r="AN82" i="3" s="1"/>
  <c r="AO79" i="3"/>
  <c r="AN84" i="3" l="1"/>
  <c r="AN85" i="3" s="1"/>
  <c r="AN86" i="3" s="1"/>
  <c r="AO83" i="3"/>
  <c r="AN88" i="3" l="1"/>
  <c r="AN89" i="3" s="1"/>
  <c r="AN90" i="3" s="1"/>
  <c r="AO87" i="3"/>
  <c r="AN92" i="3" l="1"/>
  <c r="AN93" i="3" s="1"/>
  <c r="AN94" i="3" s="1"/>
  <c r="AO91" i="3"/>
  <c r="AN96" i="3" l="1"/>
  <c r="AN97" i="3" s="1"/>
  <c r="AN98" i="3" s="1"/>
  <c r="AO95" i="3"/>
  <c r="AN100" i="3" l="1"/>
  <c r="AN101" i="3" s="1"/>
  <c r="AN102" i="3" s="1"/>
  <c r="AO99" i="3"/>
  <c r="AN104" i="3" l="1"/>
  <c r="AN105" i="3" s="1"/>
  <c r="AN106" i="3" s="1"/>
  <c r="AO103" i="3"/>
  <c r="AO107" i="3" l="1"/>
  <c r="AN108" i="3"/>
  <c r="AN109" i="3" s="1"/>
  <c r="AN110" i="3" s="1"/>
  <c r="AO111" i="3" l="1"/>
  <c r="AN112" i="3"/>
  <c r="AN113" i="3" s="1"/>
  <c r="AN114" i="3" s="1"/>
  <c r="AN116" i="3" l="1"/>
  <c r="AN117" i="3" s="1"/>
  <c r="AN118" i="3" s="1"/>
  <c r="AO115" i="3"/>
  <c r="AO119" i="3" l="1"/>
  <c r="AN120" i="3"/>
  <c r="AN121" i="3" s="1"/>
  <c r="AN122" i="3" s="1"/>
  <c r="AN124" i="3" l="1"/>
  <c r="AN125" i="3" s="1"/>
  <c r="AN126" i="3" s="1"/>
  <c r="AO127" i="3" s="1"/>
  <c r="AN3" i="14" s="1"/>
  <c r="AN4" i="14" s="1"/>
  <c r="AN5" i="14" s="1"/>
  <c r="AN6" i="14" s="1"/>
  <c r="AO123" i="3"/>
  <c r="AN8" i="14" l="1"/>
  <c r="AN9" i="14" s="1"/>
  <c r="AN10" i="14" s="1"/>
  <c r="AO7" i="14"/>
  <c r="AN12" i="14" l="1"/>
  <c r="AN13" i="14" s="1"/>
  <c r="AN14" i="14" s="1"/>
  <c r="AO11" i="14"/>
  <c r="AN16" i="14" l="1"/>
  <c r="AN17" i="14" s="1"/>
  <c r="AN18" i="14" s="1"/>
  <c r="AO15" i="14"/>
  <c r="AO19" i="14" l="1"/>
  <c r="AN20" i="14"/>
  <c r="AN21" i="14" s="1"/>
  <c r="AN22" i="14" s="1"/>
  <c r="AO23" i="14" l="1"/>
  <c r="AN24" i="14"/>
  <c r="AN25" i="14" s="1"/>
  <c r="AN26" i="14" s="1"/>
  <c r="AO27" i="14" l="1"/>
  <c r="AN28" i="14"/>
  <c r="AN29" i="14" s="1"/>
  <c r="AN30" i="14" s="1"/>
  <c r="AO31" i="14" l="1"/>
  <c r="AN32" i="14"/>
  <c r="AN33" i="14" s="1"/>
  <c r="AN34" i="14" s="1"/>
  <c r="AN36" i="14" l="1"/>
  <c r="AN37" i="14" s="1"/>
  <c r="AN38" i="14" s="1"/>
  <c r="AO35" i="14"/>
  <c r="AO39" i="14" l="1"/>
  <c r="AN40" i="14"/>
  <c r="AN41" i="14" s="1"/>
  <c r="AN42" i="14" s="1"/>
  <c r="AN44" i="14" l="1"/>
  <c r="AN45" i="14" s="1"/>
  <c r="AN46" i="14" s="1"/>
  <c r="AO43" i="14"/>
  <c r="AO47" i="14" l="1"/>
  <c r="AN48" i="14"/>
  <c r="AN49" i="14" s="1"/>
  <c r="AN50" i="14" s="1"/>
  <c r="AN52" i="14" l="1"/>
  <c r="AN53" i="14" s="1"/>
  <c r="AN54" i="14" s="1"/>
  <c r="AO51" i="14"/>
  <c r="AN56" i="14" l="1"/>
  <c r="AN57" i="14" s="1"/>
  <c r="AN58" i="14" s="1"/>
  <c r="AO55" i="14"/>
  <c r="AO59" i="14" l="1"/>
  <c r="AN60" i="14"/>
  <c r="AN61" i="14" s="1"/>
  <c r="AN62" i="14" s="1"/>
  <c r="AN64" i="14" l="1"/>
  <c r="AN65" i="14" s="1"/>
  <c r="AN66" i="14" s="1"/>
  <c r="AO63" i="14"/>
  <c r="AN68" i="14" l="1"/>
  <c r="AN69" i="14" s="1"/>
  <c r="AN70" i="14" s="1"/>
  <c r="AO67" i="14"/>
  <c r="AO71" i="14" l="1"/>
  <c r="AN72" i="14"/>
  <c r="AN73" i="14" s="1"/>
  <c r="AN74" i="14" s="1"/>
  <c r="AO75" i="14" l="1"/>
  <c r="AN76" i="14"/>
  <c r="AN77" i="14" s="1"/>
  <c r="AN78" i="14" s="1"/>
  <c r="AO79" i="14" l="1"/>
  <c r="AN80" i="14"/>
  <c r="AN81" i="14" s="1"/>
  <c r="AN82" i="14" s="1"/>
  <c r="AN84" i="14" l="1"/>
  <c r="AN85" i="14" s="1"/>
  <c r="AN86" i="14" s="1"/>
  <c r="AO83" i="14"/>
  <c r="AN88" i="14" l="1"/>
  <c r="AN89" i="14" s="1"/>
  <c r="AN90" i="14" s="1"/>
  <c r="AO87" i="14"/>
  <c r="AO91" i="14" l="1"/>
  <c r="AN92" i="14"/>
  <c r="AN93" i="14" s="1"/>
  <c r="AN94" i="14" s="1"/>
  <c r="AN96" i="14" l="1"/>
  <c r="AN97" i="14" s="1"/>
  <c r="AN98" i="14" s="1"/>
  <c r="AO95" i="14"/>
  <c r="AO99" i="14" l="1"/>
  <c r="AN100" i="14"/>
  <c r="AN101" i="14" s="1"/>
  <c r="AN102" i="14" s="1"/>
  <c r="AN104" i="14" l="1"/>
  <c r="AN105" i="14" s="1"/>
  <c r="AN106" i="14" s="1"/>
  <c r="AO103" i="14"/>
  <c r="AO107" i="14" l="1"/>
  <c r="AN108" i="14"/>
  <c r="AN109" i="14" s="1"/>
  <c r="AN110" i="14" s="1"/>
  <c r="AN112" i="14" l="1"/>
  <c r="AN113" i="14" s="1"/>
  <c r="AN114" i="14" s="1"/>
  <c r="AO111" i="14"/>
  <c r="AN116" i="14" l="1"/>
  <c r="AN117" i="14" s="1"/>
  <c r="AN118" i="14" s="1"/>
  <c r="AO115" i="14"/>
  <c r="AN120" i="14" l="1"/>
  <c r="AN121" i="14" s="1"/>
  <c r="AN122" i="14" s="1"/>
  <c r="AO119" i="14"/>
  <c r="AO123" i="14" l="1"/>
  <c r="AN124" i="14"/>
  <c r="AN125" i="14" s="1"/>
  <c r="AN126" i="14" s="1"/>
  <c r="AN3" i="5" l="1"/>
  <c r="AN4" i="5" s="1"/>
  <c r="AN5" i="5" s="1"/>
  <c r="AN6" i="5" s="1"/>
  <c r="AO127" i="14"/>
  <c r="AN8" i="5" l="1"/>
  <c r="AN9" i="5" s="1"/>
  <c r="AN10" i="5" s="1"/>
  <c r="AO7" i="5"/>
  <c r="AN12" i="5" l="1"/>
  <c r="AN13" i="5" s="1"/>
  <c r="AN14" i="5" s="1"/>
  <c r="AO11" i="5"/>
  <c r="AO15" i="5" l="1"/>
  <c r="AN16" i="5"/>
  <c r="AN17" i="5" s="1"/>
  <c r="AN18" i="5" s="1"/>
  <c r="AO19" i="5" l="1"/>
  <c r="AN20" i="5"/>
  <c r="AN21" i="5" s="1"/>
  <c r="AN22" i="5" s="1"/>
  <c r="AN24" i="5" l="1"/>
  <c r="AN25" i="5" s="1"/>
  <c r="AN26" i="5" s="1"/>
  <c r="AO23" i="5"/>
  <c r="AO27" i="5" l="1"/>
  <c r="AN28" i="5"/>
  <c r="AN29" i="5" s="1"/>
  <c r="AN30" i="5" s="1"/>
  <c r="AO31" i="5" l="1"/>
  <c r="AN32" i="5"/>
  <c r="AN33" i="5" s="1"/>
  <c r="AN34" i="5" s="1"/>
  <c r="AO35" i="5" l="1"/>
  <c r="AN36" i="5"/>
  <c r="AN37" i="5" s="1"/>
  <c r="AN38" i="5" s="1"/>
  <c r="AO39" i="5" l="1"/>
  <c r="AN40" i="5"/>
  <c r="AN41" i="5" s="1"/>
  <c r="AN42" i="5" s="1"/>
  <c r="AN44" i="5" l="1"/>
  <c r="AN45" i="5" s="1"/>
  <c r="AN46" i="5" s="1"/>
  <c r="AO43" i="5"/>
  <c r="AO47" i="5" l="1"/>
  <c r="AN48" i="5"/>
  <c r="AN49" i="5" s="1"/>
  <c r="AN50" i="5" s="1"/>
  <c r="AN52" i="5" l="1"/>
  <c r="AN53" i="5" s="1"/>
  <c r="AN54" i="5" s="1"/>
  <c r="AO51" i="5"/>
  <c r="AN56" i="5" l="1"/>
  <c r="AN57" i="5" s="1"/>
  <c r="AN58" i="5" s="1"/>
  <c r="AO55" i="5"/>
  <c r="AN60" i="5" l="1"/>
  <c r="AN61" i="5" s="1"/>
  <c r="AN62" i="5" s="1"/>
  <c r="AO59" i="5"/>
  <c r="AN64" i="5" l="1"/>
  <c r="AN65" i="5" s="1"/>
  <c r="AN66" i="5" s="1"/>
  <c r="AO63" i="5"/>
  <c r="AN68" i="5" l="1"/>
  <c r="AN69" i="5" s="1"/>
  <c r="AN70" i="5" s="1"/>
  <c r="AO67" i="5"/>
  <c r="AN72" i="5" l="1"/>
  <c r="AN73" i="5" s="1"/>
  <c r="AN74" i="5" s="1"/>
  <c r="AO71" i="5"/>
  <c r="AO75" i="5" l="1"/>
  <c r="AN76" i="5"/>
  <c r="AN77" i="5" s="1"/>
  <c r="AN78" i="5" s="1"/>
  <c r="AO79" i="5" l="1"/>
  <c r="AN80" i="5"/>
  <c r="AN81" i="5" s="1"/>
  <c r="AN82" i="5" s="1"/>
  <c r="AN84" i="5" l="1"/>
  <c r="AN85" i="5" s="1"/>
  <c r="AN86" i="5" s="1"/>
  <c r="AO83" i="5"/>
  <c r="AN88" i="5" l="1"/>
  <c r="AN89" i="5" s="1"/>
  <c r="AN90" i="5" s="1"/>
  <c r="AO87" i="5"/>
  <c r="AO91" i="5" l="1"/>
  <c r="AN92" i="5"/>
  <c r="AN93" i="5" s="1"/>
  <c r="AN94" i="5" s="1"/>
  <c r="AN96" i="5" l="1"/>
  <c r="AN97" i="5" s="1"/>
  <c r="AN98" i="5" s="1"/>
  <c r="AO95" i="5"/>
  <c r="AO99" i="5" l="1"/>
  <c r="AN100" i="5"/>
  <c r="AN101" i="5" s="1"/>
  <c r="AN102" i="5" s="1"/>
  <c r="AO103" i="5" l="1"/>
  <c r="AN104" i="5"/>
  <c r="AN105" i="5" s="1"/>
  <c r="AN106" i="5" s="1"/>
  <c r="AN108" i="5" l="1"/>
  <c r="AN109" i="5" s="1"/>
  <c r="AN110" i="5" s="1"/>
  <c r="AO107" i="5"/>
  <c r="AN112" i="5" l="1"/>
  <c r="AN113" i="5" s="1"/>
  <c r="AN114" i="5" s="1"/>
  <c r="AO111" i="5"/>
  <c r="AN116" i="5" l="1"/>
  <c r="AN117" i="5" s="1"/>
  <c r="AN118" i="5" s="1"/>
  <c r="AO115" i="5"/>
  <c r="AO119" i="5" l="1"/>
  <c r="AN120" i="5"/>
  <c r="AN121" i="5" s="1"/>
  <c r="AN122" i="5" s="1"/>
  <c r="AN124" i="5" l="1"/>
  <c r="AN125" i="5" s="1"/>
  <c r="AN126" i="5" s="1"/>
  <c r="AO127" i="5" s="1"/>
  <c r="AN3" i="6" s="1"/>
  <c r="AN4" i="6" s="1"/>
  <c r="AN5" i="6" s="1"/>
  <c r="AN6" i="6" s="1"/>
  <c r="AO123" i="5"/>
  <c r="AO7" i="6" l="1"/>
  <c r="AN8" i="6"/>
  <c r="AN9" i="6" s="1"/>
  <c r="AN10" i="6" s="1"/>
  <c r="AN12" i="6" l="1"/>
  <c r="AN13" i="6" s="1"/>
  <c r="AN14" i="6" s="1"/>
  <c r="AO11" i="6"/>
  <c r="AN16" i="6" l="1"/>
  <c r="AN17" i="6" s="1"/>
  <c r="AN18" i="6" s="1"/>
  <c r="AO15" i="6"/>
  <c r="AO19" i="6" l="1"/>
  <c r="AN20" i="6"/>
  <c r="AN21" i="6" s="1"/>
  <c r="AN22" i="6" s="1"/>
  <c r="AN24" i="6" l="1"/>
  <c r="AN25" i="6" s="1"/>
  <c r="AN26" i="6" s="1"/>
  <c r="AO23" i="6"/>
  <c r="AO27" i="6" l="1"/>
  <c r="AN28" i="6"/>
  <c r="AN29" i="6" s="1"/>
  <c r="AN30" i="6" s="1"/>
  <c r="AN32" i="6" l="1"/>
  <c r="AN33" i="6" s="1"/>
  <c r="AN34" i="6" s="1"/>
  <c r="AO31" i="6"/>
  <c r="AN36" i="6" l="1"/>
  <c r="AN37" i="6" s="1"/>
  <c r="AN38" i="6" s="1"/>
  <c r="AO35" i="6"/>
  <c r="AN40" i="6" l="1"/>
  <c r="AN41" i="6" s="1"/>
  <c r="AN42" i="6" s="1"/>
  <c r="AO39" i="6"/>
  <c r="AN44" i="6" l="1"/>
  <c r="AN45" i="6" s="1"/>
  <c r="AN46" i="6" s="1"/>
  <c r="AO43" i="6"/>
  <c r="AN48" i="6" l="1"/>
  <c r="AN49" i="6" s="1"/>
  <c r="AN50" i="6" s="1"/>
  <c r="AO47" i="6"/>
  <c r="AN52" i="6" l="1"/>
  <c r="AN53" i="6" s="1"/>
  <c r="AN54" i="6" s="1"/>
  <c r="AO51" i="6"/>
  <c r="AO55" i="6" l="1"/>
  <c r="AN56" i="6"/>
  <c r="AN57" i="6" s="1"/>
  <c r="AN58" i="6" s="1"/>
  <c r="AO59" i="6" l="1"/>
  <c r="AN60" i="6"/>
  <c r="AN61" i="6" s="1"/>
  <c r="AN62" i="6" s="1"/>
  <c r="AN64" i="6" l="1"/>
  <c r="AN65" i="6" s="1"/>
  <c r="AN66" i="6" s="1"/>
  <c r="AO63" i="6"/>
  <c r="AN68" i="6" l="1"/>
  <c r="AN69" i="6" s="1"/>
  <c r="AN70" i="6" s="1"/>
  <c r="AO67" i="6"/>
  <c r="AN72" i="6" l="1"/>
  <c r="AN73" i="6" s="1"/>
  <c r="AN74" i="6" s="1"/>
  <c r="AO71" i="6"/>
  <c r="AN76" i="6" l="1"/>
  <c r="AN77" i="6" s="1"/>
  <c r="AN78" i="6" s="1"/>
  <c r="AO75" i="6"/>
  <c r="AN80" i="6" l="1"/>
  <c r="AN81" i="6" s="1"/>
  <c r="AN82" i="6" s="1"/>
  <c r="AO79" i="6"/>
  <c r="AN84" i="6" l="1"/>
  <c r="AN85" i="6" s="1"/>
  <c r="AN86" i="6" s="1"/>
  <c r="AO83" i="6"/>
  <c r="AN88" i="6" l="1"/>
  <c r="AN89" i="6" s="1"/>
  <c r="AN90" i="6" s="1"/>
  <c r="AO87" i="6"/>
  <c r="AN92" i="6" l="1"/>
  <c r="AN93" i="6" s="1"/>
  <c r="AN94" i="6" s="1"/>
  <c r="AO91" i="6"/>
  <c r="AO95" i="6" l="1"/>
  <c r="AN96" i="6"/>
  <c r="AN97" i="6" s="1"/>
  <c r="AN98" i="6" s="1"/>
  <c r="AO99" i="6" l="1"/>
  <c r="AN100" i="6"/>
  <c r="AN101" i="6" s="1"/>
  <c r="AN102" i="6" s="1"/>
  <c r="AN104" i="6" l="1"/>
  <c r="AN105" i="6" s="1"/>
  <c r="AN106" i="6" s="1"/>
  <c r="AO103" i="6"/>
  <c r="AN108" i="6" l="1"/>
  <c r="AN109" i="6" s="1"/>
  <c r="AN110" i="6" s="1"/>
  <c r="AO107" i="6"/>
  <c r="AN112" i="6" l="1"/>
  <c r="AN113" i="6" s="1"/>
  <c r="AN114" i="6" s="1"/>
  <c r="AO111" i="6"/>
  <c r="AN116" i="6" l="1"/>
  <c r="AN117" i="6" s="1"/>
  <c r="AN118" i="6" s="1"/>
  <c r="AO115" i="6"/>
  <c r="AN120" i="6" l="1"/>
  <c r="AN121" i="6" s="1"/>
  <c r="AN122" i="6" s="1"/>
  <c r="AO119" i="6"/>
  <c r="AO123" i="6" l="1"/>
  <c r="AN124" i="6"/>
  <c r="AN125" i="6" s="1"/>
  <c r="AN126" i="6" s="1"/>
  <c r="AO127" i="6" s="1"/>
  <c r="AO3" i="7" s="1"/>
  <c r="AO4" i="7" s="1"/>
  <c r="AO5" i="7" s="1"/>
  <c r="AO6" i="7" s="1"/>
  <c r="AP7" i="7" l="1"/>
  <c r="AO8" i="7"/>
  <c r="AO9" i="7" s="1"/>
  <c r="AO10" i="7" s="1"/>
  <c r="AO12" i="7" l="1"/>
  <c r="AO13" i="7" s="1"/>
  <c r="AO14" i="7" s="1"/>
  <c r="AP11" i="7"/>
  <c r="AP15" i="7" l="1"/>
  <c r="AO16" i="7"/>
  <c r="AO17" i="7" s="1"/>
  <c r="AO18" i="7" s="1"/>
  <c r="AO20" i="7" l="1"/>
  <c r="AO21" i="7" s="1"/>
  <c r="AO22" i="7" s="1"/>
  <c r="AP19" i="7"/>
  <c r="AO24" i="7" l="1"/>
  <c r="AO25" i="7" s="1"/>
  <c r="AO26" i="7" s="1"/>
  <c r="AP23" i="7"/>
  <c r="AO28" i="7" l="1"/>
  <c r="AO29" i="7" s="1"/>
  <c r="AO30" i="7" s="1"/>
  <c r="AP27" i="7"/>
  <c r="AO32" i="7" l="1"/>
  <c r="AO33" i="7" s="1"/>
  <c r="AO34" i="7" s="1"/>
  <c r="AP31" i="7"/>
  <c r="AO36" i="7" l="1"/>
  <c r="AO37" i="7" s="1"/>
  <c r="AO38" i="7" s="1"/>
  <c r="AP35" i="7"/>
  <c r="AP39" i="7" l="1"/>
  <c r="AO40" i="7"/>
  <c r="AO41" i="7" s="1"/>
  <c r="AO42" i="7" s="1"/>
  <c r="AO44" i="7" l="1"/>
  <c r="AO45" i="7" s="1"/>
  <c r="AO46" i="7" s="1"/>
  <c r="AP43" i="7"/>
  <c r="AO48" i="7" l="1"/>
  <c r="AO49" i="7" s="1"/>
  <c r="AO50" i="7" s="1"/>
  <c r="AP47" i="7"/>
  <c r="AO52" i="7" l="1"/>
  <c r="AO53" i="7" s="1"/>
  <c r="AO54" i="7" s="1"/>
  <c r="AP51" i="7"/>
  <c r="AO56" i="7" l="1"/>
  <c r="AO57" i="7" s="1"/>
  <c r="AO58" i="7" s="1"/>
  <c r="AO60" i="7" s="1"/>
  <c r="AP55" i="7"/>
  <c r="AP59" i="7" l="1"/>
  <c r="AO61" i="7"/>
  <c r="AO62" i="7" s="1"/>
  <c r="AO64" i="7" l="1"/>
  <c r="AO65" i="7" s="1"/>
  <c r="AO66" i="7" s="1"/>
  <c r="AP63" i="7"/>
  <c r="AO68" i="7" l="1"/>
  <c r="AO69" i="7" s="1"/>
  <c r="AO70" i="7" s="1"/>
  <c r="AP67" i="7"/>
  <c r="AO72" i="7" l="1"/>
  <c r="AO73" i="7" s="1"/>
  <c r="AO74" i="7" s="1"/>
  <c r="AP71" i="7"/>
  <c r="AP75" i="7" l="1"/>
  <c r="AO76" i="7"/>
  <c r="AO77" i="7" s="1"/>
  <c r="AO78" i="7" s="1"/>
  <c r="AP79" i="7" l="1"/>
  <c r="AO80" i="7"/>
  <c r="AO81" i="7" s="1"/>
  <c r="AO82" i="7" s="1"/>
  <c r="AP83" i="7" l="1"/>
  <c r="AO84" i="7"/>
  <c r="AO85" i="7" s="1"/>
  <c r="AO86" i="7" s="1"/>
  <c r="AO88" i="7" l="1"/>
  <c r="AO89" i="7" s="1"/>
  <c r="AO90" i="7" s="1"/>
  <c r="AP87" i="7"/>
  <c r="AO92" i="7" l="1"/>
  <c r="AO93" i="7" s="1"/>
  <c r="AO94" i="7" s="1"/>
  <c r="AP91" i="7"/>
  <c r="AO96" i="7" l="1"/>
  <c r="AO97" i="7" s="1"/>
  <c r="AO98" i="7" s="1"/>
  <c r="AP95" i="7"/>
  <c r="AP99" i="7" l="1"/>
  <c r="AO100" i="7"/>
  <c r="AO101" i="7" s="1"/>
  <c r="AO102" i="7" s="1"/>
  <c r="AO104" i="7" l="1"/>
  <c r="AO105" i="7" s="1"/>
  <c r="AO106" i="7" s="1"/>
  <c r="AP103" i="7"/>
  <c r="AP107" i="7" l="1"/>
  <c r="AO108" i="7"/>
  <c r="AO109" i="7" s="1"/>
  <c r="AO110" i="7" s="1"/>
  <c r="AO112" i="7" l="1"/>
  <c r="AO113" i="7" s="1"/>
  <c r="AO114" i="7" s="1"/>
  <c r="AP111" i="7"/>
  <c r="AO116" i="7" l="1"/>
  <c r="AO117" i="7" s="1"/>
  <c r="AO118" i="7" s="1"/>
  <c r="AP115" i="7"/>
  <c r="AP119" i="7" l="1"/>
  <c r="AO120" i="7"/>
  <c r="AO121" i="7" s="1"/>
  <c r="AO122" i="7" s="1"/>
  <c r="AP123" i="7" l="1"/>
  <c r="AO124" i="7"/>
  <c r="AO125" i="7" s="1"/>
  <c r="AO126" i="7" s="1"/>
  <c r="AP127" i="7" s="1"/>
  <c r="AO3" i="8" s="1"/>
  <c r="AO5" i="8" s="1"/>
  <c r="AO6" i="8" s="1"/>
  <c r="AP7" i="8" l="1"/>
  <c r="AO8" i="8"/>
  <c r="AO9" i="8" s="1"/>
  <c r="AO10" i="8" s="1"/>
  <c r="AO12" i="8" l="1"/>
  <c r="AO13" i="8" s="1"/>
  <c r="AO14" i="8" s="1"/>
  <c r="AP11" i="8"/>
  <c r="AO16" i="8" l="1"/>
  <c r="AO17" i="8" s="1"/>
  <c r="AO18" i="8" s="1"/>
  <c r="AP15" i="8"/>
  <c r="AP19" i="8" l="1"/>
  <c r="AO20" i="8"/>
  <c r="AO21" i="8" s="1"/>
  <c r="AO22" i="8" s="1"/>
  <c r="AO24" i="8" l="1"/>
  <c r="AO25" i="8" s="1"/>
  <c r="AO26" i="8" s="1"/>
  <c r="AP23" i="8"/>
  <c r="AP27" i="8" l="1"/>
  <c r="AO28" i="8"/>
  <c r="AO29" i="8" s="1"/>
  <c r="AO30" i="8" s="1"/>
  <c r="AO32" i="8" l="1"/>
  <c r="AO33" i="8" s="1"/>
  <c r="AO34" i="8" s="1"/>
  <c r="AP31" i="8"/>
  <c r="AO36" i="8" l="1"/>
  <c r="AO37" i="8" s="1"/>
  <c r="AO38" i="8" s="1"/>
  <c r="AP35" i="8"/>
  <c r="AO40" i="8" l="1"/>
  <c r="AO41" i="8" s="1"/>
  <c r="AO42" i="8" s="1"/>
  <c r="AP39" i="8"/>
  <c r="AO44" i="8" l="1"/>
  <c r="AO45" i="8" s="1"/>
  <c r="AO46" i="8" s="1"/>
  <c r="AP43" i="8"/>
  <c r="AO48" i="8" l="1"/>
  <c r="AO49" i="8" s="1"/>
  <c r="AO50" i="8" s="1"/>
  <c r="AO52" i="8" s="1"/>
  <c r="AP47" i="8"/>
  <c r="AO53" i="8" l="1"/>
  <c r="AO54" i="8" s="1"/>
  <c r="AP51" i="8"/>
  <c r="AO56" i="8" l="1"/>
  <c r="AO57" i="8" s="1"/>
  <c r="AO58" i="8" s="1"/>
  <c r="AP55" i="8"/>
  <c r="AP59" i="8" l="1"/>
  <c r="AO60" i="8"/>
  <c r="AO61" i="8" s="1"/>
  <c r="AO62" i="8" s="1"/>
  <c r="AO64" i="8" l="1"/>
  <c r="AO65" i="8" s="1"/>
  <c r="AO66" i="8" s="1"/>
  <c r="AO68" i="8" s="1"/>
  <c r="AP63" i="8"/>
  <c r="AO69" i="8" l="1"/>
  <c r="AO70" i="8" s="1"/>
  <c r="AP67" i="8"/>
  <c r="AO72" i="8" l="1"/>
  <c r="AO73" i="8" s="1"/>
  <c r="AO74" i="8" s="1"/>
  <c r="AP71" i="8"/>
  <c r="AO76" i="8" l="1"/>
  <c r="AO77" i="8" s="1"/>
  <c r="AO78" i="8" s="1"/>
  <c r="AO80" i="8" s="1"/>
  <c r="AP75" i="8"/>
  <c r="AO81" i="8" l="1"/>
  <c r="AO82" i="8" s="1"/>
  <c r="AP83" i="8" s="1"/>
  <c r="AP79" i="8"/>
  <c r="AO84" i="8" l="1"/>
  <c r="AO85" i="8" s="1"/>
  <c r="AO86" i="8" s="1"/>
  <c r="AP87" i="8" l="1"/>
  <c r="AO88" i="8"/>
  <c r="AO89" i="8" s="1"/>
  <c r="AO90" i="8" s="1"/>
  <c r="AO92" i="8" l="1"/>
  <c r="AO93" i="8" s="1"/>
  <c r="AO94" i="8" s="1"/>
  <c r="AO96" i="8" s="1"/>
  <c r="AP91" i="8"/>
  <c r="AP95" i="8" l="1"/>
  <c r="AO97" i="8"/>
  <c r="AO98" i="8" s="1"/>
  <c r="AO100" i="8" s="1"/>
  <c r="AO101" i="8" l="1"/>
  <c r="AO102" i="8" s="1"/>
  <c r="AP99" i="8"/>
  <c r="AO104" i="8" l="1"/>
  <c r="AO105" i="8" s="1"/>
  <c r="AO106" i="8" s="1"/>
  <c r="AO108" i="8" s="1"/>
  <c r="AP103" i="8"/>
  <c r="AP107" i="8" l="1"/>
  <c r="AO109" i="8"/>
  <c r="AO110" i="8" s="1"/>
  <c r="AP111" i="8" s="1"/>
  <c r="AO112" i="8" l="1"/>
  <c r="AO113" i="8" l="1"/>
  <c r="AO114" i="8" s="1"/>
  <c r="AP115" i="8" l="1"/>
  <c r="AO116" i="8"/>
  <c r="AO117" i="8" s="1"/>
  <c r="AO118" i="8" s="1"/>
  <c r="AO120" i="8"/>
  <c r="AO121" i="8" s="1"/>
  <c r="AO122" i="8" s="1"/>
  <c r="AO124" i="8" s="1"/>
  <c r="AP119" i="8"/>
  <c r="AO125" i="8" l="1"/>
  <c r="AO126" i="8" s="1"/>
  <c r="AP123" i="8"/>
  <c r="AP127" i="8" l="1"/>
  <c r="AO4" i="11"/>
  <c r="AO5" i="11" s="1"/>
  <c r="AO6" i="11" s="1"/>
  <c r="AP7" i="11" l="1"/>
  <c r="AO8" i="11"/>
  <c r="AO9" i="11" s="1"/>
  <c r="AO10" i="11" s="1"/>
  <c r="AP11" i="11" l="1"/>
  <c r="AO12" i="11"/>
  <c r="AO13" i="11" s="1"/>
  <c r="AO14" i="11" s="1"/>
  <c r="AP15" i="11" l="1"/>
  <c r="AO17" i="11"/>
  <c r="AO18" i="11" s="1"/>
  <c r="AO20" i="11" l="1"/>
  <c r="AO21" i="11" s="1"/>
  <c r="AO22" i="11" s="1"/>
  <c r="AP19" i="11"/>
  <c r="AP23" i="11" l="1"/>
  <c r="AO24" i="11"/>
  <c r="AO25" i="11" s="1"/>
  <c r="AO26" i="11" s="1"/>
  <c r="AP27" i="11" l="1"/>
  <c r="AO28" i="11"/>
  <c r="AO29" i="11" s="1"/>
  <c r="AO30" i="11" s="1"/>
  <c r="AP31" i="11" l="1"/>
  <c r="AO32" i="11"/>
  <c r="AO33" i="11" s="1"/>
  <c r="AO34" i="11" s="1"/>
  <c r="AO36" i="11" l="1"/>
  <c r="AO37" i="11" s="1"/>
  <c r="AO38" i="11" s="1"/>
  <c r="AP35" i="11"/>
  <c r="AP39" i="11" l="1"/>
  <c r="AO40" i="11"/>
  <c r="AO41" i="11" s="1"/>
  <c r="AO42" i="11" s="1"/>
  <c r="AP43" i="11" l="1"/>
  <c r="AO44" i="11"/>
  <c r="AO45" i="11" s="1"/>
  <c r="AO46" i="11" s="1"/>
  <c r="AO48" i="11" l="1"/>
  <c r="AO49" i="11" s="1"/>
  <c r="AO50" i="11" s="1"/>
  <c r="AP47" i="11"/>
  <c r="AO52" i="11" l="1"/>
  <c r="AO53" i="11" s="1"/>
  <c r="AO54" i="11" s="1"/>
  <c r="AP51" i="11"/>
  <c r="AO56" i="11" l="1"/>
  <c r="AO57" i="11" s="1"/>
  <c r="AO58" i="11" s="1"/>
  <c r="AP55" i="11"/>
  <c r="AP59" i="11" l="1"/>
  <c r="AO60" i="11"/>
  <c r="AO61" i="11" s="1"/>
  <c r="AO62" i="11" s="1"/>
  <c r="AP63" i="11" l="1"/>
  <c r="AO64" i="11"/>
  <c r="AO65" i="11" s="1"/>
  <c r="AO66" i="11" s="1"/>
  <c r="AO68" i="11" l="1"/>
  <c r="AO69" i="11" s="1"/>
  <c r="AO70" i="11" s="1"/>
  <c r="AP67" i="11"/>
  <c r="AP71" i="11" l="1"/>
  <c r="AO72" i="11"/>
  <c r="AO73" i="11" s="1"/>
  <c r="AO74" i="11" s="1"/>
  <c r="AO77" i="11" l="1"/>
  <c r="AO78" i="11" s="1"/>
  <c r="AP75" i="11"/>
  <c r="AO80" i="11" l="1"/>
  <c r="AO81" i="11" s="1"/>
  <c r="AO82" i="11" s="1"/>
  <c r="AP79" i="11"/>
  <c r="AP83" i="11" l="1"/>
  <c r="AO84" i="11"/>
  <c r="AO85" i="11" s="1"/>
  <c r="AO86" i="11" s="1"/>
  <c r="AO88" i="11" l="1"/>
  <c r="AO89" i="11" s="1"/>
  <c r="AO90" i="11" s="1"/>
  <c r="AP87" i="11"/>
  <c r="AP91" i="11" l="1"/>
  <c r="AO92" i="11"/>
  <c r="AO93" i="11" s="1"/>
  <c r="AO94" i="11" s="1"/>
  <c r="AP95" i="11" l="1"/>
  <c r="AO96" i="11"/>
  <c r="AO97" i="11" s="1"/>
  <c r="AO98" i="11" s="1"/>
  <c r="AP99" i="11" l="1"/>
  <c r="AO101" i="11"/>
  <c r="AO102" i="11" s="1"/>
  <c r="AP103" i="11" l="1"/>
  <c r="AO105" i="11"/>
  <c r="AO106" i="11" s="1"/>
  <c r="AP107" i="11" l="1"/>
  <c r="AO108" i="11"/>
  <c r="AO109" i="11" s="1"/>
  <c r="AO110" i="11" s="1"/>
  <c r="AO112" i="11" l="1"/>
  <c r="AO113" i="11" s="1"/>
  <c r="AO114" i="11" s="1"/>
  <c r="AP111" i="11"/>
  <c r="AP115" i="11" l="1"/>
  <c r="AO116" i="11"/>
  <c r="AO117" i="11" s="1"/>
  <c r="AO118" i="11" s="1"/>
  <c r="AO121" i="11" l="1"/>
  <c r="AO122" i="11" s="1"/>
  <c r="AP119" i="11"/>
  <c r="AP123" i="11" l="1"/>
  <c r="AO124" i="11"/>
  <c r="AO125" i="11" s="1"/>
  <c r="AO126" i="11" s="1"/>
  <c r="AP127" i="11" s="1"/>
  <c r="AO3" i="12" s="1"/>
  <c r="AO4" i="12" s="1"/>
  <c r="AO5" i="12" s="1"/>
  <c r="AO6" i="12" s="1"/>
  <c r="AP7" i="12" l="1"/>
  <c r="AO8" i="12"/>
  <c r="AO9" i="12" s="1"/>
  <c r="AO10" i="12" s="1"/>
  <c r="AO13" i="12" l="1"/>
  <c r="AO14" i="12" s="1"/>
  <c r="AP11" i="12"/>
  <c r="AP15" i="12" l="1"/>
  <c r="AO16" i="12"/>
  <c r="AO17" i="12" s="1"/>
  <c r="AO18" i="12" s="1"/>
  <c r="AP19" i="12" l="1"/>
  <c r="AO20" i="12"/>
  <c r="AO21" i="12" s="1"/>
  <c r="AO22" i="12" s="1"/>
  <c r="AO24" i="12" l="1"/>
  <c r="AO25" i="12" s="1"/>
  <c r="AO26" i="12" s="1"/>
  <c r="AP23" i="12"/>
  <c r="AP27" i="12" l="1"/>
  <c r="AO28" i="12"/>
  <c r="AO29" i="12" s="1"/>
  <c r="AO30" i="12" s="1"/>
  <c r="AO33" i="12" l="1"/>
  <c r="AO34" i="12" s="1"/>
  <c r="AP31" i="12"/>
  <c r="AP35" i="12" l="1"/>
  <c r="AO36" i="12"/>
  <c r="AO37" i="12" s="1"/>
  <c r="AO38" i="12" s="1"/>
  <c r="AP39" i="12" l="1"/>
  <c r="AO40" i="12"/>
  <c r="AO41" i="12" s="1"/>
  <c r="AO42" i="12" s="1"/>
  <c r="AP43" i="12" l="1"/>
  <c r="AO44" i="12"/>
  <c r="AO45" i="12" s="1"/>
  <c r="AO46" i="12" s="1"/>
  <c r="AO48" i="12" l="1"/>
  <c r="AO49" i="12" s="1"/>
  <c r="AO50" i="12" s="1"/>
  <c r="AP47" i="12"/>
  <c r="AP51" i="12" l="1"/>
  <c r="AO52" i="12"/>
  <c r="AO53" i="12" s="1"/>
  <c r="AO54" i="12" s="1"/>
  <c r="AO56" i="12" l="1"/>
  <c r="AO57" i="12" s="1"/>
  <c r="AO58" i="12" s="1"/>
  <c r="AP55" i="12"/>
  <c r="AO60" i="12" l="1"/>
  <c r="AO61" i="12" s="1"/>
  <c r="AO62" i="12" s="1"/>
  <c r="AP59" i="12"/>
  <c r="AO64" i="12" l="1"/>
  <c r="AO65" i="12" s="1"/>
  <c r="AO66" i="12" s="1"/>
  <c r="AP63" i="12"/>
  <c r="AP67" i="12" l="1"/>
  <c r="AO69" i="12"/>
  <c r="AO70" i="12" s="1"/>
  <c r="AO72" i="12" l="1"/>
  <c r="AO73" i="12" s="1"/>
  <c r="AO74" i="12" s="1"/>
  <c r="AP71" i="12"/>
  <c r="AO76" i="12" l="1"/>
  <c r="AO77" i="12" s="1"/>
  <c r="AO78" i="12" s="1"/>
  <c r="AP75" i="12"/>
  <c r="AO80" i="12" l="1"/>
  <c r="AO81" i="12" s="1"/>
  <c r="AO82" i="12" s="1"/>
  <c r="AP79" i="12"/>
  <c r="AP83" i="12" l="1"/>
  <c r="AO84" i="12"/>
  <c r="AO85" i="12" s="1"/>
  <c r="AO86" i="12" s="1"/>
  <c r="AP87" i="12" l="1"/>
  <c r="AO89" i="12"/>
  <c r="AO90" i="12" s="1"/>
  <c r="AO92" i="12" l="1"/>
  <c r="AO93" i="12" s="1"/>
  <c r="AO94" i="12" s="1"/>
  <c r="AP91" i="12"/>
  <c r="AO96" i="12" l="1"/>
  <c r="AO97" i="12" s="1"/>
  <c r="AO98" i="12" s="1"/>
  <c r="AP95" i="12"/>
  <c r="AP99" i="12" l="1"/>
  <c r="AO100" i="12"/>
  <c r="AO101" i="12" s="1"/>
  <c r="AO102" i="12" s="1"/>
  <c r="AP103" i="12" l="1"/>
  <c r="AO104" i="12"/>
  <c r="AO105" i="12" s="1"/>
  <c r="AO106" i="12" s="1"/>
  <c r="AP107" i="12" l="1"/>
  <c r="AO108" i="12"/>
  <c r="AO109" i="12" s="1"/>
  <c r="AO110" i="12" s="1"/>
  <c r="AP111" i="12" l="1"/>
  <c r="AO112" i="12"/>
  <c r="AO113" i="12" s="1"/>
  <c r="AO114" i="12" s="1"/>
  <c r="AP115" i="12" l="1"/>
  <c r="AO116" i="12"/>
  <c r="AO117" i="12" s="1"/>
  <c r="AO118" i="12" s="1"/>
  <c r="AP119" i="12" l="1"/>
  <c r="AO120" i="12"/>
  <c r="AO121" i="12" s="1"/>
  <c r="AO122" i="12" s="1"/>
  <c r="AO125" i="12" l="1"/>
  <c r="AO126" i="12" s="1"/>
  <c r="AP127" i="12" s="1"/>
  <c r="AP123" i="12"/>
</calcChain>
</file>

<file path=xl/comments1.xml><?xml version="1.0" encoding="utf-8"?>
<comments xmlns="http://schemas.openxmlformats.org/spreadsheetml/2006/main">
  <authors>
    <author>Author</author>
  </authors>
  <commentList>
    <comment ref="AH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-152 т.
ФП Larox -69 т.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- 9,3 %
ФП Larox - 10,3 %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- 126 t.
Larox - 64 t.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Metso-9,0
Larox-9,8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Metso-160 т.
ФП Larox -103 т.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-9,0  
ФП Larox -10,1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- 155т.
ФП Larox -44 т.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- 9,5 %  
ФП Larox - 11,0 %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ФП Metso -149т 
 ФП Larox -75т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8,7%
ФП Larox  9,8%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- 120 т.
ФП Larox -71 т.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-8,6
Larox -9,9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-57  т.
ФП Larox - 120т.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- 8,8 %
ФП Larox - 10,2 %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Metso- 110 
ФП Larox- 101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8,5
ФП Larox 10,1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Metso-140 t.  
ФП Larox- 71 t.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Metso- 8,2 
ФП Larox- 9,5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Metso-71 т
Larox-94 т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Metso-7,6
Larox-9,2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- 84
ФП Larox - 120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
ФП Larox - 9,5</t>
        </r>
      </text>
    </comment>
    <comment ref="AH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-122
ФП Larox - 52 t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- 9,6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Metso-138т
Larox-114т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Metso-8,2
Larox-8,9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-92т
Larox -116т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Metso-7,6
Larox-9,2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- 157 т.
ФП Larox - 43 т.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- 9,0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- 67 t
ФП Larox - 95 t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8,0
ФП Larox 9,2</t>
        </r>
      </text>
    </comment>
    <comment ref="AH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т. 
ФП Larox - 59 т.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- 8,9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-39 т.
Фп Larox - 112 т.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
ФП Larox- 8,8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-75 т.
Фп Larox - 123 т.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
ФП Metso 52 
ФП Larox 132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-8,6 %
ФП Larox- 8,3 %</t>
        </r>
      </text>
    </comment>
    <comment ref="AH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50
ФП Larox 140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8,4
ФП Larox 9,2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- 81 т.
ФП Larox  - 107 т.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- 9,0</t>
        </r>
      </text>
    </comment>
    <comment ref="AO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след извоз
</t>
        </r>
      </text>
    </comment>
    <comment ref="AH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-127  т.
ФП Larox  -64 т.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- 8,7%
ФП Larox - 10,5 %</t>
        </r>
      </text>
    </comment>
    <comment ref="AH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Metso-52т
Larox-144т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Metso-9,1
Larox-9,2</t>
        </r>
      </text>
    </comment>
    <comment ref="AH6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Metso-27 т.
Larox- 180 т.</t>
        </r>
      </text>
    </comment>
    <comment ref="AH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- 61 т.
ФП Larox  -151 т.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- 8,7 %
ФП Larox - 9,2 %</t>
        </r>
      </text>
    </comment>
    <comment ref="AH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-123т
ФП Larox -73т</t>
        </r>
      </text>
    </comment>
    <comment ref="AI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8,4
ФП Larox 8,9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- 89 т.
ФП Larox  -76 т.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- 8,2 %
ФП Larox - 8,2 %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 t
ФП Larox  - 46 t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8,0
ФП Larox 9,3</t>
        </r>
      </text>
    </comment>
    <comment ref="AH8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-177   t
ФП Larox  - 43 t</t>
        </r>
      </text>
    </comment>
    <comment ref="AI8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 - 9,7</t>
        </r>
      </text>
    </comment>
    <comment ref="AH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- 130  т.
ФП Larox  - 20 т.</t>
        </r>
      </text>
    </comment>
    <comment ref="AH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- 68  т.
ФП Larox  - 113 т.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9,8
ФП Larox 10,5</t>
        </r>
      </text>
    </comment>
    <comment ref="AO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след извоз
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- 148  т.
ФП Larox  - 71 т.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ФПMetso 8,8
ФПLarox 9,0</t>
        </r>
      </text>
    </comment>
    <comment ref="AH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- 16 t</t>
        </r>
      </text>
    </comment>
    <comment ref="AH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-175  t
ФП Larox - 35 t</t>
        </r>
      </text>
    </comment>
    <comment ref="AI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- 9,3</t>
        </r>
      </text>
    </comment>
    <comment ref="AH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- 151 t
ФП Larox - 57 t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-9,0
Larox -7,7</t>
        </r>
      </text>
    </comment>
    <comment ref="AH10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140 t
ФП Larox - 33 t</t>
        </r>
      </text>
    </comment>
    <comment ref="AI10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
ФП Larox - 8,4</t>
        </r>
      </text>
    </comment>
    <comment ref="AH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174 t
ФП Larox - 50 t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- 8,7%
Metso - 9,1%</t>
        </r>
      </text>
    </comment>
    <comment ref="AH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196 t
ФП Larox - 15 t</t>
        </r>
      </text>
    </comment>
    <comment ref="AI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- 9,3</t>
        </r>
      </text>
    </comment>
    <comment ref="AH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-157 t
ФП Larox -83  t</t>
        </r>
      </text>
    </comment>
    <comment ref="AI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- 10,0
ФП Larox - 9,6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-140 т.
ФП Larox -92 т.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-8,3 %
ФП Larox -7,2  %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-63 т.
ФП Larox - 146т.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-8,1 %
ФП Larox -7,1  %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-38 т.
ФП Larox -132 т.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-8,0 %
ФП Larox -8,0  %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- 24 т.
ФП Larox - 181 t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-8,3 %
ФП Larox -8,1  %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-56 т.
ФП Larox -140  т.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-9,0 %
ФП Larox -9,0  %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- 88 t
ФП Larox -  102 t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- 9,3%
ФП Larox - 9,9 %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- 167 t
ФП Larox - 32 t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- 9,1%
ФП Larox -  9,4%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- 134 t
ФП Larox - 56 t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- 8,5%
ФП Larox - 8,5 %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- 154 t
ФП Larox - 39 t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- 9,1 %
ФП Larox - 9,3 %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-93 t
ФП Larox -93 t</t>
        </r>
      </text>
    </comment>
    <comment ref="AJ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- 8,9 %
ФП Larox -  8,8%</t>
        </r>
      </text>
    </comment>
    <comment ref="AP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AI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-80 t
ФП Larox -107 t</t>
        </r>
      </text>
    </comment>
    <comment ref="AJ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- 9,3 %
ФП Larox -  9,3 %</t>
        </r>
      </text>
    </comment>
    <comment ref="AI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-81 t
ФП Larox -138t</t>
        </r>
      </text>
    </comment>
    <comment ref="AJ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- 8,5%
ФП Larox - 8,8  %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- 87 t
ФП Larox - 105 t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-9,0%
ФП Larox -9,4%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t
ФП Larox - 32 t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- 9,0 %
ФП Larox - 12,5%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 t
ФП Larox - 107 t</t>
        </r>
      </text>
    </comment>
    <comment ref="AJ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- 8,9 %
ФП Larox -9,7 %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-107 t
ФП Larox - 134 t</t>
        </r>
      </text>
    </comment>
    <comment ref="AJ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- 8,5 %
ФП Larox -9,2 %</t>
        </r>
      </text>
    </comment>
    <comment ref="AP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поправка от ССТ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-194 t
ФП Larox - 32 t</t>
        </r>
      </text>
    </comment>
    <comment ref="AJ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- 10,9 %
ФП Larox - 10,5 %</t>
        </r>
      </text>
    </comment>
    <comment ref="AI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-186 t
ФП Larox -45 t</t>
        </r>
      </text>
    </comment>
    <comment ref="AJ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- 10 %
ФП Larox - 10,7 %</t>
        </r>
      </text>
    </comment>
    <comment ref="AI7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-184 t
ФП Larox -36 t</t>
        </r>
      </text>
    </comment>
    <comment ref="AJ7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- 8,9 %
ФП Larox - 9,0 %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-152 t
ФП Larox -52 t</t>
        </r>
      </text>
    </comment>
    <comment ref="AJ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- 8,4 %
ФП Larox - 8,0 %</t>
        </r>
      </text>
    </comment>
    <comment ref="AI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- 216 t
ФП Larox - 33 t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- 10,1 %
ФП Larox - 8,0 %</t>
        </r>
      </text>
    </comment>
    <comment ref="AJ8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- 8,9 %
ФП Larox - 10,0 %</t>
        </r>
      </text>
    </comment>
    <comment ref="AI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-198  t.
ФП Larox -32 t.</t>
        </r>
      </text>
    </comment>
    <comment ref="AJ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-8,8 %
ФП Larox -8,5 %</t>
        </r>
      </text>
    </comment>
    <comment ref="AI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- 183 t.
ФП Larox - 37 t.</t>
        </r>
      </text>
    </comment>
    <comment ref="AJ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-8,7 %
ФП Larox -8,0 %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-102 t.
ФП Larox -113 t.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-9,1 %
ФП Larox -8,7 %</t>
        </r>
      </text>
    </comment>
    <comment ref="AP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- 232 т.ФП Larox - 9т.</t>
        </r>
      </text>
    </comment>
    <comment ref="AJ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-9,2 %
ФП Larox -8,8 %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
ръчно опробване
19,0</t>
        </r>
      </text>
    </comment>
    <comment ref="V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
ръчно опробване
52,9</t>
        </r>
      </text>
    </comment>
    <comment ref="T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
18,3</t>
        </r>
      </text>
    </comment>
    <comment ref="V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
53,5</t>
        </r>
      </text>
    </comment>
    <comment ref="T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
19,7</t>
        </r>
      </text>
    </comment>
    <comment ref="V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
54,4</t>
        </r>
      </text>
    </comment>
    <comment ref="AP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AI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- 183 t.
ФП Larox -12 t.</t>
        </r>
      </text>
    </comment>
    <comment ref="AI1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- 186 t
ФП Larox -21 t</t>
        </r>
      </text>
    </comment>
    <comment ref="AJ1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-9,5%
ФП Larox - 9,3%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- 199 t
ФП Larox - 43 t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- 8,7
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- 191 t
ФП Larox - 6 t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- 153 t
ФП Larox - 24 t</t>
        </r>
      </text>
    </comment>
    <comment ref="AP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- 21,8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- 49,1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-134 t
ФП Larox - 81 t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
ФП Larox - 9,5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- 19,7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- 51,1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-217 t
ФП Larox - 7 t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- 19,1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- 52,2</t>
        </r>
      </text>
    </comment>
    <comment ref="AI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-181 t.
ФП Larox -21t.</t>
        </r>
      </text>
    </comment>
    <comment ref="AJ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
ФП Larox - 11,5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- 21,0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- 50,8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- 21,1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- 50,1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- 19,9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- 50,2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- 19,0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ръчно опробване - 52,4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-179 t
ФП Larox - 25 t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-174 t
ФП Larox - 31 t</t>
        </r>
      </text>
    </comment>
    <comment ref="AI3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-180 t
ФП Larox - 39 t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-53 t
ФП Larox -99  t</t>
        </r>
      </text>
    </comment>
    <comment ref="AJ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-9,8
ФП Larox - 10,5</t>
        </r>
      </text>
    </comment>
    <comment ref="AI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-56 t
ФП Larox - 153 t</t>
        </r>
      </text>
    </comment>
    <comment ref="AI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-163 t
ФП Larox -111 t</t>
        </r>
      </text>
    </comment>
    <comment ref="AJ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-9,3
ФП Larox - 9,6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-165 t
ФП Larox - 77 t</t>
        </r>
      </text>
    </commen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- 10,0</t>
        </r>
      </text>
    </comment>
    <comment ref="AP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през автомобилна везна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-111 t
ФП Larox -53 t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-9,5 
ФП Larox - 12,0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-227 t
ФП Larox - 8 t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-151t
ФП Larox - 66 t</t>
        </r>
      </text>
    </comment>
    <comment ref="AJ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- 9.0
ФП Larox - 9.0</t>
        </r>
      </text>
    </comment>
    <comment ref="AP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I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-115 t
ФП Larox 71-t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- 158t
ФП Larox  -65t</t>
        </r>
      </text>
    </comment>
    <comment ref="AJ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- 9.1
ФП Larox - 10,5</t>
        </r>
      </text>
    </comment>
    <comment ref="AI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- 209 t
ФП Larox -35 t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- 10,4</t>
        </r>
      </text>
    </comment>
    <comment ref="AI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-168 t
ФП Larox -93 t</t>
        </r>
      </text>
    </comment>
    <comment ref="AJ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
ФП Larox - 11,3</t>
        </r>
      </text>
    </comment>
    <comment ref="AP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
</t>
        </r>
      </text>
    </comment>
    <comment ref="AI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-55 т.
ФП Metso -158 т. </t>
        </r>
      </text>
    </comment>
    <comment ref="AJ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- 9,0
ФП Metso - 8,8</t>
        </r>
      </text>
    </comment>
    <comment ref="AI1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- 43 т.
ФП Metso - 190  т. </t>
        </r>
      </text>
    </comment>
    <comment ref="AJ1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- 9,5
ФП Metso - 9,0</t>
        </r>
      </text>
    </comment>
    <comment ref="AI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- 109
ФП Metso - 103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- 7,8
ФП Metso - 8,2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  <comment ref="AI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
ФП Metso - 203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- 8,8
ФП Metso - 8,4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-76 т 
ФП Metso -156 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- 8,1
ФП Metso - 8,8</t>
        </r>
      </text>
    </comment>
    <comment ref="AP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P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-216 t
ФП Larox -18 t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t
ФП Larox -32 t</t>
        </r>
      </text>
    </comment>
    <comment ref="AI4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- 182 t
ФП Larox - 76 t</t>
        </r>
      </text>
    </comment>
    <comment ref="AJ4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- 11,3
ФП Metso - 10,1</t>
        </r>
      </text>
    </comment>
    <comment ref="AI48" authorId="0" shapeId="0">
      <text>
        <r>
          <rPr>
            <b/>
            <sz val="8"/>
            <color indexed="81"/>
            <rFont val="Tahoma"/>
            <family val="2"/>
            <charset val="204"/>
          </rPr>
          <t>Author:</t>
        </r>
        <r>
          <rPr>
            <sz val="8"/>
            <color indexed="81"/>
            <rFont val="Tahoma"/>
            <family val="2"/>
            <charset val="204"/>
          </rPr>
          <t xml:space="preserve">
ФП Metso -169  t
ФП Larox -66  t. 
 / 30 t. Неотчетени на кантара./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- 9,3 
ФП Metso - 8,5</t>
        </r>
      </text>
    </comment>
    <comment ref="AI49" authorId="0" shapeId="0">
      <text>
        <r>
          <rPr>
            <b/>
            <sz val="8"/>
            <color indexed="81"/>
            <rFont val="Tahoma"/>
            <family val="2"/>
            <charset val="204"/>
          </rPr>
          <t>Author:</t>
        </r>
        <r>
          <rPr>
            <sz val="8"/>
            <color indexed="81"/>
            <rFont val="Tahoma"/>
            <family val="2"/>
            <charset val="204"/>
          </rPr>
          <t xml:space="preserve">
ФП Metso - 232  t
ФП Larox -15  t. 
 /4t. Неотчетени на кантара./</t>
        </r>
      </text>
    </comment>
    <comment ref="AJ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- 8,6
ФП Metso - 8,4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 t
ФП Larox - 40 t
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- 211 t
ФП Larox - 3 t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- 176 t
ФП Larox - 10 t
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 t
ФП Larox - 65 t</t>
        </r>
      </text>
    </comment>
    <comment ref="AJ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- 10,0 
ФП Larox - 10,5</t>
        </r>
      </text>
    </comment>
    <comment ref="AI5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- 152 t
ФП Larox - 54 t</t>
        </r>
      </text>
    </comment>
    <comment ref="AJ5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- 10,9 
ФП Larox - 11,4</t>
        </r>
      </text>
    </comment>
    <comment ref="AI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- 146 t
ФП Larox - 73 t</t>
        </r>
      </text>
    </comment>
    <comment ref="AJ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- 10,0
ФП Larox - 10,0</t>
        </r>
      </text>
    </comment>
    <comment ref="AI68" authorId="0" shapeId="0">
      <text>
        <r>
          <rPr>
            <b/>
            <sz val="8"/>
            <color indexed="81"/>
            <rFont val="Tahoma"/>
            <family val="2"/>
            <charset val="204"/>
          </rPr>
          <t>Author:</t>
        </r>
        <r>
          <rPr>
            <sz val="8"/>
            <color indexed="81"/>
            <rFont val="Tahoma"/>
            <family val="2"/>
            <charset val="204"/>
          </rPr>
          <t xml:space="preserve">
ФП Metso -  142 t
ФП Larox -72  t. 
 14t. Неотчетени на кантара./</t>
        </r>
      </text>
    </comment>
    <comment ref="AJ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- 8,3
ФП Metso - 9,2</t>
        </r>
      </text>
    </comment>
    <comment ref="AP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I8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- 75t.
ФП Larox -  55t. 
 </t>
        </r>
      </text>
    </comment>
    <comment ref="AJ8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- 9,3
ФП Metso - 9,7</t>
        </r>
      </text>
    </comment>
    <comment ref="AP8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замер на автомобилна везна</t>
        </r>
      </text>
    </comment>
    <comment ref="AI8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-213 t.
ФП Larox - 20t.</t>
        </r>
      </text>
    </comment>
    <comment ref="AJ8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- 9,2
ФП Metso - 9,3</t>
        </r>
      </text>
    </comment>
    <comment ref="AP1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маркшайдерски замер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H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Metso-149 
ФП Larox -39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9,3
ФП Larox 10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Metso- 159 т 
Larox  -85 т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Metso-9,9
Larox-9,9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Metso-171t
Larox-30 t.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Metso-8,7
Larox-9,9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Metso-206t
Larox-21 t.</t>
        </r>
      </text>
    </comment>
    <comment ref="AH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Metso-209t.
Larox-35t.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- 230
ФП Larox - 72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- 10,4 %
ФП Larox - 9,2 %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186 t
Larox 10 t</t>
        </r>
      </text>
    </comment>
    <comment ref="AH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- 176 т. 
ФП Larox - 48 т.</t>
        </r>
      </text>
    </comment>
    <comment ref="AI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- 9,6 %
ФП Larox - 10,1 %</t>
        </r>
      </text>
    </comment>
    <comment ref="AO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концентрат, след направен маркшайдерски замер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- 75 
ФП Metso - 166 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- 10,0
ФП Metso - 9,4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-14 т. 
ФП Metso -196 t.</t>
        </r>
      </text>
    </comment>
    <comment ref="AH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- 167 т
Larox - 44 т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Metso-9,5
Larox-9,0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- 120 т
Larox - 105 т</t>
        </r>
      </text>
    </comment>
    <comment ref="AI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Мetso 9,0
Larox 9,8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-128  т
Larox -83  т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- 8,8
Larox - 9,4</t>
        </r>
      </text>
    </comment>
    <comment ref="AH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-225 т.
ФП Larox -9 т. </t>
        </r>
      </text>
    </comment>
    <comment ref="AH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-141т
ФП Larox - 57 т</t>
        </r>
      </text>
    </comment>
    <comment ref="AI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Metso - 8,6
ф.п Larox - 9,5</t>
        </r>
      </text>
    </comment>
    <comment ref="AH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-63 t
ФП Larox - 82 t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- 8,2 %
ФП Larox  - 9,5%</t>
        </r>
      </text>
    </comment>
    <comment ref="AH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-149  t
ФП Larox - 44 t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- 8,5 %
ФП Larox  - 9,4 %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- 169 t
ФП Larox - 22 t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- 9,7 %
ФП Larox  - 10 %</t>
        </r>
      </text>
    </comment>
    <comment ref="AO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след извоз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-132 t
ФП Larox -93  t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- 9,6 %
ФП Larox  - 9,5 %</t>
        </r>
      </text>
    </comment>
    <comment ref="AH7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-90t
ФП Larox - 100t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- 8,5 %
ФП Larox  - 9,2 %</t>
        </r>
      </text>
    </comment>
    <comment ref="AH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-54т
ФП Larox - 90т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 - 8,3 %
ФП Larox  - 9,3 %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-172 t.
ФП Larox -99 t.
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-8,8
ФП Larox -10,5</t>
        </r>
      </text>
    </comment>
    <comment ref="AH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-114 t.
ФП Larox -60 t.
</t>
        </r>
      </text>
    </comment>
    <comment ref="AI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-8,7
ФП Larox -9</t>
        </r>
      </text>
    </comment>
    <comment ref="AH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- 77 т.
ФП Larox - 103 т.</t>
        </r>
      </text>
    </comment>
    <comment ref="AI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-8,9
ФП Larox -9,9</t>
        </r>
      </text>
    </comment>
    <comment ref="AH8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- 105 t
ФП Larox - 107 t</t>
        </r>
      </text>
    </comment>
    <comment ref="AI8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- 8,3%
ФП Larox - 9,6%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-50 t
ФП Larox -120 t</t>
        </r>
      </text>
    </comment>
    <comment ref="AI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- 8%
ФП Larox - 9,1%</t>
        </r>
      </text>
    </comment>
    <comment ref="AH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- 75 т.
ФП Larox - 138 т.</t>
        </r>
      </text>
    </comment>
    <comment ref="AH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- 93 t</t>
        </r>
      </text>
    </comment>
    <comment ref="AI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- 7,8%
ФП Larox - 9,7%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-132 t
ФП Larox -71 t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- 8,1%
ФП Larox - 8,6%</t>
        </r>
      </text>
    </comment>
    <comment ref="AH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Metso- 87 т.
ФП Larox -114 т.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- 7,8%
ФП Larox - 8,9%</t>
        </r>
      </text>
    </comment>
    <comment ref="AH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- 105 t
ФП Larox - 114 t</t>
        </r>
      </text>
    </comment>
    <comment ref="AI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- 8,2 %
ФП Larox - 9,8%</t>
        </r>
      </text>
    </comment>
    <comment ref="AH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 t
ФП Larox -143  t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- 8,2 %
ФП Larox - 9,8 %</t>
        </r>
      </text>
    </comment>
    <comment ref="AH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-230 t.
ФП Larox -45 t.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t
ФП Larox -78 t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- 9,1%
ФП Larox - 10,5%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-195  t
ФП Larox -33 t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- 8,5%
ФП Larox - 9,0%</t>
        </r>
      </text>
    </comment>
    <comment ref="AH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- 103 т.
ФП Larox -121 т.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-8,6
ФП Larox -8,3</t>
        </r>
      </text>
    </comment>
    <comment ref="AH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-203 т.
ФП Larox -15 т.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- 8,4%
ФП Larox -8,8 %</t>
        </r>
      </text>
    </comment>
    <comment ref="AO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H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- 202 т.
ФП Larox -3 т.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-147 t.
Larox - 68 t.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Metso-8,9
Larox-10,3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- 188 t
ФП Larox - 35 t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9,0
ФП Larox 9,7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- 143 t
ФП Larox - 68 t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-8,2
ФП Larox -9,0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-98
ФП Larox -126 </t>
        </r>
      </text>
    </comment>
    <comment ref="AI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- 8,8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-49т
ФП Larox -150т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-8,7 
ФП Larox - 9,7</t>
        </r>
      </text>
    </comment>
    <comment ref="AH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Metso- 98 т.
ФП Larox - 110 т.</t>
        </r>
      </text>
    </comment>
    <comment ref="AI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
ФП Larox -9,7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Metso- 140 т.
ФП Larox - 121 т.</t>
        </r>
      </text>
    </comment>
    <comment ref="AI3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- 8,0 %
ФП Larox - 9,0 %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Metso-131 t.
ФП Larox -100 t.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7,8
ФП Larox 9,4</t>
        </r>
      </text>
    </comment>
    <comment ref="AH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- 246t
ФП Larox - 20t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8,1
ФП Larox 8,7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-116
ФП Larox -68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- 9,2</t>
        </r>
      </text>
    </comment>
    <comment ref="AH4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-98 т
ФП Larox -115т</t>
        </r>
      </text>
    </comment>
    <comment ref="AI4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- 9,5</t>
        </r>
      </text>
    </comment>
    <comment ref="AH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- 89 т.
ФП Larox - 113 т.</t>
        </r>
      </text>
    </comment>
    <comment ref="AI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- 9,5</t>
        </r>
      </text>
    </comment>
    <comment ref="AO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след извоз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- 206 t.
ФП Larox - 2 t</t>
        </r>
      </text>
    </comment>
    <comment ref="AH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-162  t.
ФП Larox -26  t</t>
        </r>
      </text>
    </comment>
    <comment ref="AH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- 186 t.
ФП Larox -34 t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- 9,3</t>
        </r>
      </text>
    </comment>
    <comment ref="AH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-185  t.
ФП Larox - 16 t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- 190 t
ФП Larox - 23 t</t>
        </r>
      </text>
    </comment>
    <comment ref="AI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8,6
ФП Larox 9,8</t>
        </r>
      </text>
    </comment>
    <comment ref="AH5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- 188 t
ФП Larox - 26 t</t>
        </r>
      </text>
    </comment>
    <comment ref="AH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-128  t
ФП Larox -62  t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- 8,5 %</t>
        </r>
      </text>
    </comment>
    <comment ref="AH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- 136 t
ФП Larox -24  t</t>
        </r>
      </text>
    </comment>
    <comment ref="AI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- 9,0 %
ФП Metso- 8,5 %</t>
        </r>
      </text>
    </comment>
    <comment ref="AH7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- 224 t
ФП Larox - 15 t</t>
        </r>
      </text>
    </comment>
    <comment ref="AO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след извоз</t>
        </r>
      </text>
    </comment>
    <comment ref="AH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-194 t
ФП Larox - 62 t</t>
        </r>
      </text>
    </comment>
    <comment ref="AI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- 9,5 %
ФП Metso- 9,4 %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- 155 t
ФП Larox - 11 t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- 10,0 %
ФП Metso-10,1  %</t>
        </r>
      </text>
    </comment>
    <comment ref="AH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- 90 т.
ФП Metso - 190 т.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- 11,2
ФП Metso - 9,7</t>
        </r>
      </text>
    </comment>
    <comment ref="AL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1-ви сгъстител ФП Larox - 1,560
2-ри сгъстител ФП Metso  - 1,800</t>
        </r>
      </text>
    </comment>
    <comment ref="AH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- 80 т.
ФП Metso -  193 т.</t>
        </r>
      </text>
    </comment>
    <comment ref="AI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- 11,4%
ФП Metso - 8,3 %</t>
        </r>
      </text>
    </comment>
    <comment ref="AL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1-ви сгъстител ФП Larox - 1,400</t>
        </r>
      </text>
    </comment>
    <comment ref="AH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
ФП Larox - 50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9,0
ФП Larox 10,0</t>
        </r>
      </text>
    </comment>
    <comment ref="AH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- 169 т.
ФП Larox - 41 т.</t>
        </r>
      </text>
    </comment>
    <comment ref="AI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
ФП Larox - 10,0</t>
        </r>
      </text>
    </comment>
    <comment ref="AH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 т.
ФП Larox - 17 т.</t>
        </r>
      </text>
    </comment>
    <comment ref="AI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- 9,4 %
ФП Larox - 9,8 %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Metso- 164 
ФП Larox- 33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9,1
ФП Larox 11,0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- 148 т. 
ФП Larox- 61 т.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Metso- 8,8
ФП Larox- 9,4 </t>
        </r>
      </text>
    </comment>
    <comment ref="AH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- 210 т. 
ФП Larox- 12 т.</t>
        </r>
      </text>
    </comment>
    <comment ref="AH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Metso-146
ФП Larox-63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9,5
ФП Larox 9,6</t>
        </r>
      </text>
    </comment>
    <comment ref="AH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Metso-250
ФП Larox-2</t>
        </r>
      </text>
    </comment>
    <comment ref="AO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извоз
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H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- 180 t
Larox - 48 t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10,2
ФП Larox 11,5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-182 t
ФП Larox -32t</t>
        </r>
      </text>
    </comment>
    <comment ref="AO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- 110
ФП Larox - 111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-9,5
ФП Larox -9,1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- 181
ФП Larox - 47</t>
        </r>
      </text>
    </comment>
    <comment ref="AI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- 9,1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- 166т
ФП Larox - 49 т.</t>
        </r>
      </text>
    </comment>
    <comment ref="AI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- 9,5</t>
        </r>
      </text>
    </comment>
    <comment ref="AH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-201 
ФП Larox - 36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- 10,5 %
ФП Larox - 8,5 %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198
ФП Larox 36 </t>
        </r>
      </text>
    </comment>
    <comment ref="AI5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8,7
ФП Larox 8,5</t>
        </r>
      </text>
    </comment>
    <comment ref="AH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-174
ФП Larox -18</t>
        </r>
      </text>
    </comment>
    <comment ref="AH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Metso- 191 т.
ФП Larox- 25 т.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Metso-8,8
ФП Larox -8,2</t>
        </r>
      </text>
    </comment>
    <comment ref="AH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-181
ФП Larox -46 т.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- 8,7%
ФП Larox - 9,0%</t>
        </r>
      </text>
    </comment>
    <comment ref="AO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извоз </t>
        </r>
      </text>
    </comment>
    <comment ref="AH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-231т
ФП Larox - 3 т.</t>
        </r>
      </text>
    </comment>
    <comment ref="AO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извоз 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- 49 t
ФП Metso - 140 t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 t
ФП Metso -208  t</t>
        </r>
      </text>
    </comment>
    <comment ref="AO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H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-186  т. 
ФП Larox-16  т.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Metso-9,9
ФП Larox -9,0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- 178 т.
ФП Larox - 59 т.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- 9,7 %
ФП Larox - 9,5 %</t>
        </r>
      </text>
    </comment>
    <comment ref="AH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- 148 т.
ФП Larox - 51 т.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- 9,5%
ФП Larox - 9,5%</t>
        </r>
      </text>
    </comment>
    <comment ref="AH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- 49 t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9,2
Larox 9,3</t>
        </r>
      </text>
    </comment>
    <comment ref="AH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- 187 т.
ФП Larox - 71 т.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-9,5 %
ФП Larox -10,3 %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Metso - 225 t
Larox  - 18 t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 9,3
Larox 11,0</t>
        </r>
      </text>
    </comment>
    <comment ref="AH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- 2 t
ФП Metso - 190 t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- 14 t
ФП Metso -221 t</t>
        </r>
      </text>
    </comment>
    <comment ref="AO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H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"Metso"- 53
ФП "Larox"- 32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"Metso"11,4
ФП "Larox"16,7</t>
        </r>
      </text>
    </comment>
    <comment ref="AH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"Metso"- 93
ФП "Larox"- 43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"Metso"13,2
ФП "Larox"16,0</t>
        </r>
      </text>
    </comment>
    <comment ref="AL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 първи и втори сгъстител</t>
        </r>
      </text>
    </comment>
    <comment ref="AH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"Metso"- 146 т
ФП "Larox"- 64 т</t>
        </r>
      </text>
    </comment>
    <comment ref="AI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"Metso"-12,0
ФП "Larox"-17,0</t>
        </r>
      </text>
    </comment>
    <comment ref="AL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1сг-1,850  2сг-1,500</t>
        </r>
      </text>
    </comment>
    <comment ref="AH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"Metso"- 201 т
ФП "Larox"- 76 т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"Metso"-11,1
ФП "Larox"-12,8</t>
        </r>
      </text>
    </comment>
    <comment ref="AH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"Metso"-199  т
ФП "Larox"- 10 т</t>
        </r>
      </text>
    </comment>
    <comment ref="AH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- 33 t
ФП Metso - 193 t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-60 
ФП Metso - 164</t>
        </r>
      </text>
    </comment>
    <comment ref="AI4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- 9,7
ФП Metso - 9,2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-38т. 
ФП Metso - 184 т</t>
        </r>
      </text>
    </comment>
    <comment ref="AI4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-10,6 
ФП Metso - 8,7</t>
        </r>
      </text>
    </comment>
    <comment ref="AH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- 43 t
ФП Metso - 178 t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-10,5 
ФП Metso - 9,2</t>
        </r>
      </text>
    </comment>
    <comment ref="AO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H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-154 т.
ФП Larox - 65 т.</t>
        </r>
      </text>
    </comment>
    <comment ref="AI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- 8,7 %
ФП Larox - 9,5 %</t>
        </r>
      </text>
    </comment>
    <comment ref="AO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извоз </t>
        </r>
      </text>
    </comment>
    <comment ref="AH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-213 t
ФП Larox - 38 t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- 9,4%
ФП Larox - 11%</t>
        </r>
      </text>
    </comment>
    <comment ref="AL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1сг-1,500  2сг-1,750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- 4 t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- 8,5%
ФП Larox - 11%</t>
        </r>
      </text>
    </comment>
    <comment ref="AH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- 226 t
ФП Larox -22 t</t>
        </r>
      </text>
    </comment>
    <comment ref="AH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- 215 т.
ФП Larox - 2 т.</t>
        </r>
      </text>
    </comment>
    <comment ref="AH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- 81 т.
ФП Larox - 79 т.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9,2
Larox 9,5</t>
        </r>
      </text>
    </comment>
    <comment ref="AH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-213  т.
ФП Larox - 3 т.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-177  т.
ФП Larox - 40 т.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8,9
Larox 9,0</t>
        </r>
      </text>
    </comment>
    <comment ref="AH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-233  т.
ФП Larox - 4 т.</t>
        </r>
      </text>
    </comment>
    <comment ref="AO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извоз</t>
        </r>
      </text>
    </comment>
    <comment ref="AO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след маркшайдерски замер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- 180т.
ФП Larox - 32 т.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Author:
ФП Metso - 10,1%
ФП Larox - 9,8%</t>
        </r>
      </text>
    </comment>
    <comment ref="AP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извоз</t>
        </r>
      </text>
    </comment>
    <comment ref="AP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Metso- 191т.
ФП Larox - 43 т.</t>
        </r>
      </text>
    </comment>
    <comment ref="AJ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- 10,4%
ФП Larox - 12,0%</t>
        </r>
      </text>
    </comment>
    <comment ref="AI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Metso- 208 т.
ФП Larox- 26 т.</t>
        </r>
      </text>
    </comment>
    <comment ref="AJ6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11,5
ФП Larox 12,0</t>
        </r>
      </text>
    </comment>
    <comment ref="AP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по маркшайдерски замер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P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- 190 t
ФП Larox - 7 t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-115 t
ФП Larox -36 t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- 189 t
ФП Larox -14 t</t>
        </r>
      </text>
    </comment>
    <comment ref="AJ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-9,8
ФП Larox -10,8</t>
        </r>
      </text>
    </comment>
    <comment ref="AP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- 198 t
ФП Larox -10 t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-133 т.
ФП Larox -84 т.</t>
        </r>
      </text>
    </comment>
    <comment ref="AJ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- 8,0 %
ФП Larox - 9,3 %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- 61 т.
ФП Larox - 77 т.</t>
        </r>
      </text>
    </comment>
    <comment ref="AJ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-8,5 %
ФП Larox -8,8 %</t>
        </r>
      </text>
    </comment>
    <comment ref="AI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-191 т.
ФП Larox -19 т.</t>
        </r>
      </text>
    </comment>
    <comment ref="AI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т.
ФП Larox - 30т.</t>
        </r>
      </text>
    </comment>
    <comment ref="AI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- 98 т.
ФП Larox -  101т.</t>
        </r>
      </text>
    </comment>
    <comment ref="AJ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-8,0 %
ФП Larox - 8,8 %</t>
        </r>
      </text>
    </comment>
    <comment ref="AI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Metso- 89 т.
ФП Larox- 85 т.</t>
        </r>
      </text>
    </comment>
    <comment ref="AJ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-8,4 %
ФП Larox - 9,6 %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Metso-120  т.
ФП Larox-81  т.</t>
        </r>
      </text>
    </comment>
    <comment ref="AJ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Metso8,9 - %
ФП Larox10,1 -  %</t>
        </r>
      </text>
    </comment>
    <comment ref="AP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10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- 93 т.
ФП Larox - 68  т.</t>
        </r>
      </text>
    </comment>
    <comment ref="AJ10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-8,8 %
ФП Larox - 9,0 %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- 147 т.
ФП Larox - 37  т.</t>
        </r>
      </text>
    </comment>
    <comment ref="AI1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- 191 t
ФП Larox - 6 t.</t>
        </r>
      </text>
    </comment>
    <comment ref="AI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- 158т.
ФП Larox -  54 т.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-8,9%
ФП Larox - 10,0%</t>
        </r>
      </text>
    </comment>
    <comment ref="AI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- 112 t
ФП Larox - 99 t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-8,4%
ФП Larox - 9,1%</t>
        </r>
      </text>
    </comment>
    <comment ref="AI1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- 79 t
ФП Larox - 106 t</t>
        </r>
      </text>
    </comment>
    <comment ref="AJ1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- 7,7 %
ФП Larox - 8,5 %</t>
        </r>
      </text>
    </comment>
    <comment ref="AI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- 77 т.
ФП Larox -  109 т.</t>
        </r>
      </text>
    </comment>
    <comment ref="AJ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- 8,1 %
ФП Larox - 8,6 %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1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 т.
ФП Larox -51   т.</t>
        </r>
      </text>
    </comment>
    <comment ref="AJ1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- 9,0 %
ФП Larox - 9,1 %</t>
        </r>
      </text>
    </comment>
    <comment ref="AI1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-155  т.
ФП Larox - 72  т.</t>
        </r>
      </text>
    </comment>
    <comment ref="AJ1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- 9,5 %
ФП Larox - 9,3 %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127 т.
ФП Larox -  63 т.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- 8,7 %
ФП Larox - 9,2 %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-102   т.
ФП Larox -82   т.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-37   т.
ФП Larox - 122 т.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- 76 t
ФП Larox - 113 t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-7,9  %
ФП Larox -8,5 %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Metso-90 
ФП Larox-122  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- 8,8 %
ФП Larox - 8,9 %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Metso- 81т.
ФП Larox-  120т.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- 8,8 %
ФП Larox - 9,1 %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- 61 t
ФП Larox - 134 t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  %
ФП Larox -9,2  %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- 81 t
ФП Larox - 114 t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- 8,8 %
ФП Larox - 9,0 %</t>
        </r>
      </text>
    </comment>
    <comment ref="AI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-130  t
ФП Larox - 95 t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- 8,7 %
ФП Larox - 8,9 %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- 109 t
ФП Larox - 67 t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- 9,6 %
ФП Larox - 10,1 %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- 46 t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- 9,6 %
ФП Larox - 9,5 %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- 217 t
ФП Larox - 33 t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- 8,5 %
ФП Larox - 9,2 %</t>
        </r>
      </text>
    </comment>
    <comment ref="AP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6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ФП Metso - 75 t
ФП Larox - 111 t</t>
        </r>
      </text>
    </comment>
    <comment ref="AJ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- 7,8 %
ФП Larox - 8,7%</t>
        </r>
      </text>
    </comment>
    <comment ref="AP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Metso- 184 t.
Larox- 36t.</t>
        </r>
      </text>
    </comment>
    <comment ref="AJ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 9,0 - една влага</t>
        </r>
      </text>
    </comment>
    <comment ref="AI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Metso- 45 t.
Larox-122 t.</t>
        </r>
      </text>
    </comment>
    <comment ref="AJ8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Larox-8,6
Metso-8,6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Metso- 145t
Larox- 30t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Larox-9,8
Metso-9,6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Metso-198 t
Larox- 3t</t>
        </r>
      </text>
    </comment>
    <comment ref="AP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ФП"Metso" 127 t
ФП"Larox" 55 t</t>
        </r>
      </text>
    </comment>
    <comment ref="AJ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- 10,8%
ФП Metso - 11,2%</t>
        </r>
      </text>
    </comment>
    <comment ref="AI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Metso-152t
Larox- 89t</t>
        </r>
      </text>
    </comment>
    <comment ref="AJ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- 11%
ФП Metso - 10%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- 206 t
Larox - 59 t</t>
        </r>
      </text>
    </comment>
    <comment ref="AJ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- 9,1%
ФП Metso - 8,6%</t>
        </r>
      </text>
    </comment>
    <comment ref="AI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- 22 т
ФП Metso -201т</t>
        </r>
      </text>
    </comment>
    <comment ref="AJ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- 8,0%
ФП Metso - 9,3%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маркшайдерски замер</t>
        </r>
      </text>
    </comment>
  </commentList>
</comments>
</file>

<file path=xl/sharedStrings.xml><?xml version="1.0" encoding="utf-8"?>
<sst xmlns="http://schemas.openxmlformats.org/spreadsheetml/2006/main" count="2414" uniqueCount="61">
  <si>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</si>
  <si>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</si>
  <si>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</si>
  <si>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</si>
  <si>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</si>
  <si>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</si>
  <si>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</si>
  <si>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</si>
  <si>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</si>
  <si>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</si>
  <si>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</si>
  <si>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</si>
  <si>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</si>
  <si>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</si>
  <si>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</si>
  <si>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</si>
  <si>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</si>
  <si>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</si>
  <si>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</si>
  <si>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</si>
  <si>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</si>
  <si>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</si>
  <si>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</si>
  <si>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</si>
  <si>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</si>
  <si>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</si>
  <si>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</si>
  <si>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</si>
  <si>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</si>
  <si>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</si>
  <si>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</si>
  <si>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</si>
  <si>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</si>
  <si>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</si>
  <si>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</si>
  <si>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</si>
  <si>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</si>
  <si>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</si>
  <si>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</si>
  <si>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</si>
  <si>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</si>
  <si>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</si>
  <si>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</si>
  <si>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</si>
  <si>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</si>
  <si>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</si>
  <si>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</si>
  <si>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</si>
  <si>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</si>
  <si>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Николинка Мутафова</t>
  </si>
  <si>
    <t>Георги Томов</t>
  </si>
  <si>
    <t>Мария Лачева</t>
  </si>
  <si>
    <t>Димитър Цончев</t>
  </si>
  <si>
    <t>Иванка Копаранска</t>
  </si>
  <si>
    <t>Гергана Колева</t>
  </si>
  <si>
    <t>ОК-Мирково-ОК</t>
  </si>
  <si>
    <t>Цвета Владова</t>
  </si>
  <si>
    <t>Състояние на междинни бункери</t>
  </si>
  <si>
    <t>8,2</t>
  </si>
  <si>
    <t>8,3</t>
  </si>
  <si>
    <t>9,4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</si>
</sst>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7" fillId="0" borderId="0" applyFont="0" applyFill="0" applyBorder="0" applyAlignment="0" applyProtection="0"/>
  </cellStyleXfs>
  <cellXfs count="198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7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7" fontId="7" fillId="0" borderId="17" xfId="0" applyNumberFormat="1" applyFont="1" applyBorder="1" applyAlignment="1">
      <alignment horizontal="center" vertical="center"/>
    </xf>
    <xf numFmtId="1" fontId="15" fillId="0" borderId="3" xfId="0" applyNumberFormat="1" applyFont="1" applyBorder="1"/>
    <xf numFmtId="164" fontId="0" fillId="0" borderId="0" xfId="0" applyNumberFormat="1" applyFont="1"/>
    <xf numFmtId="1" fontId="15" fillId="0" borderId="9" xfId="0" applyNumberFormat="1" applyFont="1" applyBorder="1"/>
    <xf numFmtId="165" fontId="3" fillId="0" borderId="10" xfId="0" applyNumberFormat="1" applyFont="1" applyBorder="1"/>
    <xf numFmtId="3" fontId="5" fillId="0" borderId="0" xfId="0" applyNumberFormat="1" applyFont="1"/>
    <xf numFmtId="165" fontId="5" fillId="0" borderId="0" xfId="0" applyNumberFormat="1" applyFont="1"/>
    <xf numFmtId="165" fontId="2" fillId="3" borderId="6" xfId="0" applyNumberFormat="1" applyFont="1" applyFill="1" applyBorder="1"/>
    <xf numFmtId="1" fontId="3" fillId="0" borderId="2" xfId="0" applyNumberFormat="1" applyFont="1" applyBorder="1"/>
    <xf numFmtId="1" fontId="3" fillId="0" borderId="10" xfId="0" applyNumberFormat="1" applyFont="1" applyBorder="1"/>
    <xf numFmtId="1" fontId="15" fillId="0" borderId="7" xfId="0" applyNumberFormat="1" applyFont="1" applyBorder="1"/>
    <xf numFmtId="1" fontId="16" fillId="3" borderId="5" xfId="0" applyNumberFormat="1" applyFont="1" applyFill="1" applyBorder="1"/>
    <xf numFmtId="10" fontId="15" fillId="0" borderId="9" xfId="0" applyNumberFormat="1" applyFont="1" applyBorder="1"/>
    <xf numFmtId="10" fontId="3" fillId="2" borderId="0" xfId="0" applyNumberFormat="1" applyFont="1" applyFill="1"/>
    <xf numFmtId="3" fontId="3" fillId="2" borderId="9" xfId="0" applyNumberFormat="1" applyFont="1" applyFill="1" applyBorder="1"/>
    <xf numFmtId="165" fontId="3" fillId="2" borderId="2" xfId="0" applyNumberFormat="1" applyFont="1" applyFill="1" applyBorder="1"/>
    <xf numFmtId="165" fontId="3" fillId="2" borderId="9" xfId="0" applyNumberFormat="1" applyFont="1" applyFill="1" applyBorder="1"/>
    <xf numFmtId="166" fontId="15" fillId="0" borderId="9" xfId="0" applyNumberFormat="1" applyFont="1" applyFill="1" applyBorder="1"/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0" fontId="3" fillId="0" borderId="10" xfId="0" applyNumberFormat="1" applyFont="1" applyBorder="1"/>
    <xf numFmtId="3" fontId="3" fillId="0" borderId="10" xfId="0" applyNumberFormat="1" applyFont="1" applyBorder="1"/>
    <xf numFmtId="0" fontId="2" fillId="0" borderId="5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164" fontId="3" fillId="0" borderId="10" xfId="0" applyNumberFormat="1" applyFont="1" applyBorder="1"/>
    <xf numFmtId="164" fontId="3" fillId="0" borderId="14" xfId="0" applyNumberFormat="1" applyFont="1" applyBorder="1"/>
    <xf numFmtId="165" fontId="3" fillId="0" borderId="14" xfId="0" applyNumberFormat="1" applyFont="1" applyBorder="1"/>
    <xf numFmtId="166" fontId="3" fillId="0" borderId="10" xfId="0" applyNumberFormat="1" applyFont="1" applyBorder="1"/>
    <xf numFmtId="167" fontId="3" fillId="0" borderId="10" xfId="0" applyNumberFormat="1" applyFont="1" applyBorder="1"/>
    <xf numFmtId="2" fontId="3" fillId="0" borderId="14" xfId="0" applyNumberFormat="1" applyFont="1" applyBorder="1"/>
    <xf numFmtId="0" fontId="2" fillId="0" borderId="13" xfId="0" applyFont="1" applyBorder="1" applyAlignment="1">
      <alignment horizontal="center" vertical="center" textRotation="90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1" fontId="3" fillId="2" borderId="9" xfId="0" applyNumberFormat="1" applyFont="1" applyFill="1" applyBorder="1"/>
    <xf numFmtId="164" fontId="3" fillId="2" borderId="9" xfId="0" applyNumberFormat="1" applyFont="1" applyFill="1" applyBorder="1"/>
    <xf numFmtId="166" fontId="3" fillId="2" borderId="9" xfId="0" applyNumberFormat="1" applyFont="1" applyFill="1" applyBorder="1"/>
    <xf numFmtId="167" fontId="3" fillId="2" borderId="9" xfId="0" applyNumberFormat="1" applyFont="1" applyFill="1" applyBorder="1"/>
    <xf numFmtId="166" fontId="3" fillId="2" borderId="10" xfId="0" applyNumberFormat="1" applyFont="1" applyFill="1" applyBorder="1" applyAlignment="1">
      <alignment horizontal="right"/>
    </xf>
    <xf numFmtId="2" fontId="3" fillId="2" borderId="9" xfId="0" applyNumberFormat="1" applyFont="1" applyFill="1" applyBorder="1"/>
    <xf numFmtId="167" fontId="9" fillId="2" borderId="9" xfId="0" applyNumberFormat="1" applyFont="1" applyFill="1" applyBorder="1"/>
    <xf numFmtId="167" fontId="10" fillId="2" borderId="9" xfId="0" applyNumberFormat="1" applyFont="1" applyFill="1" applyBorder="1"/>
    <xf numFmtId="4" fontId="3" fillId="2" borderId="9" xfId="0" applyNumberFormat="1" applyFont="1" applyFill="1" applyBorder="1"/>
    <xf numFmtId="0" fontId="5" fillId="2" borderId="0" xfId="0" applyFont="1" applyFill="1"/>
    <xf numFmtId="167" fontId="3" fillId="2" borderId="3" xfId="0" applyNumberFormat="1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" fontId="3" fillId="2" borderId="7" xfId="0" applyNumberFormat="1" applyFont="1" applyFill="1" applyBorder="1"/>
    <xf numFmtId="164" fontId="3" fillId="2" borderId="7" xfId="0" applyNumberFormat="1" applyFont="1" applyFill="1" applyBorder="1"/>
    <xf numFmtId="167" fontId="9" fillId="2" borderId="3" xfId="0" applyNumberFormat="1" applyFont="1" applyFill="1" applyBorder="1"/>
    <xf numFmtId="167" fontId="10" fillId="2" borderId="3" xfId="0" applyNumberFormat="1" applyFont="1" applyFill="1" applyBorder="1"/>
    <xf numFmtId="4" fontId="10" fillId="0" borderId="7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06"/>
  <sheetViews>
    <sheetView zoomScale="110" zoomScaleNormal="110" workbookViewId="0">
      <pane ySplit="2" topLeftCell="A102" activePane="bottomLeft" state="frozen"/>
      <selection pane="bottomLeft" activeCell="F42" sqref="F4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11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14.42578125" style="32" hidden="1" customWidth="1"/>
    <col min="25" max="25" width="11" style="32" customWidth="1"/>
    <col min="26" max="26" width="7.5703125" style="32" hidden="1" customWidth="1"/>
    <col min="27" max="27" width="11.7109375" style="32" hidden="1" customWidth="1"/>
    <col min="28" max="28" width="11.5703125" style="32" bestFit="1" customWidth="1"/>
    <col min="29" max="29" width="12.28515625" style="32" hidden="1" customWidth="1"/>
    <col min="30" max="30" width="15" style="80" customWidth="1"/>
    <col min="31" max="31" width="1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4" t="s">
        <v>0</v>
      </c>
      <c r="E1" s="124" t="s">
        <v>1</v>
      </c>
      <c r="F1" s="124" t="s">
        <v>2</v>
      </c>
      <c r="G1" s="2" t="s">
        <v>48</v>
      </c>
      <c r="H1" s="124" t="s">
        <v>3</v>
      </c>
      <c r="I1" s="124" t="s">
        <v>4</v>
      </c>
      <c r="J1" s="124" t="s">
        <v>5</v>
      </c>
      <c r="K1" s="124" t="s">
        <v>6</v>
      </c>
      <c r="L1" s="124" t="s">
        <v>7</v>
      </c>
      <c r="M1" s="124" t="s">
        <v>8</v>
      </c>
      <c r="N1" s="124"/>
      <c r="O1" s="1" t="s">
        <v>9</v>
      </c>
      <c r="P1" s="1"/>
      <c r="Q1" s="1" t="s">
        <v>10</v>
      </c>
      <c r="R1" s="1"/>
      <c r="S1" s="124" t="s">
        <v>11</v>
      </c>
      <c r="T1" s="124"/>
      <c r="U1" s="124" t="s">
        <v>12</v>
      </c>
      <c r="V1" s="124"/>
      <c r="W1" s="124" t="s">
        <v>13</v>
      </c>
      <c r="X1" s="124"/>
      <c r="Y1" s="124" t="s">
        <v>14</v>
      </c>
      <c r="Z1" s="124" t="s">
        <v>15</v>
      </c>
      <c r="AA1" s="124" t="s">
        <v>16</v>
      </c>
      <c r="AB1" s="124" t="s">
        <v>17</v>
      </c>
      <c r="AC1" s="124" t="s">
        <v>18</v>
      </c>
      <c r="AD1" s="115" t="s">
        <v>43</v>
      </c>
      <c r="AE1" s="3" t="s">
        <v>44</v>
      </c>
      <c r="AF1" s="124" t="s">
        <v>19</v>
      </c>
      <c r="AG1" s="124" t="s">
        <v>20</v>
      </c>
      <c r="AH1" s="124" t="s">
        <v>21</v>
      </c>
      <c r="AI1" s="2" t="s">
        <v>22</v>
      </c>
      <c r="AJ1" s="3" t="s">
        <v>23</v>
      </c>
      <c r="AK1" s="124" t="s">
        <v>24</v>
      </c>
      <c r="AL1" s="124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4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5"/>
      <c r="E3" s="125"/>
      <c r="F3" s="125"/>
      <c r="G3" s="88"/>
      <c r="H3" s="125"/>
      <c r="I3" s="125"/>
      <c r="J3" s="125"/>
      <c r="K3" s="125"/>
      <c r="L3" s="125"/>
      <c r="M3" s="125"/>
      <c r="N3" s="6"/>
      <c r="O3" s="125"/>
      <c r="P3" s="6"/>
      <c r="Q3" s="125"/>
      <c r="R3" s="6"/>
      <c r="S3" s="91"/>
      <c r="T3" s="6"/>
      <c r="U3" s="125"/>
      <c r="V3" s="6"/>
      <c r="W3" s="125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5"/>
      <c r="AI3" s="88"/>
      <c r="AJ3" s="89"/>
      <c r="AK3" s="125"/>
      <c r="AL3" s="125"/>
      <c r="AM3" s="99"/>
      <c r="AN3" s="100">
        <v>1700.54</v>
      </c>
      <c r="AO3" s="101"/>
      <c r="AP3" s="90"/>
      <c r="AQ3" s="125"/>
      <c r="AR3" s="125"/>
      <c r="AS3" s="125"/>
      <c r="AT3" s="125"/>
      <c r="AU3" s="125"/>
    </row>
    <row r="4" spans="1:47" x14ac:dyDescent="0.2">
      <c r="A4" s="187">
        <v>1</v>
      </c>
      <c r="B4" s="23">
        <v>1</v>
      </c>
      <c r="C4" s="11" t="s">
        <v>49</v>
      </c>
      <c r="D4" s="12">
        <v>11574</v>
      </c>
      <c r="E4" s="12">
        <v>0</v>
      </c>
      <c r="F4" s="12">
        <v>14413</v>
      </c>
      <c r="G4" s="13">
        <v>0.6</v>
      </c>
      <c r="H4" s="13">
        <v>2.8</v>
      </c>
      <c r="I4" s="12">
        <v>14525</v>
      </c>
      <c r="J4" s="12">
        <v>15286</v>
      </c>
      <c r="K4" s="14">
        <v>6.9000000000000006E-2</v>
      </c>
      <c r="L4" s="24">
        <f>J4*(1-K4)</f>
        <v>14231.266000000001</v>
      </c>
      <c r="M4" s="15">
        <v>0.85699999999999998</v>
      </c>
      <c r="N4" s="25">
        <f>L4*M4</f>
        <v>12196.194962000001</v>
      </c>
      <c r="O4" s="14">
        <v>9.8000000000000004E-2</v>
      </c>
      <c r="P4" s="25">
        <f>L4*O4</f>
        <v>1394.6640680000003</v>
      </c>
      <c r="Q4" s="16">
        <v>4.7E-2</v>
      </c>
      <c r="R4" s="25">
        <f>L4*Q4</f>
        <v>668.86950200000013</v>
      </c>
      <c r="S4" s="26">
        <v>0.215</v>
      </c>
      <c r="T4" s="25">
        <f>L4*S4</f>
        <v>3059.7221900000004</v>
      </c>
      <c r="U4" s="16">
        <v>0.501</v>
      </c>
      <c r="V4" s="25">
        <f>L4*U4</f>
        <v>7129.8642660000005</v>
      </c>
      <c r="W4" s="16">
        <v>0.39</v>
      </c>
      <c r="X4" s="25">
        <f>W4*L4</f>
        <v>5550.1937400000006</v>
      </c>
      <c r="Y4" s="17">
        <v>3.4399999999999999E-3</v>
      </c>
      <c r="Z4" s="19">
        <f>L4*Y4</f>
        <v>48.955555040000007</v>
      </c>
      <c r="AA4" s="27">
        <f>IF(L4&gt;0,(AC4+AK4)/L4,0)</f>
        <v>3.602504655594238E-3</v>
      </c>
      <c r="AB4" s="17">
        <v>2.7E-4</v>
      </c>
      <c r="AC4" s="24">
        <f>AB4*L4</f>
        <v>3.8424418200000003</v>
      </c>
      <c r="AD4" s="118">
        <v>0.2286</v>
      </c>
      <c r="AE4" s="30">
        <f>AH4*(1-AI4)*AD4</f>
        <v>45.822184200000002</v>
      </c>
      <c r="AF4" s="28">
        <f>IF(AND(AD4&gt;0,AB4&gt;0,Y4&gt;0),((Y4-AB4)*AD4)/((AD4-AB4)*Y4),0)</f>
        <v>0.9226013144989047</v>
      </c>
      <c r="AG4" s="60">
        <f>IF(AND(AA4&gt;0,AJ4&gt;0,AB4&gt;0),((AJ4*(AA4-AB4))/(AA4*(AJ4-AB4))),0)</f>
        <v>0.92610898862334567</v>
      </c>
      <c r="AH4" s="12">
        <v>221</v>
      </c>
      <c r="AI4" s="14">
        <v>9.2999999999999999E-2</v>
      </c>
      <c r="AJ4" s="15">
        <v>0.2366</v>
      </c>
      <c r="AK4" s="30">
        <f>AH4*(1-AI4)*AJ4</f>
        <v>47.425760199999999</v>
      </c>
      <c r="AL4" s="19">
        <v>1.73</v>
      </c>
      <c r="AM4" s="19"/>
      <c r="AN4" s="102">
        <f>AN3+AH4-AM4</f>
        <v>1921.54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11" t="s">
        <v>50</v>
      </c>
      <c r="D5" s="34">
        <v>21048</v>
      </c>
      <c r="E5" s="34">
        <v>3</v>
      </c>
      <c r="F5" s="34">
        <v>15703</v>
      </c>
      <c r="G5" s="35">
        <v>0.4</v>
      </c>
      <c r="H5" s="35">
        <v>2.9</v>
      </c>
      <c r="I5" s="34">
        <v>16301</v>
      </c>
      <c r="J5" s="34">
        <v>15336</v>
      </c>
      <c r="K5" s="36">
        <v>6.3E-2</v>
      </c>
      <c r="L5" s="37">
        <f>J5*(1-K5)</f>
        <v>14369.832</v>
      </c>
      <c r="M5" s="38">
        <v>0.79800000000000004</v>
      </c>
      <c r="N5" s="25">
        <f>L5*M5</f>
        <v>11467.125936</v>
      </c>
      <c r="O5" s="36">
        <v>0.105</v>
      </c>
      <c r="P5" s="25">
        <f>L5*O5</f>
        <v>1508.8323599999999</v>
      </c>
      <c r="Q5" s="39">
        <v>9.7000000000000003E-2</v>
      </c>
      <c r="R5" s="25">
        <f>L5*Q5</f>
        <v>1393.8737040000001</v>
      </c>
      <c r="S5" s="28">
        <v>0.21099999999999999</v>
      </c>
      <c r="T5" s="25">
        <f>L5*S5</f>
        <v>3032.0345520000001</v>
      </c>
      <c r="U5" s="39">
        <v>0.50800000000000001</v>
      </c>
      <c r="V5" s="25">
        <f>L5*U5</f>
        <v>7299.874656</v>
      </c>
      <c r="W5" s="39">
        <v>0.39</v>
      </c>
      <c r="X5" s="25">
        <f>W5*L5</f>
        <v>5604.2344800000001</v>
      </c>
      <c r="Y5" s="40">
        <v>3.3800000000000002E-3</v>
      </c>
      <c r="Z5" s="18">
        <f>L5*Y5</f>
        <v>48.570032160000004</v>
      </c>
      <c r="AA5" s="27">
        <f>IF(L5&gt;0,(AC5+AK5)/L5,0)</f>
        <v>3.0982340614698909E-3</v>
      </c>
      <c r="AB5" s="40">
        <v>2.7999999999999998E-4</v>
      </c>
      <c r="AC5" s="37">
        <f>AB5*L5</f>
        <v>4.02355296</v>
      </c>
      <c r="AD5" s="28">
        <v>0.22750000000000001</v>
      </c>
      <c r="AE5" s="41">
        <f>AH5*(1-AI5)*AD5</f>
        <v>39.205075000000001</v>
      </c>
      <c r="AF5" s="28">
        <f>IF(AND(AD5&gt;0,AB5&gt;0,Y5&gt;0),((Y5-AB5)*AD5)/((AD5-AB5)*Y5),0)</f>
        <v>0.91828996634911619</v>
      </c>
      <c r="AG5" s="29">
        <f t="shared" ref="AG5:AG68" si="0">IF(AND(AA5&gt;0,AJ5&gt;0,AB5&gt;0),((AJ5*(AA5-AB5))/(AA5*(AJ5-AB5))),0)</f>
        <v>0.91071103959919431</v>
      </c>
      <c r="AH5" s="34">
        <v>190</v>
      </c>
      <c r="AI5" s="36">
        <v>9.2999999999999999E-2</v>
      </c>
      <c r="AJ5" s="38">
        <v>0.23499999999999999</v>
      </c>
      <c r="AK5" s="41">
        <f>AH5*(1-AI5)*AJ5</f>
        <v>40.497550000000004</v>
      </c>
      <c r="AL5" s="42">
        <v>1.75</v>
      </c>
      <c r="AM5" s="42"/>
      <c r="AN5" s="114">
        <f>AN4+AH5-AM5</f>
        <v>2111.54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11" t="s">
        <v>51</v>
      </c>
      <c r="D6" s="43">
        <v>14955</v>
      </c>
      <c r="E6" s="43">
        <v>3</v>
      </c>
      <c r="F6" s="43">
        <v>15754</v>
      </c>
      <c r="G6" s="37">
        <v>0.6</v>
      </c>
      <c r="H6" s="37">
        <v>3.1</v>
      </c>
      <c r="I6" s="43">
        <v>15700</v>
      </c>
      <c r="J6" s="43">
        <v>15338</v>
      </c>
      <c r="K6" s="39">
        <v>6.6000000000000003E-2</v>
      </c>
      <c r="L6" s="37">
        <f>J6*(1-K6)</f>
        <v>14325.691999999999</v>
      </c>
      <c r="M6" s="28">
        <v>0.83499999999999996</v>
      </c>
      <c r="N6" s="25">
        <f>L6*M6</f>
        <v>11961.952819999999</v>
      </c>
      <c r="O6" s="39">
        <v>0.108</v>
      </c>
      <c r="P6" s="25">
        <f>L6*O6</f>
        <v>1547.1747359999999</v>
      </c>
      <c r="Q6" s="39">
        <v>5.7000000000000002E-2</v>
      </c>
      <c r="R6" s="25">
        <f>L6*Q6</f>
        <v>816.56444399999998</v>
      </c>
      <c r="S6" s="28">
        <v>0.22</v>
      </c>
      <c r="T6" s="25">
        <f>L6*S6</f>
        <v>3151.6522399999999</v>
      </c>
      <c r="U6" s="39">
        <v>0.505</v>
      </c>
      <c r="V6" s="25">
        <f>L6*U6</f>
        <v>7234.4744599999995</v>
      </c>
      <c r="W6" s="39">
        <v>0.39</v>
      </c>
      <c r="X6" s="25">
        <f>W6*L6</f>
        <v>5587.0198799999998</v>
      </c>
      <c r="Y6" s="47">
        <v>3.2200000000000002E-3</v>
      </c>
      <c r="Z6" s="18">
        <f>L6*Y6</f>
        <v>46.128728240000001</v>
      </c>
      <c r="AA6" s="27">
        <f>IF(L6&gt;0,(AC6+AK6)/L6,0)</f>
        <v>4.1717658064964686E-3</v>
      </c>
      <c r="AB6" s="47">
        <v>2.7E-4</v>
      </c>
      <c r="AC6" s="37">
        <f>AB6*L6</f>
        <v>3.8679368399999996</v>
      </c>
      <c r="AD6" s="28">
        <v>0.22209999999999999</v>
      </c>
      <c r="AE6" s="41">
        <f>AH6*(1-AI6)*AD6</f>
        <v>52.804719200000001</v>
      </c>
      <c r="AF6" s="28">
        <f>IF(AND(AD6&gt;0,AB6&gt;0,Y6&gt;0),((Y6-AB6)*AD6)/((AD6-AB6)*Y6),0)</f>
        <v>0.91726415757352098</v>
      </c>
      <c r="AG6" s="29">
        <f t="shared" si="0"/>
        <v>0.93635455891562125</v>
      </c>
      <c r="AH6" s="43">
        <v>263</v>
      </c>
      <c r="AI6" s="39">
        <v>9.6000000000000002E-2</v>
      </c>
      <c r="AJ6" s="28">
        <v>0.2351</v>
      </c>
      <c r="AK6" s="41">
        <f>AH6*(1-AI6)*AJ6</f>
        <v>55.895495200000006</v>
      </c>
      <c r="AL6" s="18">
        <v>1.76</v>
      </c>
      <c r="AM6" s="18"/>
      <c r="AN6" s="114">
        <f>AN5+AH6-AM6</f>
        <v>2374.54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47577</v>
      </c>
      <c r="E7" s="51"/>
      <c r="F7" s="51">
        <f>SUM(F4:F6)</f>
        <v>45870</v>
      </c>
      <c r="G7" s="52"/>
      <c r="H7" s="52"/>
      <c r="I7" s="51">
        <f>SUM(I4:I6)</f>
        <v>46526</v>
      </c>
      <c r="J7" s="51">
        <f>SUM(J4:J6)</f>
        <v>45960</v>
      </c>
      <c r="K7" s="21">
        <f>IF(J7&gt;0,(J4*K4+J5*K5+J6*K6)/J7,0)</f>
        <v>6.5996736292428193E-2</v>
      </c>
      <c r="L7" s="52">
        <f>L4+L5+L6</f>
        <v>42926.79</v>
      </c>
      <c r="M7" s="53">
        <f>IF(L7&gt;0,N7/L7,0)</f>
        <v>0.82990770374397893</v>
      </c>
      <c r="N7" s="54">
        <f>N4+N5+N6</f>
        <v>35625.273717999997</v>
      </c>
      <c r="O7" s="21">
        <f>IF(L7&gt;0,P7/L7,0)</f>
        <v>0.10368050264182345</v>
      </c>
      <c r="P7" s="54">
        <f>P4+P5+P6</f>
        <v>4450.6711640000003</v>
      </c>
      <c r="Q7" s="21">
        <f>IF(L7&gt;0,R7/L7,0)</f>
        <v>6.7074841841190558E-2</v>
      </c>
      <c r="R7" s="54">
        <f>R4+R5+R6</f>
        <v>2879.3076500000002</v>
      </c>
      <c r="S7" s="21">
        <f>IF(L7&gt;0,T7/L7,0)</f>
        <v>0.2153296107628826</v>
      </c>
      <c r="T7" s="54">
        <f>T4+T5+T6</f>
        <v>9243.4089820000008</v>
      </c>
      <c r="U7" s="21">
        <f>IF(L7&gt;0,V7/L7,0)</f>
        <v>0.5046781597692257</v>
      </c>
      <c r="V7" s="54">
        <f>V4+V5+V6</f>
        <v>21664.213382000002</v>
      </c>
      <c r="W7" s="21">
        <f>IF(L7&gt;0,X7/L7,0)</f>
        <v>0.39</v>
      </c>
      <c r="X7" s="54">
        <f>X4+X5+X6</f>
        <v>16741.448100000001</v>
      </c>
      <c r="Y7" s="55">
        <f>IF(L7&gt;0,Z7/L7,0)</f>
        <v>3.3464956368738498E-3</v>
      </c>
      <c r="Z7" s="56">
        <f>SUM(Z4:Z6)</f>
        <v>143.65431544</v>
      </c>
      <c r="AA7" s="55">
        <f>IF(L7&gt;0,(AA4*L4+AA5*L5+AA6*L6)/L7,0)</f>
        <v>3.6236750295095439E-3</v>
      </c>
      <c r="AB7" s="55">
        <f>IF(J7&gt;0,(J4*AB4+J5*AB5+J6*AB6)/J7,0)</f>
        <v>2.7333681462140988E-4</v>
      </c>
      <c r="AC7" s="52">
        <f>SUM(AC4:AC6)</f>
        <v>11.73393162</v>
      </c>
      <c r="AD7" s="53">
        <f>IF(J7&gt;0,(J4*AD4+J5*AD5+J6*AD6)/J7,0)</f>
        <v>0.22606373803307223</v>
      </c>
      <c r="AE7" s="58">
        <f>SUM(AE4:AE6)</f>
        <v>137.8319784</v>
      </c>
      <c r="AF7" s="53">
        <f>IF(AND(Z7&gt;0),((Z4*AF4+Z5*AF5+Z6*AF6)/Z7),0)</f>
        <v>0.9194298220290964</v>
      </c>
      <c r="AG7" s="57">
        <f t="shared" si="0"/>
        <v>0.92564323382507807</v>
      </c>
      <c r="AH7" s="51">
        <f>SUM(AH4:AH6)</f>
        <v>674</v>
      </c>
      <c r="AI7" s="21">
        <f>IF(AH7&gt;0,(AI4*AH4+AI5*AH5+AI6*AH6)/AH7,0)</f>
        <v>9.4170623145400603E-2</v>
      </c>
      <c r="AJ7" s="53">
        <f>IF(J7&gt;0,(AJ4*J4+AJ5*J5+AJ6*J6)/J7,0)</f>
        <v>0.23556552219321147</v>
      </c>
      <c r="AK7" s="58">
        <f>SUM(AK4:AK6)</f>
        <v>143.8188054</v>
      </c>
      <c r="AL7" s="56"/>
      <c r="AM7" s="56">
        <f>SUM(AM4:AM6)</f>
        <v>0</v>
      </c>
      <c r="AN7" s="106"/>
      <c r="AO7" s="107">
        <f>AN6</f>
        <v>2374.54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49</v>
      </c>
      <c r="D8" s="12">
        <v>13323</v>
      </c>
      <c r="E8" s="12">
        <v>0</v>
      </c>
      <c r="F8" s="12">
        <v>13717</v>
      </c>
      <c r="G8" s="13">
        <v>0.6</v>
      </c>
      <c r="H8" s="13">
        <v>4.3</v>
      </c>
      <c r="I8" s="12">
        <v>14214</v>
      </c>
      <c r="J8" s="12">
        <v>15318</v>
      </c>
      <c r="K8" s="14">
        <v>7.2999999999999995E-2</v>
      </c>
      <c r="L8" s="24">
        <f t="shared" ref="L8:L10" si="1">J8*(1-K8)</f>
        <v>14199.786</v>
      </c>
      <c r="M8" s="15">
        <v>0.91100000000000003</v>
      </c>
      <c r="N8" s="25">
        <f t="shared" ref="N8:N10" si="2">L8*M8</f>
        <v>12936.005046</v>
      </c>
      <c r="O8" s="14">
        <v>7.4999999999999997E-2</v>
      </c>
      <c r="P8" s="25">
        <f t="shared" ref="P8:P10" si="3">L8*O8</f>
        <v>1064.98395</v>
      </c>
      <c r="Q8" s="16">
        <v>1.4E-2</v>
      </c>
      <c r="R8" s="25">
        <f t="shared" ref="R8:R10" si="4">L8*Q8</f>
        <v>198.79700400000002</v>
      </c>
      <c r="S8" s="26">
        <v>0.218</v>
      </c>
      <c r="T8" s="25">
        <f t="shared" ref="T8:T10" si="5">L8*S8</f>
        <v>3095.5533479999999</v>
      </c>
      <c r="U8" s="16">
        <v>0.50700000000000001</v>
      </c>
      <c r="V8" s="25">
        <f t="shared" ref="V8:V10" si="6">L8*U8</f>
        <v>7199.291502</v>
      </c>
      <c r="W8" s="16">
        <v>0.39</v>
      </c>
      <c r="X8" s="25">
        <f t="shared" ref="X8:X10" si="7">W8*L8</f>
        <v>5537.9165400000002</v>
      </c>
      <c r="Y8" s="17">
        <v>3.2200000000000002E-3</v>
      </c>
      <c r="Z8" s="18">
        <f t="shared" ref="Z8:Z10" si="8">L8*Y8</f>
        <v>45.723310920000003</v>
      </c>
      <c r="AA8" s="27">
        <f>IF(L8&gt;0,(AC8+AK8)/L8,0)</f>
        <v>3.245417164737553E-3</v>
      </c>
      <c r="AB8" s="17">
        <v>2.7E-4</v>
      </c>
      <c r="AC8" s="24">
        <f t="shared" ref="AC8:AC10" si="9">AB8*L8</f>
        <v>3.83394222</v>
      </c>
      <c r="AD8" s="118">
        <v>0.2278</v>
      </c>
      <c r="AE8" s="30">
        <f t="shared" ref="AE8:AE10" si="10">AH8*(1-AI8)*AD8</f>
        <v>41.025641</v>
      </c>
      <c r="AF8" s="28">
        <f t="shared" ref="AF8:AF10" si="11">IF(AND(AD8&gt;0,AB8&gt;0,Y8&gt;0),((Y8-AB8)*AD8)/((AD8-AB8)*Y8),0)</f>
        <v>0.91723622275732941</v>
      </c>
      <c r="AG8" s="60">
        <f t="shared" si="0"/>
        <v>0.9178621275312302</v>
      </c>
      <c r="AH8" s="12">
        <v>199</v>
      </c>
      <c r="AI8" s="14">
        <v>9.5000000000000001E-2</v>
      </c>
      <c r="AJ8" s="15">
        <v>0.2346</v>
      </c>
      <c r="AK8" s="30">
        <f t="shared" ref="AK8:AK10" si="12">AH8*(1-AI8)*AJ8</f>
        <v>42.250287</v>
      </c>
      <c r="AL8" s="19">
        <v>1.8</v>
      </c>
      <c r="AM8" s="19"/>
      <c r="AN8" s="102">
        <f>AN6+AH8-AM8</f>
        <v>2573.54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11" t="s">
        <v>52</v>
      </c>
      <c r="D9" s="34">
        <v>19037</v>
      </c>
      <c r="E9" s="34">
        <v>2</v>
      </c>
      <c r="F9" s="34">
        <v>16095</v>
      </c>
      <c r="G9" s="35">
        <v>0.6</v>
      </c>
      <c r="H9" s="35">
        <v>3.8</v>
      </c>
      <c r="I9" s="34">
        <v>16325</v>
      </c>
      <c r="J9" s="34">
        <v>15198</v>
      </c>
      <c r="K9" s="36">
        <v>7.1999999999999995E-2</v>
      </c>
      <c r="L9" s="37">
        <f t="shared" si="1"/>
        <v>14103.744000000001</v>
      </c>
      <c r="M9" s="38">
        <v>0.80700000000000005</v>
      </c>
      <c r="N9" s="25">
        <f t="shared" si="2"/>
        <v>11381.721408000001</v>
      </c>
      <c r="O9" s="36">
        <v>0.16200000000000001</v>
      </c>
      <c r="P9" s="25">
        <f t="shared" si="3"/>
        <v>2284.8065280000001</v>
      </c>
      <c r="Q9" s="39">
        <v>3.1E-2</v>
      </c>
      <c r="R9" s="25">
        <f t="shared" si="4"/>
        <v>437.21606400000002</v>
      </c>
      <c r="S9" s="28">
        <v>0.217</v>
      </c>
      <c r="T9" s="25">
        <f t="shared" si="5"/>
        <v>3060.5124479999999</v>
      </c>
      <c r="U9" s="39">
        <v>0.503</v>
      </c>
      <c r="V9" s="25">
        <f t="shared" si="6"/>
        <v>7094.1832320000003</v>
      </c>
      <c r="W9" s="39">
        <v>0.39</v>
      </c>
      <c r="X9" s="25">
        <f t="shared" si="7"/>
        <v>5500.4601600000005</v>
      </c>
      <c r="Y9" s="40">
        <v>3.1099999999999999E-3</v>
      </c>
      <c r="Z9" s="18">
        <f t="shared" si="8"/>
        <v>43.862643840000004</v>
      </c>
      <c r="AA9" s="27">
        <f>IF(L9&gt;0,(AC9+AK9)/L9,0)</f>
        <v>3.6941286285400526E-3</v>
      </c>
      <c r="AB9" s="40">
        <v>2.7E-4</v>
      </c>
      <c r="AC9" s="37">
        <f t="shared" si="9"/>
        <v>3.8080108800000003</v>
      </c>
      <c r="AD9" s="28">
        <v>0.23100000000000001</v>
      </c>
      <c r="AE9" s="41">
        <f t="shared" si="10"/>
        <v>46.931808000000004</v>
      </c>
      <c r="AF9" s="28">
        <f t="shared" si="11"/>
        <v>0.91425188584310146</v>
      </c>
      <c r="AG9" s="29">
        <f t="shared" si="0"/>
        <v>0.92796510747165561</v>
      </c>
      <c r="AH9" s="34">
        <v>224</v>
      </c>
      <c r="AI9" s="36">
        <v>9.2999999999999999E-2</v>
      </c>
      <c r="AJ9" s="38">
        <v>0.23769999999999999</v>
      </c>
      <c r="AK9" s="41">
        <f t="shared" si="12"/>
        <v>48.293033600000001</v>
      </c>
      <c r="AL9" s="42">
        <v>1.7</v>
      </c>
      <c r="AM9" s="42"/>
      <c r="AN9" s="114">
        <f>AN8+AH9-AM9</f>
        <v>2797.54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11" t="s">
        <v>51</v>
      </c>
      <c r="D10" s="43">
        <v>13350</v>
      </c>
      <c r="E10" s="43">
        <v>4</v>
      </c>
      <c r="F10" s="43">
        <v>15657</v>
      </c>
      <c r="G10" s="37">
        <v>0.7</v>
      </c>
      <c r="H10" s="37">
        <v>3.8</v>
      </c>
      <c r="I10" s="43">
        <v>16199</v>
      </c>
      <c r="J10" s="43">
        <v>15252</v>
      </c>
      <c r="K10" s="39">
        <v>7.2999999999999995E-2</v>
      </c>
      <c r="L10" s="37">
        <f t="shared" si="1"/>
        <v>14138.604000000001</v>
      </c>
      <c r="M10" s="28">
        <v>0.85499999999999998</v>
      </c>
      <c r="N10" s="25">
        <f t="shared" si="2"/>
        <v>12088.506420000002</v>
      </c>
      <c r="O10" s="39">
        <v>0.111</v>
      </c>
      <c r="P10" s="25">
        <f t="shared" si="3"/>
        <v>1569.3850440000001</v>
      </c>
      <c r="Q10" s="39">
        <v>3.4000000000000002E-2</v>
      </c>
      <c r="R10" s="25">
        <f t="shared" si="4"/>
        <v>480.71253600000006</v>
      </c>
      <c r="S10" s="28">
        <v>0.20499999999999999</v>
      </c>
      <c r="T10" s="25">
        <f t="shared" si="5"/>
        <v>2898.4138200000002</v>
      </c>
      <c r="U10" s="39">
        <v>0.51500000000000001</v>
      </c>
      <c r="V10" s="25">
        <f t="shared" si="6"/>
        <v>7281.3810600000006</v>
      </c>
      <c r="W10" s="39">
        <v>0.39</v>
      </c>
      <c r="X10" s="25">
        <f t="shared" si="7"/>
        <v>5514.0555600000007</v>
      </c>
      <c r="Y10" s="47">
        <v>3.0599999999999998E-3</v>
      </c>
      <c r="Z10" s="18">
        <f t="shared" si="8"/>
        <v>43.264128239999998</v>
      </c>
      <c r="AA10" s="27">
        <f>IF(L10&gt;0,(AC10+AK10)/L10,0)</f>
        <v>3.1114163307777759E-3</v>
      </c>
      <c r="AB10" s="47">
        <v>2.7E-4</v>
      </c>
      <c r="AC10" s="37">
        <f t="shared" si="9"/>
        <v>3.8174230800000002</v>
      </c>
      <c r="AD10" s="28">
        <v>0.2248</v>
      </c>
      <c r="AE10" s="41">
        <f t="shared" si="10"/>
        <v>38.943677600000001</v>
      </c>
      <c r="AF10" s="28">
        <f t="shared" si="11"/>
        <v>0.91286111380373647</v>
      </c>
      <c r="AG10" s="29">
        <f t="shared" si="0"/>
        <v>0.91428729919586937</v>
      </c>
      <c r="AH10" s="43">
        <v>191</v>
      </c>
      <c r="AI10" s="39">
        <v>9.2999999999999999E-2</v>
      </c>
      <c r="AJ10" s="28">
        <v>0.2319</v>
      </c>
      <c r="AK10" s="41">
        <f t="shared" si="12"/>
        <v>40.173660299999995</v>
      </c>
      <c r="AL10" s="18">
        <v>1.59</v>
      </c>
      <c r="AM10" s="18"/>
      <c r="AN10" s="114">
        <f>AN9+AH10-AM10</f>
        <v>2988.54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13">SUM(D8:D10)</f>
        <v>45710</v>
      </c>
      <c r="E11" s="51"/>
      <c r="F11" s="51">
        <f t="shared" ref="F11" si="14">SUM(F8:F10)</f>
        <v>45469</v>
      </c>
      <c r="G11" s="52"/>
      <c r="H11" s="52"/>
      <c r="I11" s="51">
        <f t="shared" ref="I11:J11" si="15">SUM(I8:I10)</f>
        <v>46738</v>
      </c>
      <c r="J11" s="51">
        <f t="shared" si="15"/>
        <v>45768</v>
      </c>
      <c r="K11" s="21">
        <f t="shared" ref="K11" si="16">IF(J11&gt;0,(J8*K8+J9*K9+J10*K10)/J11,0)</f>
        <v>7.2667933927635028E-2</v>
      </c>
      <c r="L11" s="52">
        <f t="shared" ref="L11" si="17">L8+L9+L10</f>
        <v>42442.133999999998</v>
      </c>
      <c r="M11" s="53">
        <f t="shared" ref="M11" si="18">IF(L11&gt;0,N11/L11,0)</f>
        <v>0.85778516400706928</v>
      </c>
      <c r="N11" s="54">
        <f t="shared" ref="N11" si="19">N8+N9+N10</f>
        <v>36406.232874000008</v>
      </c>
      <c r="O11" s="21">
        <f t="shared" ref="O11" si="20">IF(L11&gt;0,P11/L11,0)</f>
        <v>0.11590311462661138</v>
      </c>
      <c r="P11" s="54">
        <f t="shared" ref="P11" si="21">P8+P9+P10</f>
        <v>4919.1755219999995</v>
      </c>
      <c r="Q11" s="21">
        <f t="shared" ref="Q11" si="22">IF(L11&gt;0,R11/L11,0)</f>
        <v>2.631172136631961E-2</v>
      </c>
      <c r="R11" s="54">
        <f t="shared" ref="R11" si="23">R8+R9+R10</f>
        <v>1116.725604</v>
      </c>
      <c r="S11" s="21">
        <f t="shared" ref="S11" si="24">IF(L11&gt;0,T11/L11,0)</f>
        <v>0.21333704888637317</v>
      </c>
      <c r="T11" s="54">
        <f t="shared" ref="T11" si="25">T8+T9+T10</f>
        <v>9054.4796160000005</v>
      </c>
      <c r="U11" s="21">
        <f t="shared" ref="U11" si="26">IF(L11&gt;0,V11/L11,0)</f>
        <v>0.50833579183365285</v>
      </c>
      <c r="V11" s="54">
        <f t="shared" ref="V11" si="27">V8+V9+V10</f>
        <v>21574.855793999999</v>
      </c>
      <c r="W11" s="21">
        <f t="shared" ref="W11" si="28">IF(L11&gt;0,X11/L11,0)</f>
        <v>0.39000000000000007</v>
      </c>
      <c r="X11" s="54">
        <f t="shared" ref="X11" si="29">X8+X9+X10</f>
        <v>16552.432260000001</v>
      </c>
      <c r="Y11" s="55">
        <f t="shared" ref="Y11" si="30">IF(L11&gt;0,Z11/L11,0)</f>
        <v>3.1301461656004391E-3</v>
      </c>
      <c r="Z11" s="56">
        <f t="shared" ref="Z11" si="31">SUM(Z8:Z10)</f>
        <v>132.85008300000001</v>
      </c>
      <c r="AA11" s="55">
        <f t="shared" ref="AA11" si="32">IF(L11&gt;0,(AA8*L8+AA9*L9+AA10*L10)/L11,0)</f>
        <v>3.3498870975714841E-3</v>
      </c>
      <c r="AB11" s="55">
        <f t="shared" ref="AB11" si="33">IF(J11&gt;0,(J8*AB8+J9*AB9+J10*AB10)/J11,0)</f>
        <v>2.7E-4</v>
      </c>
      <c r="AC11" s="52">
        <f t="shared" ref="AC11" si="34">SUM(AC8:AC10)</f>
        <v>11.45937618</v>
      </c>
      <c r="AD11" s="53">
        <f t="shared" ref="AD11" si="35">IF(J11&gt;0,(J8*AD8+J9*AD9+J10*AD10)/J11,0)</f>
        <v>0.22786287362349242</v>
      </c>
      <c r="AE11" s="58">
        <f t="shared" ref="AE11" si="36">SUM(AE8:AE10)</f>
        <v>126.9011266</v>
      </c>
      <c r="AF11" s="53">
        <f t="shared" ref="AF11" si="37">IF(AND(Z11&gt;0),((Z8*AF8+Z9*AF9+Z10*AF10)/Z11),0)</f>
        <v>0.91482609116561953</v>
      </c>
      <c r="AG11" s="57">
        <f t="shared" si="0"/>
        <v>0.92045903543773533</v>
      </c>
      <c r="AH11" s="51">
        <f t="shared" ref="AH11" si="38">SUM(AH8:AH10)</f>
        <v>614</v>
      </c>
      <c r="AI11" s="21">
        <f t="shared" ref="AI11" si="39">IF(AH11&gt;0,(AI8*AH8+AI9*AH9+AI10*AH10)/AH11,0)</f>
        <v>9.3648208469055375E-2</v>
      </c>
      <c r="AJ11" s="53">
        <f t="shared" ref="AJ11" si="40">IF(J11&gt;0,(AJ8*J8+AJ9*J9+AJ10*J10)/J11,0)</f>
        <v>0.23472964079706346</v>
      </c>
      <c r="AK11" s="58">
        <f t="shared" ref="AK11" si="41">SUM(AK8:AK10)</f>
        <v>130.71698090000001</v>
      </c>
      <c r="AL11" s="56"/>
      <c r="AM11" s="56">
        <f t="shared" ref="AM11" si="42">SUM(AM8:AM10)</f>
        <v>0</v>
      </c>
      <c r="AN11" s="106"/>
      <c r="AO11" s="107">
        <f>AN10</f>
        <v>2988.54</v>
      </c>
      <c r="AP11" s="51">
        <f t="shared" ref="AP11" si="43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49</v>
      </c>
      <c r="D12" s="12">
        <v>13895</v>
      </c>
      <c r="E12" s="12">
        <v>0</v>
      </c>
      <c r="F12" s="12">
        <v>12828</v>
      </c>
      <c r="G12" s="13">
        <v>0.6</v>
      </c>
      <c r="H12" s="13">
        <v>4.4000000000000004</v>
      </c>
      <c r="I12" s="12">
        <v>13161</v>
      </c>
      <c r="J12" s="12">
        <v>15218</v>
      </c>
      <c r="K12" s="14">
        <v>7.1999999999999995E-2</v>
      </c>
      <c r="L12" s="24">
        <f t="shared" ref="L12:L14" si="44">J12*(1-K12)</f>
        <v>14122.304</v>
      </c>
      <c r="M12" s="15">
        <v>0.83799999999999997</v>
      </c>
      <c r="N12" s="25">
        <f t="shared" ref="N12:N14" si="45">L12*M12</f>
        <v>11834.490752</v>
      </c>
      <c r="O12" s="14">
        <v>9.9000000000000005E-2</v>
      </c>
      <c r="P12" s="25">
        <f t="shared" ref="P12:P14" si="46">L12*O12</f>
        <v>1398.1080960000002</v>
      </c>
      <c r="Q12" s="16">
        <v>6.3E-2</v>
      </c>
      <c r="R12" s="25">
        <f t="shared" ref="R12:R14" si="47">L12*Q12</f>
        <v>889.705152</v>
      </c>
      <c r="S12" s="26">
        <v>0.21</v>
      </c>
      <c r="T12" s="25">
        <f t="shared" ref="T12:T14" si="48">L12*S12</f>
        <v>2965.6838399999997</v>
      </c>
      <c r="U12" s="16">
        <v>0.52300000000000002</v>
      </c>
      <c r="V12" s="25">
        <f t="shared" ref="V12:V14" si="49">L12*U12</f>
        <v>7385.9649920000002</v>
      </c>
      <c r="W12" s="16">
        <v>0.39</v>
      </c>
      <c r="X12" s="25">
        <f t="shared" ref="X12:X14" si="50">W12*L12</f>
        <v>5507.6985599999998</v>
      </c>
      <c r="Y12" s="17">
        <v>3.0799999999999998E-3</v>
      </c>
      <c r="Z12" s="18">
        <f t="shared" ref="Z12:Z14" si="51">L12*Y12</f>
        <v>43.496696319999998</v>
      </c>
      <c r="AA12" s="27">
        <f>IF(L12&gt;0,(AC12+AK12)/L12,0)</f>
        <v>2.9251986644672147E-3</v>
      </c>
      <c r="AB12" s="17">
        <v>2.9999999999999997E-4</v>
      </c>
      <c r="AC12" s="24">
        <f t="shared" ref="AC12:AC14" si="52">AB12*L12</f>
        <v>4.2366911999999992</v>
      </c>
      <c r="AD12" s="118">
        <v>0.22620000000000001</v>
      </c>
      <c r="AE12" s="30">
        <f t="shared" ref="AE12:AE14" si="53">AH12*(1-AI12)*AD12</f>
        <v>36.193809600000002</v>
      </c>
      <c r="AF12" s="28">
        <f t="shared" ref="AF12:AF14" si="54">IF(AND(AD12&gt;0,AB12&gt;0,Y12&gt;0),((Y12-AB12)*AD12)/((AD12-AB12)*Y12),0)</f>
        <v>0.90379607112674842</v>
      </c>
      <c r="AG12" s="60">
        <f t="shared" si="0"/>
        <v>0.89860635856384108</v>
      </c>
      <c r="AH12" s="12">
        <v>177</v>
      </c>
      <c r="AI12" s="14">
        <v>9.6000000000000002E-2</v>
      </c>
      <c r="AJ12" s="15">
        <v>0.23169999999999999</v>
      </c>
      <c r="AK12" s="30">
        <f t="shared" ref="AK12:AK14" si="55">AH12*(1-AI12)*AJ12</f>
        <v>37.0738536</v>
      </c>
      <c r="AL12" s="19">
        <v>1.75</v>
      </c>
      <c r="AM12" s="19"/>
      <c r="AN12" s="102">
        <f>AN10+AH12-AM12</f>
        <v>3165.54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52</v>
      </c>
      <c r="D13" s="34">
        <v>20411</v>
      </c>
      <c r="E13" s="34">
        <v>2</v>
      </c>
      <c r="F13" s="34">
        <v>15282</v>
      </c>
      <c r="G13" s="35">
        <v>0.6</v>
      </c>
      <c r="H13" s="35">
        <v>3.1</v>
      </c>
      <c r="I13" s="34">
        <v>15307</v>
      </c>
      <c r="J13" s="34">
        <v>15158</v>
      </c>
      <c r="K13" s="36">
        <v>7.3999999999999996E-2</v>
      </c>
      <c r="L13" s="37">
        <f t="shared" si="44"/>
        <v>14036.308000000001</v>
      </c>
      <c r="M13" s="38">
        <v>0.82599999999999996</v>
      </c>
      <c r="N13" s="25">
        <f t="shared" si="45"/>
        <v>11593.990408</v>
      </c>
      <c r="O13" s="36">
        <v>0.127</v>
      </c>
      <c r="P13" s="25">
        <f t="shared" si="46"/>
        <v>1782.611116</v>
      </c>
      <c r="Q13" s="39">
        <v>4.7E-2</v>
      </c>
      <c r="R13" s="25">
        <f t="shared" si="47"/>
        <v>659.70647600000007</v>
      </c>
      <c r="S13" s="28">
        <v>0.21299999999999999</v>
      </c>
      <c r="T13" s="25">
        <f t="shared" si="48"/>
        <v>2989.733604</v>
      </c>
      <c r="U13" s="39">
        <v>0.51</v>
      </c>
      <c r="V13" s="25">
        <f t="shared" si="49"/>
        <v>7158.5170800000005</v>
      </c>
      <c r="W13" s="39">
        <v>0.39</v>
      </c>
      <c r="X13" s="25">
        <f t="shared" si="50"/>
        <v>5474.1601200000005</v>
      </c>
      <c r="Y13" s="40">
        <v>3.0599999999999998E-3</v>
      </c>
      <c r="Z13" s="18">
        <f t="shared" si="51"/>
        <v>42.951102480000003</v>
      </c>
      <c r="AA13" s="27">
        <f>IF(L13&gt;0,(AC13+AK13)/L13,0)</f>
        <v>3.4363738370517378E-3</v>
      </c>
      <c r="AB13" s="40">
        <v>3.1E-4</v>
      </c>
      <c r="AC13" s="37">
        <f t="shared" si="52"/>
        <v>4.3512554799999998</v>
      </c>
      <c r="AD13" s="28">
        <v>0.21809999999999999</v>
      </c>
      <c r="AE13" s="41">
        <f t="shared" si="53"/>
        <v>41.7393237</v>
      </c>
      <c r="AF13" s="28">
        <f t="shared" si="54"/>
        <v>0.89997200037092773</v>
      </c>
      <c r="AG13" s="29">
        <f t="shared" si="0"/>
        <v>0.91102027295224497</v>
      </c>
      <c r="AH13" s="34">
        <v>211</v>
      </c>
      <c r="AI13" s="36">
        <v>9.2999999999999999E-2</v>
      </c>
      <c r="AJ13" s="38">
        <v>0.2293</v>
      </c>
      <c r="AK13" s="41">
        <f t="shared" si="55"/>
        <v>43.882746100000006</v>
      </c>
      <c r="AL13" s="42">
        <v>1.65</v>
      </c>
      <c r="AM13" s="42"/>
      <c r="AN13" s="114">
        <f>AN12+AH13-AM13</f>
        <v>3376.54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46" t="s">
        <v>53</v>
      </c>
      <c r="D14" s="43">
        <v>13824</v>
      </c>
      <c r="E14" s="43">
        <v>2</v>
      </c>
      <c r="F14" s="43">
        <v>14826</v>
      </c>
      <c r="G14" s="37">
        <v>0.5</v>
      </c>
      <c r="H14" s="37">
        <v>3</v>
      </c>
      <c r="I14" s="43">
        <v>15086</v>
      </c>
      <c r="J14" s="43">
        <v>15187</v>
      </c>
      <c r="K14" s="39">
        <v>7.2999999999999995E-2</v>
      </c>
      <c r="L14" s="37">
        <f t="shared" si="44"/>
        <v>14078.349</v>
      </c>
      <c r="M14" s="28">
        <v>0.83199999999999996</v>
      </c>
      <c r="N14" s="25">
        <f t="shared" si="45"/>
        <v>11713.186367999999</v>
      </c>
      <c r="O14" s="39">
        <v>0.106</v>
      </c>
      <c r="P14" s="25">
        <f t="shared" si="46"/>
        <v>1492.3049940000001</v>
      </c>
      <c r="Q14" s="39">
        <v>6.2E-2</v>
      </c>
      <c r="R14" s="25">
        <f t="shared" si="47"/>
        <v>872.85763799999995</v>
      </c>
      <c r="S14" s="28">
        <v>0.21299999999999999</v>
      </c>
      <c r="T14" s="25">
        <f t="shared" si="48"/>
        <v>2998.688337</v>
      </c>
      <c r="U14" s="39">
        <v>0.505</v>
      </c>
      <c r="V14" s="25">
        <f t="shared" si="49"/>
        <v>7109.566245</v>
      </c>
      <c r="W14" s="39">
        <v>0.39</v>
      </c>
      <c r="X14" s="25">
        <f t="shared" si="50"/>
        <v>5490.5561100000004</v>
      </c>
      <c r="Y14" s="47">
        <v>3.1199999999999999E-3</v>
      </c>
      <c r="Z14" s="18">
        <f t="shared" si="51"/>
        <v>43.92444888</v>
      </c>
      <c r="AA14" s="27">
        <f>IF(L14&gt;0,(AC14+AK14)/L14,0)</f>
        <v>3.2370336905272056E-3</v>
      </c>
      <c r="AB14" s="47">
        <v>2.7999999999999998E-4</v>
      </c>
      <c r="AC14" s="37">
        <f t="shared" si="52"/>
        <v>3.9419377199999999</v>
      </c>
      <c r="AD14" s="28">
        <v>0.223</v>
      </c>
      <c r="AE14" s="41">
        <f t="shared" si="53"/>
        <v>42.959389000000002</v>
      </c>
      <c r="AF14" s="28">
        <f t="shared" si="54"/>
        <v>0.91140076996758046</v>
      </c>
      <c r="AG14" s="29">
        <f t="shared" si="0"/>
        <v>0.91468621040416431</v>
      </c>
      <c r="AH14" s="43">
        <v>211</v>
      </c>
      <c r="AI14" s="39">
        <v>8.6999999999999994E-2</v>
      </c>
      <c r="AJ14" s="28">
        <v>0.21609999999999999</v>
      </c>
      <c r="AK14" s="41">
        <f t="shared" si="55"/>
        <v>41.630152299999999</v>
      </c>
      <c r="AL14" s="18">
        <v>1.6</v>
      </c>
      <c r="AM14" s="18"/>
      <c r="AN14" s="114">
        <f>AN13+AH14-AM14</f>
        <v>3587.54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56">SUM(D12:D14)</f>
        <v>48130</v>
      </c>
      <c r="E15" s="51"/>
      <c r="F15" s="51">
        <f t="shared" ref="F15" si="57">SUM(F12:F14)</f>
        <v>42936</v>
      </c>
      <c r="G15" s="52"/>
      <c r="H15" s="52"/>
      <c r="I15" s="51">
        <f t="shared" ref="I15:J15" si="58">SUM(I12:I14)</f>
        <v>43554</v>
      </c>
      <c r="J15" s="51">
        <f t="shared" si="58"/>
        <v>45563</v>
      </c>
      <c r="K15" s="21">
        <f t="shared" ref="K15" si="59">IF(J15&gt;0,(J12*K12+J13*K13+J14*K14)/J15,0)</f>
        <v>7.2998683142023124E-2</v>
      </c>
      <c r="L15" s="52">
        <f t="shared" ref="L15" si="60">L12+L13+L14</f>
        <v>42236.961000000003</v>
      </c>
      <c r="M15" s="53">
        <f t="shared" ref="M15" si="61">IF(L15&gt;0,N15/L15,0)</f>
        <v>0.83201221621981747</v>
      </c>
      <c r="N15" s="54">
        <f t="shared" ref="N15" si="62">N12+N13+N14</f>
        <v>35141.667527999998</v>
      </c>
      <c r="O15" s="21">
        <f t="shared" ref="O15" si="63">IF(L15&gt;0,P15/L15,0)</f>
        <v>0.11063826789053312</v>
      </c>
      <c r="P15" s="54">
        <f t="shared" ref="P15" si="64">P12+P13+P14</f>
        <v>4673.024206</v>
      </c>
      <c r="Q15" s="21">
        <f t="shared" ref="Q15" si="65">IF(L15&gt;0,R15/L15,0)</f>
        <v>5.7349515889649351E-2</v>
      </c>
      <c r="R15" s="54">
        <f t="shared" ref="R15" si="66">R12+R13+R14</f>
        <v>2422.2692660000002</v>
      </c>
      <c r="S15" s="21">
        <f t="shared" ref="S15" si="67">IF(L15&gt;0,T15/L15,0)</f>
        <v>0.21199692328716546</v>
      </c>
      <c r="T15" s="54">
        <f t="shared" ref="T15" si="68">T12+T13+T14</f>
        <v>8954.1057810000002</v>
      </c>
      <c r="U15" s="21">
        <f t="shared" ref="U15" si="69">IF(L15&gt;0,V15/L15,0)</f>
        <v>0.5126800746152167</v>
      </c>
      <c r="V15" s="54">
        <f t="shared" ref="V15" si="70">V12+V13+V14</f>
        <v>21654.048317000001</v>
      </c>
      <c r="W15" s="21">
        <f t="shared" ref="W15" si="71">IF(L15&gt;0,X15/L15,0)</f>
        <v>0.39</v>
      </c>
      <c r="X15" s="54">
        <f t="shared" ref="X15" si="72">X12+X13+X14</f>
        <v>16472.414790000003</v>
      </c>
      <c r="Y15" s="55">
        <f t="shared" ref="Y15" si="73">IF(L15&gt;0,Z15/L15,0)</f>
        <v>3.086686271770357E-3</v>
      </c>
      <c r="Z15" s="56">
        <f t="shared" ref="Z15" si="74">SUM(Z12:Z14)</f>
        <v>130.37224767999999</v>
      </c>
      <c r="AA15" s="55">
        <f t="shared" ref="AA15" si="75">IF(L15&gt;0,(AA12*L12+AA13*L13+AA14*L14)/L15,0)</f>
        <v>3.1990141620274241E-3</v>
      </c>
      <c r="AB15" s="55">
        <f t="shared" ref="AB15" si="76">IF(J15&gt;0,(J12*AB12+J13*AB13+J14*AB14)/J15,0)</f>
        <v>2.9666044817066477E-4</v>
      </c>
      <c r="AC15" s="52">
        <f t="shared" ref="AC15" si="77">SUM(AC12:AC14)</f>
        <v>12.529884399999998</v>
      </c>
      <c r="AD15" s="53">
        <f t="shared" ref="AD15" si="78">IF(J15&gt;0,(J12*AD12+J13*AD13+J14*AD14)/J15,0)</f>
        <v>0.22243865417114761</v>
      </c>
      <c r="AE15" s="58">
        <f t="shared" ref="AE15" si="79">SUM(AE12:AE14)</f>
        <v>120.89252230000001</v>
      </c>
      <c r="AF15" s="53">
        <f t="shared" ref="AF15" si="80">IF(AND(Z15&gt;0),((Z12*AF12+Z13*AF13+Z14*AF14)/Z15),0)</f>
        <v>0.90509837398321724</v>
      </c>
      <c r="AG15" s="57">
        <f t="shared" si="0"/>
        <v>0.90845911134575996</v>
      </c>
      <c r="AH15" s="51">
        <f t="shared" ref="AH15" si="81">SUM(AH12:AH14)</f>
        <v>599</v>
      </c>
      <c r="AI15" s="21">
        <f t="shared" ref="AI15" si="82">IF(AH15&gt;0,(AI12*AH12+AI13*AH13+AI14*AH14)/AH15,0)</f>
        <v>9.1772954924874792E-2</v>
      </c>
      <c r="AJ15" s="53">
        <f t="shared" ref="AJ15" si="83">IF(J15&gt;0,(AJ12*J12+AJ13*J13+AJ14*J14)/J15,0)</f>
        <v>0.22570179092684856</v>
      </c>
      <c r="AK15" s="58">
        <f t="shared" ref="AK15" si="84">SUM(AK12:AK14)</f>
        <v>122.58675199999999</v>
      </c>
      <c r="AL15" s="56"/>
      <c r="AM15" s="56">
        <f t="shared" ref="AM15" si="85">SUM(AM12:AM14)</f>
        <v>0</v>
      </c>
      <c r="AN15" s="106"/>
      <c r="AO15" s="107">
        <f>AN14</f>
        <v>3587.54</v>
      </c>
      <c r="AP15" s="51">
        <f t="shared" ref="AP15" si="86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50</v>
      </c>
      <c r="D16" s="12">
        <v>4167</v>
      </c>
      <c r="E16" s="12">
        <v>0</v>
      </c>
      <c r="F16" s="12">
        <v>9786</v>
      </c>
      <c r="G16" s="13">
        <v>0.3</v>
      </c>
      <c r="H16" s="13">
        <v>3.5</v>
      </c>
      <c r="I16" s="12">
        <v>10177</v>
      </c>
      <c r="J16" s="12">
        <v>12197</v>
      </c>
      <c r="K16" s="14">
        <v>6.7000000000000004E-2</v>
      </c>
      <c r="L16" s="24">
        <f t="shared" ref="L16:L18" si="87">J16*(1-K16)</f>
        <v>11379.801000000001</v>
      </c>
      <c r="M16" s="15">
        <v>0.80500000000000005</v>
      </c>
      <c r="N16" s="25">
        <f t="shared" ref="N16:N18" si="88">L16*M16</f>
        <v>9160.7398050000011</v>
      </c>
      <c r="O16" s="14">
        <v>0.111</v>
      </c>
      <c r="P16" s="25">
        <f t="shared" ref="P16:P18" si="89">L16*O16</f>
        <v>1263.1579110000002</v>
      </c>
      <c r="Q16" s="16">
        <v>8.4000000000000005E-2</v>
      </c>
      <c r="R16" s="25">
        <f t="shared" ref="R16:R18" si="90">L16*Q16</f>
        <v>955.90328400000021</v>
      </c>
      <c r="S16" s="26">
        <v>0.21299999999999999</v>
      </c>
      <c r="T16" s="25">
        <f t="shared" ref="T16:T18" si="91">L16*S16</f>
        <v>2423.8976130000001</v>
      </c>
      <c r="U16" s="16">
        <v>0.505</v>
      </c>
      <c r="V16" s="25">
        <f t="shared" ref="V16:V18" si="92">L16*U16</f>
        <v>5746.7995050000009</v>
      </c>
      <c r="W16" s="16">
        <v>0.4</v>
      </c>
      <c r="X16" s="25">
        <f t="shared" ref="X16:X18" si="93">W16*L16</f>
        <v>4551.9204000000009</v>
      </c>
      <c r="Y16" s="17">
        <v>3.0899999999999999E-3</v>
      </c>
      <c r="Z16" s="18">
        <f t="shared" ref="Z16:Z18" si="94">L16*Y16</f>
        <v>35.163585090000005</v>
      </c>
      <c r="AA16" s="27">
        <f>IF(L16&gt;0,(AC16+AK16)/L16,0)</f>
        <v>3.2797271507647632E-3</v>
      </c>
      <c r="AB16" s="17">
        <v>3.1E-4</v>
      </c>
      <c r="AC16" s="24">
        <f t="shared" ref="AC16:AC18" si="95">AB16*L16</f>
        <v>3.5277383100000006</v>
      </c>
      <c r="AD16" s="118">
        <v>0.21790000000000001</v>
      </c>
      <c r="AE16" s="30">
        <f t="shared" ref="AE16:AE18" si="96">AH16*(1-AI16)*AD16</f>
        <v>32.933406000000005</v>
      </c>
      <c r="AF16" s="28">
        <f t="shared" ref="AF16:AF18" si="97">IF(AND(AD16&gt;0,AB16&gt;0,Y16&gt;0),((Y16-AB16)*AD16)/((AD16-AB16)*Y16),0)</f>
        <v>0.90095814238084126</v>
      </c>
      <c r="AG16" s="60">
        <f t="shared" si="0"/>
        <v>0.90673704629080598</v>
      </c>
      <c r="AH16" s="12">
        <v>165</v>
      </c>
      <c r="AI16" s="14">
        <v>8.4000000000000005E-2</v>
      </c>
      <c r="AJ16" s="15">
        <v>0.22359999999999999</v>
      </c>
      <c r="AK16" s="30">
        <f t="shared" ref="AK16:AK18" si="98">AH16*(1-AI16)*AJ16</f>
        <v>33.794904000000002</v>
      </c>
      <c r="AL16" s="19">
        <v>1.6</v>
      </c>
      <c r="AM16" s="19">
        <v>999.3</v>
      </c>
      <c r="AN16" s="102">
        <f>AN14+AH16-AM16</f>
        <v>2753.24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11" t="s">
        <v>54</v>
      </c>
      <c r="D17" s="34">
        <v>17258</v>
      </c>
      <c r="E17" s="34">
        <v>6</v>
      </c>
      <c r="F17" s="34">
        <v>14578</v>
      </c>
      <c r="G17" s="35">
        <v>0.4</v>
      </c>
      <c r="H17" s="35">
        <v>3.1</v>
      </c>
      <c r="I17" s="34">
        <v>14476</v>
      </c>
      <c r="J17" s="34">
        <v>15104</v>
      </c>
      <c r="K17" s="36">
        <v>7.0000000000000007E-2</v>
      </c>
      <c r="L17" s="37">
        <f t="shared" si="87"/>
        <v>14046.72</v>
      </c>
      <c r="M17" s="38">
        <v>0.80800000000000005</v>
      </c>
      <c r="N17" s="25">
        <f t="shared" si="88"/>
        <v>11349.749760000001</v>
      </c>
      <c r="O17" s="36">
        <v>0.13400000000000001</v>
      </c>
      <c r="P17" s="25">
        <f t="shared" si="89"/>
        <v>1882.2604799999999</v>
      </c>
      <c r="Q17" s="39">
        <v>5.8000000000000003E-2</v>
      </c>
      <c r="R17" s="25">
        <f t="shared" si="90"/>
        <v>814.70975999999996</v>
      </c>
      <c r="S17" s="28">
        <v>0.20799999999999999</v>
      </c>
      <c r="T17" s="25">
        <f t="shared" si="91"/>
        <v>2921.7177599999995</v>
      </c>
      <c r="U17" s="39">
        <v>0.51500000000000001</v>
      </c>
      <c r="V17" s="25">
        <f t="shared" si="92"/>
        <v>7234.0608000000002</v>
      </c>
      <c r="W17" s="39">
        <v>0.39</v>
      </c>
      <c r="X17" s="25">
        <f t="shared" si="93"/>
        <v>5478.2208000000001</v>
      </c>
      <c r="Y17" s="40">
        <v>3.0500000000000002E-3</v>
      </c>
      <c r="Z17" s="18">
        <f t="shared" si="94"/>
        <v>42.842496000000004</v>
      </c>
      <c r="AA17" s="27">
        <f>IF(L17&gt;0,(AC17+AK17)/L17,0)</f>
        <v>3.1774618985784581E-3</v>
      </c>
      <c r="AB17" s="40">
        <v>2.7999999999999998E-4</v>
      </c>
      <c r="AC17" s="37">
        <f t="shared" si="95"/>
        <v>3.9330815999999995</v>
      </c>
      <c r="AD17" s="28">
        <v>0.22309999999999999</v>
      </c>
      <c r="AE17" s="41">
        <f t="shared" si="96"/>
        <v>41.461796399999997</v>
      </c>
      <c r="AF17" s="28">
        <f t="shared" si="97"/>
        <v>0.90933797919661685</v>
      </c>
      <c r="AG17" s="29">
        <f t="shared" si="0"/>
        <v>0.9130467181384857</v>
      </c>
      <c r="AH17" s="34">
        <v>204</v>
      </c>
      <c r="AI17" s="36">
        <v>8.8999999999999996E-2</v>
      </c>
      <c r="AJ17" s="38">
        <v>0.219</v>
      </c>
      <c r="AK17" s="41">
        <f t="shared" si="98"/>
        <v>40.699835999999998</v>
      </c>
      <c r="AL17" s="42">
        <v>1.6</v>
      </c>
      <c r="AM17" s="42"/>
      <c r="AN17" s="114">
        <f>AN16+AH17-AM17</f>
        <v>2957.24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46" t="s">
        <v>53</v>
      </c>
      <c r="D18" s="43">
        <v>18675</v>
      </c>
      <c r="E18" s="43">
        <v>0</v>
      </c>
      <c r="F18" s="43">
        <v>14921</v>
      </c>
      <c r="G18" s="37">
        <v>0.7</v>
      </c>
      <c r="H18" s="37">
        <v>3.1</v>
      </c>
      <c r="I18" s="43">
        <v>14969</v>
      </c>
      <c r="J18" s="43">
        <v>14823</v>
      </c>
      <c r="K18" s="39">
        <v>7.1999999999999995E-2</v>
      </c>
      <c r="L18" s="37">
        <f t="shared" si="87"/>
        <v>13755.744000000001</v>
      </c>
      <c r="M18" s="28">
        <v>0.77200000000000002</v>
      </c>
      <c r="N18" s="25">
        <f t="shared" si="88"/>
        <v>10619.434368</v>
      </c>
      <c r="O18" s="39">
        <v>0.13700000000000001</v>
      </c>
      <c r="P18" s="25">
        <f t="shared" si="89"/>
        <v>1884.5369280000002</v>
      </c>
      <c r="Q18" s="39">
        <v>9.0999999999999998E-2</v>
      </c>
      <c r="R18" s="25">
        <f t="shared" si="90"/>
        <v>1251.772704</v>
      </c>
      <c r="S18" s="28">
        <v>0.22700000000000001</v>
      </c>
      <c r="T18" s="25">
        <f t="shared" si="91"/>
        <v>3122.5538880000004</v>
      </c>
      <c r="U18" s="39">
        <v>0.48199999999999998</v>
      </c>
      <c r="V18" s="25">
        <f t="shared" si="92"/>
        <v>6630.2686080000003</v>
      </c>
      <c r="W18" s="39">
        <v>0.39</v>
      </c>
      <c r="X18" s="25">
        <f t="shared" si="93"/>
        <v>5364.7401600000003</v>
      </c>
      <c r="Y18" s="47">
        <v>3.0599999999999998E-3</v>
      </c>
      <c r="Z18" s="18">
        <f t="shared" si="94"/>
        <v>42.092576639999997</v>
      </c>
      <c r="AA18" s="27">
        <f>IF(L18&gt;0,(AC18+AK18)/L18,0)</f>
        <v>2.8831876138433509E-3</v>
      </c>
      <c r="AB18" s="47">
        <v>2.7999999999999998E-4</v>
      </c>
      <c r="AC18" s="37">
        <f t="shared" si="95"/>
        <v>3.85160832</v>
      </c>
      <c r="AD18" s="28">
        <v>0.2177</v>
      </c>
      <c r="AE18" s="41">
        <f t="shared" si="96"/>
        <v>34.432738200000003</v>
      </c>
      <c r="AF18" s="28">
        <f t="shared" si="97"/>
        <v>0.90966672137839888</v>
      </c>
      <c r="AG18" s="29">
        <f t="shared" si="0"/>
        <v>0.90400329064350704</v>
      </c>
      <c r="AH18" s="43">
        <v>174</v>
      </c>
      <c r="AI18" s="39">
        <v>9.0999999999999998E-2</v>
      </c>
      <c r="AJ18" s="28">
        <v>0.22639999999999999</v>
      </c>
      <c r="AK18" s="41">
        <f t="shared" si="98"/>
        <v>35.808782399999998</v>
      </c>
      <c r="AL18" s="18">
        <v>1.65</v>
      </c>
      <c r="AM18" s="18"/>
      <c r="AN18" s="114">
        <f>AN17+AH18-AM18</f>
        <v>3131.24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99">SUM(D16:D18)</f>
        <v>40100</v>
      </c>
      <c r="E19" s="51"/>
      <c r="F19" s="51">
        <f t="shared" ref="F19" si="100">SUM(F16:F18)</f>
        <v>39285</v>
      </c>
      <c r="G19" s="52"/>
      <c r="H19" s="52"/>
      <c r="I19" s="51">
        <f t="shared" ref="I19:J19" si="101">SUM(I16:I18)</f>
        <v>39622</v>
      </c>
      <c r="J19" s="51">
        <f t="shared" si="101"/>
        <v>42124</v>
      </c>
      <c r="K19" s="21">
        <f t="shared" ref="K19" si="102">IF(J19&gt;0,(J16*K16+J17*K17+J18*K18)/J19,0)</f>
        <v>6.9835129617320302E-2</v>
      </c>
      <c r="L19" s="52">
        <f t="shared" ref="L19" si="103">L16+L17+L18</f>
        <v>39182.264999999999</v>
      </c>
      <c r="M19" s="53">
        <f t="shared" ref="M19" si="104">IF(L19&gt;0,N19/L19,0)</f>
        <v>0.79449015857046568</v>
      </c>
      <c r="N19" s="54">
        <f t="shared" ref="N19" si="105">N16+N17+N18</f>
        <v>31129.923933000005</v>
      </c>
      <c r="O19" s="21">
        <f t="shared" ref="O19" si="106">IF(L19&gt;0,P19/L19,0)</f>
        <v>0.12837326578746788</v>
      </c>
      <c r="P19" s="54">
        <f t="shared" ref="P19" si="107">P16+P17+P18</f>
        <v>5029.9553190000006</v>
      </c>
      <c r="Q19" s="21">
        <f t="shared" ref="Q19" si="108">IF(L19&gt;0,R19/L19,0)</f>
        <v>7.7136575642066635E-2</v>
      </c>
      <c r="R19" s="54">
        <f t="shared" ref="R19" si="109">R16+R17+R18</f>
        <v>3022.3857480000001</v>
      </c>
      <c r="S19" s="21">
        <f t="shared" ref="S19" si="110">IF(L19&gt;0,T19/L19,0)</f>
        <v>0.21612250493941582</v>
      </c>
      <c r="T19" s="54">
        <f t="shared" ref="T19" si="111">T16+T17+T18</f>
        <v>8468.1692609999991</v>
      </c>
      <c r="U19" s="21">
        <f t="shared" ref="U19" si="112">IF(L19&gt;0,V19/L19,0)</f>
        <v>0.50051034346789292</v>
      </c>
      <c r="V19" s="54">
        <f t="shared" ref="V19" si="113">V16+V17+V18</f>
        <v>19611.128913</v>
      </c>
      <c r="W19" s="21">
        <f t="shared" ref="W19" si="114">IF(L19&gt;0,X19/L19,0)</f>
        <v>0.39290432444372481</v>
      </c>
      <c r="X19" s="54">
        <f t="shared" ref="X19" si="115">X16+X17+X18</f>
        <v>15394.881360000003</v>
      </c>
      <c r="Y19" s="55">
        <f t="shared" ref="Y19" si="116">IF(L19&gt;0,Z19/L19,0)</f>
        <v>3.0651280044683483E-3</v>
      </c>
      <c r="Z19" s="56">
        <f t="shared" ref="Z19" si="117">SUM(Z16:Z18)</f>
        <v>120.09865773000001</v>
      </c>
      <c r="AA19" s="55">
        <f t="shared" ref="AA19" si="118">IF(L19&gt;0,(AA16*L16+AA17*L17+AA18*L18)/L19,0)</f>
        <v>3.1038519756323431E-3</v>
      </c>
      <c r="AB19" s="55">
        <f t="shared" ref="AB19" si="119">IF(J19&gt;0,(J16*AB16+J17*AB17+J18*AB18)/J19,0)</f>
        <v>2.8868649700883103E-4</v>
      </c>
      <c r="AC19" s="52">
        <f t="shared" ref="AC19" si="120">SUM(AC16:AC18)</f>
        <v>11.31242823</v>
      </c>
      <c r="AD19" s="53">
        <f t="shared" ref="AD19" si="121">IF(J19&gt;0,(J16*AD16+J17*AD17+J18*AD18)/J19,0)</f>
        <v>0.21969413635932011</v>
      </c>
      <c r="AE19" s="58">
        <f t="shared" ref="AE19" si="122">SUM(AE16:AE18)</f>
        <v>108.82794060000001</v>
      </c>
      <c r="AF19" s="53">
        <f t="shared" ref="AF19" si="123">IF(AND(Z19&gt;0),((Z16*AF16+Z17*AF17+Z18*AF18)/Z19),0)</f>
        <v>0.90699967246831248</v>
      </c>
      <c r="AG19" s="57">
        <f t="shared" si="0"/>
        <v>0.90816690708987835</v>
      </c>
      <c r="AH19" s="51">
        <f t="shared" ref="AH19" si="124">SUM(AH16:AH18)</f>
        <v>543</v>
      </c>
      <c r="AI19" s="21">
        <f t="shared" ref="AI19" si="125">IF(AH19&gt;0,(AI16*AH16+AI17*AH17+AI18*AH18)/AH19,0)</f>
        <v>8.8121546961325958E-2</v>
      </c>
      <c r="AJ19" s="53">
        <f t="shared" ref="AJ19" si="126">IF(J19&gt;0,(AJ16*J16+AJ17*J17+AJ18*J18)/J19,0)</f>
        <v>0.22293591301870669</v>
      </c>
      <c r="AK19" s="58">
        <f t="shared" ref="AK19" si="127">SUM(AK16:AK18)</f>
        <v>110.30352240000001</v>
      </c>
      <c r="AL19" s="56"/>
      <c r="AM19" s="56">
        <f t="shared" ref="AM19" si="128">SUM(AM16:AM18)</f>
        <v>999.3</v>
      </c>
      <c r="AN19" s="106"/>
      <c r="AO19" s="107">
        <f>AN18</f>
        <v>3131.24</v>
      </c>
      <c r="AP19" s="51">
        <f t="shared" ref="AP19" si="129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11" t="s">
        <v>50</v>
      </c>
      <c r="D20" s="12">
        <v>4663</v>
      </c>
      <c r="E20" s="12">
        <v>0</v>
      </c>
      <c r="F20" s="12">
        <v>11324</v>
      </c>
      <c r="G20" s="13">
        <v>0.4</v>
      </c>
      <c r="H20" s="13">
        <v>2.6</v>
      </c>
      <c r="I20" s="12">
        <v>12151</v>
      </c>
      <c r="J20" s="12">
        <v>14775</v>
      </c>
      <c r="K20" s="14">
        <v>7.3999999999999996E-2</v>
      </c>
      <c r="L20" s="24">
        <f t="shared" ref="L20:L22" si="130">J20*(1-K20)</f>
        <v>13681.650000000001</v>
      </c>
      <c r="M20" s="15">
        <v>0.72099999999999997</v>
      </c>
      <c r="N20" s="25">
        <f t="shared" ref="N20:N22" si="131">L20*M20</f>
        <v>9864.4696500000009</v>
      </c>
      <c r="O20" s="14">
        <v>0.14699999999999999</v>
      </c>
      <c r="P20" s="25">
        <f t="shared" ref="P20:P22" si="132">L20*O20</f>
        <v>2011.2025500000002</v>
      </c>
      <c r="Q20" s="16">
        <v>0.13200000000000001</v>
      </c>
      <c r="R20" s="25">
        <f t="shared" ref="R20:R22" si="133">L20*Q20</f>
        <v>1805.9778000000003</v>
      </c>
      <c r="S20" s="26">
        <v>0.218</v>
      </c>
      <c r="T20" s="25">
        <f t="shared" ref="T20:T22" si="134">L20*S20</f>
        <v>2982.5997000000002</v>
      </c>
      <c r="U20" s="16">
        <v>0.501</v>
      </c>
      <c r="V20" s="25">
        <f t="shared" ref="V20:V22" si="135">L20*U20</f>
        <v>6854.5066500000012</v>
      </c>
      <c r="W20" s="16">
        <v>0.39</v>
      </c>
      <c r="X20" s="25">
        <f t="shared" ref="X20:X22" si="136">W20*L20</f>
        <v>5335.8435000000009</v>
      </c>
      <c r="Y20" s="17">
        <v>3.13E-3</v>
      </c>
      <c r="Z20" s="18">
        <f t="shared" ref="Z20:Z22" si="137">L20*Y20</f>
        <v>42.823564500000003</v>
      </c>
      <c r="AA20" s="27">
        <f>IF(L20&gt;0,(AC20+AK20)/L20,0)</f>
        <v>3.8324370964028459E-3</v>
      </c>
      <c r="AB20" s="17">
        <v>2.9999999999999997E-4</v>
      </c>
      <c r="AC20" s="24">
        <f t="shared" ref="AC20:AC22" si="138">AB20*L20</f>
        <v>4.104495</v>
      </c>
      <c r="AD20" s="118">
        <v>0.21</v>
      </c>
      <c r="AE20" s="30">
        <f t="shared" ref="AE20:AE22" si="139">AH20*(1-AI20)*AD20</f>
        <v>48.421799999999998</v>
      </c>
      <c r="AF20" s="28">
        <f t="shared" ref="AF20:AF22" si="140">IF(AND(AD20&gt;0,AB20&gt;0,Y20&gt;0),((Y20-AB20)*AD20)/((AD20-AB20)*Y20),0)</f>
        <v>0.90544685013277759</v>
      </c>
      <c r="AG20" s="60">
        <f t="shared" si="0"/>
        <v>0.92304197655828568</v>
      </c>
      <c r="AH20" s="12">
        <v>252</v>
      </c>
      <c r="AI20" s="14">
        <v>8.5000000000000006E-2</v>
      </c>
      <c r="AJ20" s="15">
        <v>0.20960000000000001</v>
      </c>
      <c r="AK20" s="30">
        <f t="shared" ref="AK20:AK22" si="141">AH20*(1-AI20)*AJ20</f>
        <v>48.329568000000002</v>
      </c>
      <c r="AL20" s="19">
        <v>1.7</v>
      </c>
      <c r="AM20" s="19">
        <v>1017.54</v>
      </c>
      <c r="AN20" s="102">
        <f>AN18+AH20-AM20</f>
        <v>2365.6999999999998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11" t="s">
        <v>51</v>
      </c>
      <c r="D21" s="34">
        <v>17862</v>
      </c>
      <c r="E21" s="34">
        <v>4</v>
      </c>
      <c r="F21" s="34">
        <v>13707</v>
      </c>
      <c r="G21" s="35">
        <v>1</v>
      </c>
      <c r="H21" s="35">
        <v>2.9</v>
      </c>
      <c r="I21" s="34">
        <v>13450</v>
      </c>
      <c r="J21" s="34">
        <v>15089</v>
      </c>
      <c r="K21" s="36">
        <v>7.1999999999999995E-2</v>
      </c>
      <c r="L21" s="37">
        <f t="shared" si="130"/>
        <v>14002.592000000001</v>
      </c>
      <c r="M21" s="38">
        <v>0.79300000000000004</v>
      </c>
      <c r="N21" s="25">
        <f t="shared" si="131"/>
        <v>11104.055456000002</v>
      </c>
      <c r="O21" s="36">
        <v>0.13800000000000001</v>
      </c>
      <c r="P21" s="25">
        <f t="shared" si="132"/>
        <v>1932.3576960000003</v>
      </c>
      <c r="Q21" s="39">
        <v>6.9000000000000006E-2</v>
      </c>
      <c r="R21" s="25">
        <f t="shared" si="133"/>
        <v>966.17884800000013</v>
      </c>
      <c r="S21" s="28">
        <v>0.217</v>
      </c>
      <c r="T21" s="25">
        <f t="shared" si="134"/>
        <v>3038.5624640000001</v>
      </c>
      <c r="U21" s="39">
        <v>0.497</v>
      </c>
      <c r="V21" s="25">
        <f t="shared" si="135"/>
        <v>6959.2882239999999</v>
      </c>
      <c r="W21" s="39">
        <v>0.4</v>
      </c>
      <c r="X21" s="25">
        <f t="shared" si="136"/>
        <v>5601.0368000000008</v>
      </c>
      <c r="Y21" s="40">
        <v>3.0500000000000002E-3</v>
      </c>
      <c r="Z21" s="18">
        <f t="shared" si="137"/>
        <v>42.707905600000004</v>
      </c>
      <c r="AA21" s="27">
        <f>IF(L21&gt;0,(AC21+AK21)/L21,0)</f>
        <v>3.1923001598561178E-3</v>
      </c>
      <c r="AB21" s="40">
        <v>2.9E-4</v>
      </c>
      <c r="AC21" s="37">
        <f t="shared" si="138"/>
        <v>4.0607516800000001</v>
      </c>
      <c r="AD21" s="28">
        <v>0.2195</v>
      </c>
      <c r="AE21" s="41">
        <f t="shared" si="139"/>
        <v>42.176925000000004</v>
      </c>
      <c r="AF21" s="28">
        <f t="shared" si="140"/>
        <v>0.90611517812472664</v>
      </c>
      <c r="AG21" s="29">
        <f t="shared" si="0"/>
        <v>0.91040472122886773</v>
      </c>
      <c r="AH21" s="34">
        <v>210</v>
      </c>
      <c r="AI21" s="36">
        <v>8.5000000000000006E-2</v>
      </c>
      <c r="AJ21" s="38">
        <v>0.21149999999999999</v>
      </c>
      <c r="AK21" s="41">
        <f t="shared" si="141"/>
        <v>40.639724999999999</v>
      </c>
      <c r="AL21" s="42">
        <v>1.7</v>
      </c>
      <c r="AM21" s="42"/>
      <c r="AN21" s="122">
        <f>AN20+AH21-AM21</f>
        <v>2575.6999999999998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46" t="s">
        <v>53</v>
      </c>
      <c r="D22" s="43">
        <v>22375</v>
      </c>
      <c r="E22" s="43">
        <v>1</v>
      </c>
      <c r="F22" s="43">
        <v>16388</v>
      </c>
      <c r="G22" s="37">
        <v>0.9</v>
      </c>
      <c r="H22" s="37">
        <v>3</v>
      </c>
      <c r="I22" s="43">
        <v>16193</v>
      </c>
      <c r="J22" s="43">
        <v>14970</v>
      </c>
      <c r="K22" s="39">
        <v>7.3999999999999996E-2</v>
      </c>
      <c r="L22" s="37">
        <f t="shared" si="130"/>
        <v>13862.220000000001</v>
      </c>
      <c r="M22" s="28">
        <v>0.76200000000000001</v>
      </c>
      <c r="N22" s="25">
        <f t="shared" si="131"/>
        <v>10563.011640000001</v>
      </c>
      <c r="O22" s="39">
        <v>0.151</v>
      </c>
      <c r="P22" s="25">
        <f t="shared" si="132"/>
        <v>2093.1952200000001</v>
      </c>
      <c r="Q22" s="39">
        <v>8.6999999999999994E-2</v>
      </c>
      <c r="R22" s="25">
        <f t="shared" si="133"/>
        <v>1206.01314</v>
      </c>
      <c r="S22" s="28">
        <v>0.22</v>
      </c>
      <c r="T22" s="25">
        <f t="shared" si="134"/>
        <v>3049.6884000000005</v>
      </c>
      <c r="U22" s="39">
        <v>0.497</v>
      </c>
      <c r="V22" s="25">
        <f t="shared" si="135"/>
        <v>6889.5233400000006</v>
      </c>
      <c r="W22" s="39">
        <v>0.39</v>
      </c>
      <c r="X22" s="25">
        <f t="shared" si="136"/>
        <v>5406.265800000001</v>
      </c>
      <c r="Y22" s="47">
        <v>3.2399999999999998E-3</v>
      </c>
      <c r="Z22" s="18">
        <f t="shared" si="137"/>
        <v>44.913592800000004</v>
      </c>
      <c r="AA22" s="27">
        <f>IF(L22&gt;0,(AC22+AK22)/L22,0)</f>
        <v>3.5377935280207647E-3</v>
      </c>
      <c r="AB22" s="47">
        <v>3.1E-4</v>
      </c>
      <c r="AC22" s="37">
        <f t="shared" si="138"/>
        <v>4.2972882000000006</v>
      </c>
      <c r="AD22" s="28">
        <v>0.2074</v>
      </c>
      <c r="AE22" s="41">
        <f t="shared" si="139"/>
        <v>43.122608000000007</v>
      </c>
      <c r="AF22" s="28">
        <f t="shared" si="140"/>
        <v>0.90567469621665075</v>
      </c>
      <c r="AG22" s="29">
        <f t="shared" si="0"/>
        <v>0.91369095246669307</v>
      </c>
      <c r="AH22" s="43">
        <v>226</v>
      </c>
      <c r="AI22" s="39">
        <v>0.08</v>
      </c>
      <c r="AJ22" s="28">
        <v>0.2152</v>
      </c>
      <c r="AK22" s="41">
        <f t="shared" si="141"/>
        <v>44.744384000000004</v>
      </c>
      <c r="AL22" s="18">
        <v>1.7</v>
      </c>
      <c r="AM22" s="18"/>
      <c r="AN22" s="122">
        <f>AN21+AH22-AM22</f>
        <v>2801.7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142">SUM(D20:D22)</f>
        <v>44900</v>
      </c>
      <c r="E23" s="51"/>
      <c r="F23" s="51">
        <f t="shared" ref="F23" si="143">SUM(F20:F22)</f>
        <v>41419</v>
      </c>
      <c r="G23" s="52"/>
      <c r="H23" s="52"/>
      <c r="I23" s="51">
        <f t="shared" ref="I23:J23" si="144">SUM(I20:I22)</f>
        <v>41794</v>
      </c>
      <c r="J23" s="51">
        <f t="shared" si="144"/>
        <v>44834</v>
      </c>
      <c r="K23" s="21">
        <f t="shared" ref="K23" si="145">IF(J23&gt;0,(J20*K20+J21*K21+J22*K22)/J23,0)</f>
        <v>7.3326894767364051E-2</v>
      </c>
      <c r="L23" s="52">
        <f t="shared" ref="L23" si="146">L20+L21+L22</f>
        <v>41546.462</v>
      </c>
      <c r="M23" s="53">
        <f t="shared" ref="M23" si="147">IF(L23&gt;0,N23/L23,0)</f>
        <v>0.75894637540977616</v>
      </c>
      <c r="N23" s="54">
        <f t="shared" ref="N23" si="148">N20+N21+N22</f>
        <v>31531.536746000002</v>
      </c>
      <c r="O23" s="21">
        <f t="shared" ref="O23" si="149">IF(L23&gt;0,P23/L23,0)</f>
        <v>0.14530131268457952</v>
      </c>
      <c r="P23" s="54">
        <f t="shared" ref="P23" si="150">P20+P21+P22</f>
        <v>6036.7554660000005</v>
      </c>
      <c r="Q23" s="21">
        <f t="shared" ref="Q23" si="151">IF(L23&gt;0,R23/L23,0)</f>
        <v>9.5752311905644358E-2</v>
      </c>
      <c r="R23" s="54">
        <f t="shared" ref="R23" si="152">R20+R21+R22</f>
        <v>3978.1697880000006</v>
      </c>
      <c r="S23" s="21">
        <f t="shared" ref="S23" si="153">IF(L23&gt;0,T23/L23,0)</f>
        <v>0.2183302771725785</v>
      </c>
      <c r="T23" s="54">
        <f t="shared" ref="T23" si="154">T20+T21+T22</f>
        <v>9070.8505640000003</v>
      </c>
      <c r="U23" s="21">
        <f t="shared" ref="U23" si="155">IF(L23&gt;0,V23/L23,0)</f>
        <v>0.49831723851720522</v>
      </c>
      <c r="V23" s="54">
        <f t="shared" ref="V23" si="156">V20+V21+V22</f>
        <v>20703.318214000003</v>
      </c>
      <c r="W23" s="21">
        <f t="shared" ref="W23" si="157">IF(L23&gt;0,X23/L23,0)</f>
        <v>0.39337034522939646</v>
      </c>
      <c r="X23" s="54">
        <f t="shared" ref="X23" si="158">X20+X21+X22</f>
        <v>16343.146100000002</v>
      </c>
      <c r="Y23" s="55">
        <f t="shared" ref="Y23" si="159">IF(L23&gt;0,Z23/L23,0)</f>
        <v>3.1397393814183265E-3</v>
      </c>
      <c r="Z23" s="56">
        <f t="shared" ref="Z23" si="160">SUM(Z20:Z22)</f>
        <v>130.44506290000001</v>
      </c>
      <c r="AA23" s="55">
        <f t="shared" ref="AA23" si="161">IF(L23&gt;0,(AA20*L20+AA21*L21+AA22*L22)/L23,0)</f>
        <v>3.5183792997824943E-3</v>
      </c>
      <c r="AB23" s="55">
        <f t="shared" ref="AB23" si="162">IF(J23&gt;0,(J20*AB20+J21*AB21+J22*AB22)/J23,0)</f>
        <v>2.9997345764375247E-4</v>
      </c>
      <c r="AC23" s="52">
        <f t="shared" ref="AC23" si="163">SUM(AC20:AC22)</f>
        <v>12.46253488</v>
      </c>
      <c r="AD23" s="53">
        <f t="shared" ref="AD23" si="164">IF(J23&gt;0,(J20*AD20+J21*AD21+J22*AD22)/J23,0)</f>
        <v>0.21232911406521837</v>
      </c>
      <c r="AE23" s="58">
        <f t="shared" ref="AE23" si="165">SUM(AE20:AE22)</f>
        <v>133.72133300000002</v>
      </c>
      <c r="AF23" s="53">
        <f t="shared" ref="AF23" si="166">IF(AND(Z23&gt;0),((Z20*AF20+Z21*AF21+Z22*AF22)/Z23),0)</f>
        <v>0.90574411147912604</v>
      </c>
      <c r="AG23" s="57">
        <f t="shared" si="0"/>
        <v>0.91603650783596591</v>
      </c>
      <c r="AH23" s="51">
        <f t="shared" ref="AH23" si="167">SUM(AH20:AH22)</f>
        <v>688</v>
      </c>
      <c r="AI23" s="21">
        <f t="shared" ref="AI23" si="168">IF(AH23&gt;0,(AI20*AH20+AI21*AH21+AI22*AH22)/AH23,0)</f>
        <v>8.3357558139534896E-2</v>
      </c>
      <c r="AJ23" s="53">
        <f t="shared" ref="AJ23" si="169">IF(J23&gt;0,(AJ20*J20+AJ21*J21+AJ22*J22)/J23,0)</f>
        <v>0.21210928090288622</v>
      </c>
      <c r="AK23" s="58">
        <f t="shared" ref="AK23" si="170">SUM(AK20:AK22)</f>
        <v>133.71367699999999</v>
      </c>
      <c r="AL23" s="56"/>
      <c r="AM23" s="56">
        <f t="shared" ref="AM23" si="171">SUM(AM20:AM22)</f>
        <v>1017.54</v>
      </c>
      <c r="AN23" s="106"/>
      <c r="AO23" s="107">
        <f>AN22</f>
        <v>2801.7</v>
      </c>
      <c r="AP23" s="51">
        <f t="shared" ref="AP23" si="172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11" t="s">
        <v>50</v>
      </c>
      <c r="D24" s="12">
        <v>4496</v>
      </c>
      <c r="E24" s="12">
        <v>1</v>
      </c>
      <c r="F24" s="12">
        <v>16744</v>
      </c>
      <c r="G24" s="13">
        <v>0.3</v>
      </c>
      <c r="H24" s="13">
        <v>3.2</v>
      </c>
      <c r="I24" s="12">
        <v>17231</v>
      </c>
      <c r="J24" s="12">
        <v>15010</v>
      </c>
      <c r="K24" s="14">
        <v>7.0000000000000007E-2</v>
      </c>
      <c r="L24" s="24">
        <f t="shared" ref="L24:L26" si="173">J24*(1-K24)</f>
        <v>13959.3</v>
      </c>
      <c r="M24" s="15">
        <v>0.71499999999999997</v>
      </c>
      <c r="N24" s="25">
        <f t="shared" ref="N24:N26" si="174">L24*M24</f>
        <v>9980.8994999999995</v>
      </c>
      <c r="O24" s="14">
        <v>0.20499999999999999</v>
      </c>
      <c r="P24" s="25">
        <f t="shared" ref="P24:P26" si="175">L24*O24</f>
        <v>2861.6564999999996</v>
      </c>
      <c r="Q24" s="16">
        <v>0.08</v>
      </c>
      <c r="R24" s="25">
        <f t="shared" ref="R24:R26" si="176">L24*Q24</f>
        <v>1116.7439999999999</v>
      </c>
      <c r="S24" s="26">
        <v>0.22</v>
      </c>
      <c r="T24" s="25">
        <f t="shared" ref="T24:T26" si="177">L24*S24</f>
        <v>3071.0459999999998</v>
      </c>
      <c r="U24" s="16">
        <v>0.504</v>
      </c>
      <c r="V24" s="25">
        <f t="shared" ref="V24:V26" si="178">L24*U24</f>
        <v>7035.4871999999996</v>
      </c>
      <c r="W24" s="16">
        <v>0.39</v>
      </c>
      <c r="X24" s="25">
        <f t="shared" ref="X24:X26" si="179">W24*L24</f>
        <v>5444.1269999999995</v>
      </c>
      <c r="Y24" s="17">
        <v>3.31E-3</v>
      </c>
      <c r="Z24" s="18">
        <f t="shared" ref="Z24:Z26" si="180">L24*Y24</f>
        <v>46.205282999999994</v>
      </c>
      <c r="AA24" s="27">
        <f>IF(L24&gt;0,(AC24+AK24)/L24,0)</f>
        <v>3.0501828028626082E-3</v>
      </c>
      <c r="AB24" s="17">
        <v>3.6000000000000002E-4</v>
      </c>
      <c r="AC24" s="24">
        <f t="shared" ref="AC24:AC26" si="181">AB24*L24</f>
        <v>5.0253480000000001</v>
      </c>
      <c r="AD24" s="118">
        <v>0.20710000000000001</v>
      </c>
      <c r="AE24" s="30">
        <f t="shared" ref="AE24:AE26" si="182">AH24*(1-AI24)*AD24</f>
        <v>39.458348800000003</v>
      </c>
      <c r="AF24" s="28">
        <f t="shared" ref="AF24:AF26" si="183">IF(AND(AD24&gt;0,AB24&gt;0,Y24&gt;0),((Y24-AB24)*AD24)/((AD24-AB24)*Y24),0)</f>
        <v>0.89279060027525559</v>
      </c>
      <c r="AG24" s="60">
        <f t="shared" si="0"/>
        <v>0.88358814665751373</v>
      </c>
      <c r="AH24" s="12">
        <v>208</v>
      </c>
      <c r="AI24" s="14">
        <v>8.4000000000000005E-2</v>
      </c>
      <c r="AJ24" s="15">
        <v>0.1971</v>
      </c>
      <c r="AK24" s="30">
        <f t="shared" ref="AK24:AK26" si="184">AH24*(1-AI24)*AJ24</f>
        <v>37.553068800000005</v>
      </c>
      <c r="AL24" s="19">
        <v>1.75</v>
      </c>
      <c r="AM24" s="19">
        <v>1003.88</v>
      </c>
      <c r="AN24" s="102">
        <f>AN22+AH24-AM24</f>
        <v>2005.8199999999997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11" t="s">
        <v>51</v>
      </c>
      <c r="D25" s="34">
        <v>23032</v>
      </c>
      <c r="E25" s="34">
        <v>5</v>
      </c>
      <c r="F25" s="34">
        <v>16801</v>
      </c>
      <c r="G25" s="35">
        <v>0.6</v>
      </c>
      <c r="H25" s="35">
        <v>2.6</v>
      </c>
      <c r="I25" s="34">
        <v>16407</v>
      </c>
      <c r="J25" s="34">
        <v>14912</v>
      </c>
      <c r="K25" s="36">
        <v>7.0000000000000007E-2</v>
      </c>
      <c r="L25" s="37">
        <f t="shared" si="173"/>
        <v>13868.16</v>
      </c>
      <c r="M25" s="38">
        <v>0.56100000000000005</v>
      </c>
      <c r="N25" s="25">
        <f t="shared" si="174"/>
        <v>7780.0377600000011</v>
      </c>
      <c r="O25" s="36">
        <v>0.28199999999999997</v>
      </c>
      <c r="P25" s="25">
        <f t="shared" si="175"/>
        <v>3910.8211199999996</v>
      </c>
      <c r="Q25" s="39">
        <v>0.157</v>
      </c>
      <c r="R25" s="25">
        <f t="shared" si="176"/>
        <v>2177.3011200000001</v>
      </c>
      <c r="S25" s="28">
        <v>0.218</v>
      </c>
      <c r="T25" s="25">
        <f t="shared" si="177"/>
        <v>3023.2588799999999</v>
      </c>
      <c r="U25" s="39">
        <v>0.49299999999999999</v>
      </c>
      <c r="V25" s="25">
        <f t="shared" si="178"/>
        <v>6837.00288</v>
      </c>
      <c r="W25" s="39">
        <v>0.39</v>
      </c>
      <c r="X25" s="25">
        <f t="shared" si="179"/>
        <v>5408.5824000000002</v>
      </c>
      <c r="Y25" s="40">
        <v>3.2200000000000002E-3</v>
      </c>
      <c r="Z25" s="18">
        <f t="shared" si="180"/>
        <v>44.655475200000005</v>
      </c>
      <c r="AA25" s="27">
        <f>IF(L25&gt;0,(AC25+AK25)/L25,0)</f>
        <v>3.1420102450505335E-3</v>
      </c>
      <c r="AB25" s="40">
        <v>3.8000000000000002E-4</v>
      </c>
      <c r="AC25" s="37">
        <f t="shared" si="181"/>
        <v>5.2699008000000003</v>
      </c>
      <c r="AD25" s="28">
        <v>0.221</v>
      </c>
      <c r="AE25" s="41">
        <f t="shared" si="182"/>
        <v>40.310400000000001</v>
      </c>
      <c r="AF25" s="28">
        <f t="shared" si="183"/>
        <v>0.88350672948230025</v>
      </c>
      <c r="AG25" s="29">
        <f t="shared" si="0"/>
        <v>0.88065187978486614</v>
      </c>
      <c r="AH25" s="34">
        <v>200</v>
      </c>
      <c r="AI25" s="36">
        <v>8.7999999999999995E-2</v>
      </c>
      <c r="AJ25" s="38">
        <v>0.21</v>
      </c>
      <c r="AK25" s="41">
        <f t="shared" si="184"/>
        <v>38.304000000000002</v>
      </c>
      <c r="AL25" s="42">
        <v>1.68</v>
      </c>
      <c r="AM25" s="42"/>
      <c r="AN25" s="122">
        <f>AN24+AH25-AM25</f>
        <v>2205.8199999999997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49</v>
      </c>
      <c r="D26" s="43">
        <v>21872</v>
      </c>
      <c r="E26" s="43">
        <v>1</v>
      </c>
      <c r="F26" s="43">
        <v>17338</v>
      </c>
      <c r="G26" s="37">
        <v>0.8</v>
      </c>
      <c r="H26" s="37">
        <v>3.5</v>
      </c>
      <c r="I26" s="43">
        <v>17911</v>
      </c>
      <c r="J26" s="43">
        <v>15100</v>
      </c>
      <c r="K26" s="39">
        <v>6.9000000000000006E-2</v>
      </c>
      <c r="L26" s="37">
        <f t="shared" si="173"/>
        <v>14058.1</v>
      </c>
      <c r="M26" s="28">
        <v>0.747</v>
      </c>
      <c r="N26" s="25">
        <f t="shared" si="174"/>
        <v>10501.4007</v>
      </c>
      <c r="O26" s="39">
        <v>0.17299999999999999</v>
      </c>
      <c r="P26" s="25">
        <f t="shared" si="175"/>
        <v>2432.0513000000001</v>
      </c>
      <c r="Q26" s="39">
        <v>0.08</v>
      </c>
      <c r="R26" s="25">
        <f t="shared" si="176"/>
        <v>1124.6480000000001</v>
      </c>
      <c r="S26" s="28">
        <v>0.22</v>
      </c>
      <c r="T26" s="25">
        <f t="shared" si="177"/>
        <v>3092.7820000000002</v>
      </c>
      <c r="U26" s="39">
        <v>0.499</v>
      </c>
      <c r="V26" s="25">
        <f t="shared" si="178"/>
        <v>7014.9919</v>
      </c>
      <c r="W26" s="39">
        <v>0.39</v>
      </c>
      <c r="X26" s="25">
        <f t="shared" si="179"/>
        <v>5482.6590000000006</v>
      </c>
      <c r="Y26" s="47">
        <v>3.1099999999999999E-3</v>
      </c>
      <c r="Z26" s="18">
        <f t="shared" si="180"/>
        <v>43.720691000000002</v>
      </c>
      <c r="AA26" s="27">
        <f>IF(L26&gt;0,(AC26+AK26)/L26,0)</f>
        <v>3.0617860877358962E-3</v>
      </c>
      <c r="AB26" s="47">
        <v>3.5E-4</v>
      </c>
      <c r="AC26" s="37">
        <f t="shared" si="181"/>
        <v>4.9203349999999997</v>
      </c>
      <c r="AD26" s="28">
        <v>0.22359999999999999</v>
      </c>
      <c r="AE26" s="41">
        <f t="shared" si="182"/>
        <v>39.282048000000003</v>
      </c>
      <c r="AF26" s="28">
        <f t="shared" si="183"/>
        <v>0.88885112144114808</v>
      </c>
      <c r="AG26" s="29">
        <f t="shared" si="0"/>
        <v>0.88711847412703848</v>
      </c>
      <c r="AH26" s="43">
        <v>192</v>
      </c>
      <c r="AI26" s="39">
        <v>8.5000000000000006E-2</v>
      </c>
      <c r="AJ26" s="28">
        <v>0.217</v>
      </c>
      <c r="AK26" s="41">
        <f t="shared" si="184"/>
        <v>38.12256</v>
      </c>
      <c r="AL26" s="18">
        <v>1.75</v>
      </c>
      <c r="AM26" s="18"/>
      <c r="AN26" s="122">
        <f>AN25+AH26-AM26</f>
        <v>2397.8199999999997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85">SUM(D24:D26)</f>
        <v>49400</v>
      </c>
      <c r="E27" s="51"/>
      <c r="F27" s="51">
        <f t="shared" ref="F27" si="186">SUM(F24:F26)</f>
        <v>50883</v>
      </c>
      <c r="G27" s="52"/>
      <c r="H27" s="52"/>
      <c r="I27" s="51">
        <f t="shared" ref="I27:J27" si="187">SUM(I24:I26)</f>
        <v>51549</v>
      </c>
      <c r="J27" s="51">
        <f t="shared" si="187"/>
        <v>45022</v>
      </c>
      <c r="K27" s="21">
        <f t="shared" ref="K27" si="188">IF(J27&gt;0,(J24*K24+J25*K25+J26*K26)/J27,0)</f>
        <v>6.9664608413664425E-2</v>
      </c>
      <c r="L27" s="52">
        <f t="shared" ref="L27" si="189">L24+L25+L26</f>
        <v>41885.56</v>
      </c>
      <c r="M27" s="53">
        <f t="shared" ref="M27" si="190">IF(L27&gt;0,N27/L27,0)</f>
        <v>0.67475134533237702</v>
      </c>
      <c r="N27" s="54">
        <f t="shared" ref="N27" si="191">N24+N25+N26</f>
        <v>28262.337959999997</v>
      </c>
      <c r="O27" s="21">
        <f t="shared" ref="O27" si="192">IF(L27&gt;0,P27/L27,0)</f>
        <v>0.21975422842621661</v>
      </c>
      <c r="P27" s="54">
        <f t="shared" ref="P27" si="193">P24+P25+P26</f>
        <v>9204.5289200000007</v>
      </c>
      <c r="Q27" s="21">
        <f t="shared" ref="Q27" si="194">IF(L27&gt;0,R27/L27,0)</f>
        <v>0.10549442624140636</v>
      </c>
      <c r="R27" s="54">
        <f t="shared" ref="R27" si="195">R24+R25+R26</f>
        <v>4418.6931199999999</v>
      </c>
      <c r="S27" s="21">
        <f t="shared" ref="S27" si="196">IF(L27&gt;0,T27/L27,0)</f>
        <v>0.21933780711061282</v>
      </c>
      <c r="T27" s="54">
        <f t="shared" ref="T27" si="197">T24+T25+T26</f>
        <v>9187.0868799999989</v>
      </c>
      <c r="U27" s="21">
        <f t="shared" ref="U27" si="198">IF(L27&gt;0,V27/L27,0)</f>
        <v>0.49867978319974715</v>
      </c>
      <c r="V27" s="54">
        <f t="shared" ref="V27" si="199">V24+V25+V26</f>
        <v>20887.48198</v>
      </c>
      <c r="W27" s="21">
        <f t="shared" ref="W27" si="200">IF(L27&gt;0,X27/L27,0)</f>
        <v>0.39</v>
      </c>
      <c r="X27" s="54">
        <f t="shared" ref="X27" si="201">X24+X25+X26</f>
        <v>16335.368399999999</v>
      </c>
      <c r="Y27" s="55">
        <f t="shared" ref="Y27" si="202">IF(L27&gt;0,Z27/L27,0)</f>
        <v>3.2130750836326413E-3</v>
      </c>
      <c r="Z27" s="56">
        <f t="shared" ref="Z27" si="203">SUM(Z24:Z26)</f>
        <v>134.58144920000001</v>
      </c>
      <c r="AA27" s="55">
        <f t="shared" ref="AA27" si="204">IF(L27&gt;0,(AA24*L24+AA25*L25+AA26*L26)/L27,0)</f>
        <v>3.0844809667102458E-3</v>
      </c>
      <c r="AB27" s="55">
        <f t="shared" ref="AB27" si="205">IF(J27&gt;0,(J24*AB24+J25*AB25+J26*AB26)/J27,0)</f>
        <v>3.6327040113722181E-4</v>
      </c>
      <c r="AC27" s="52">
        <f t="shared" ref="AC27" si="206">SUM(AC24:AC26)</f>
        <v>15.215583799999999</v>
      </c>
      <c r="AD27" s="53">
        <f t="shared" ref="AD27" si="207">IF(J27&gt;0,(J24*AD24+J25*AD25+J26*AD26)/J27,0)</f>
        <v>0.21723786148993826</v>
      </c>
      <c r="AE27" s="58">
        <f t="shared" ref="AE27" si="208">SUM(AE24:AE26)</f>
        <v>119.0507968</v>
      </c>
      <c r="AF27" s="53">
        <f t="shared" ref="AF27" si="209">IF(AND(Z27&gt;0),((Z24*AF24+Z25*AF25+Z26*AF26)/Z27),0)</f>
        <v>0.8884303232664249</v>
      </c>
      <c r="AG27" s="57">
        <f t="shared" si="0"/>
        <v>0.88376955678893188</v>
      </c>
      <c r="AH27" s="51">
        <f t="shared" ref="AH27" si="210">SUM(AH24:AH26)</f>
        <v>600</v>
      </c>
      <c r="AI27" s="21">
        <f t="shared" ref="AI27" si="211">IF(AH27&gt;0,(AI24*AH24+AI25*AH25+AI26*AH26)/AH27,0)</f>
        <v>8.5653333333333345E-2</v>
      </c>
      <c r="AJ27" s="53">
        <f t="shared" ref="AJ27" si="212">IF(J27&gt;0,(AJ24*J24+AJ25*J25+AJ26*J26)/J27,0)</f>
        <v>0.20804697703345029</v>
      </c>
      <c r="AK27" s="58">
        <f t="shared" ref="AK27" si="213">SUM(AK24:AK26)</f>
        <v>113.9796288</v>
      </c>
      <c r="AL27" s="56"/>
      <c r="AM27" s="56">
        <f t="shared" ref="AM27" si="214">SUM(AM24:AM26)</f>
        <v>1003.88</v>
      </c>
      <c r="AN27" s="106"/>
      <c r="AO27" s="107">
        <f>AN26</f>
        <v>2397.8199999999997</v>
      </c>
      <c r="AP27" s="51">
        <f t="shared" ref="AP27" si="215">SUM(AP24:AP26)</f>
        <v>0</v>
      </c>
      <c r="AQ27" s="59"/>
      <c r="AR27" s="58"/>
      <c r="AS27" s="58"/>
      <c r="AT27" s="58"/>
      <c r="AU27" s="58"/>
    </row>
    <row r="28" spans="1:47" x14ac:dyDescent="0.2">
      <c r="A28" s="187">
        <v>7</v>
      </c>
      <c r="B28" s="23">
        <v>1</v>
      </c>
      <c r="C28" s="11" t="s">
        <v>52</v>
      </c>
      <c r="D28" s="12">
        <v>7498</v>
      </c>
      <c r="E28" s="12">
        <v>0</v>
      </c>
      <c r="F28" s="12">
        <v>8761</v>
      </c>
      <c r="G28" s="13">
        <v>0.5</v>
      </c>
      <c r="H28" s="13">
        <v>3.1</v>
      </c>
      <c r="I28" s="12">
        <v>8831</v>
      </c>
      <c r="J28" s="12">
        <v>15045</v>
      </c>
      <c r="K28" s="14">
        <v>6.9000000000000006E-2</v>
      </c>
      <c r="L28" s="24">
        <f t="shared" ref="L28:L30" si="216">J28*(1-K28)</f>
        <v>14006.895</v>
      </c>
      <c r="M28" s="15">
        <v>0.66300000000000003</v>
      </c>
      <c r="N28" s="25">
        <f t="shared" ref="N28:N30" si="217">L28*M28</f>
        <v>9286.5713850000011</v>
      </c>
      <c r="O28" s="14">
        <v>0.28799999999999998</v>
      </c>
      <c r="P28" s="25">
        <f t="shared" ref="P28:P30" si="218">L28*O28</f>
        <v>4033.98576</v>
      </c>
      <c r="Q28" s="16">
        <v>4.9000000000000002E-2</v>
      </c>
      <c r="R28" s="25">
        <f t="shared" ref="R28:R30" si="219">L28*Q28</f>
        <v>686.3378550000001</v>
      </c>
      <c r="S28" s="26">
        <v>0.221</v>
      </c>
      <c r="T28" s="25">
        <f t="shared" ref="T28:T30" si="220">L28*S28</f>
        <v>3095.5237950000001</v>
      </c>
      <c r="U28" s="16">
        <v>0.50600000000000001</v>
      </c>
      <c r="V28" s="25">
        <f t="shared" ref="V28:V30" si="221">L28*U28</f>
        <v>7087.4888700000001</v>
      </c>
      <c r="W28" s="16">
        <v>0.39</v>
      </c>
      <c r="X28" s="25">
        <f t="shared" ref="X28:X30" si="222">W28*L28</f>
        <v>5462.68905</v>
      </c>
      <c r="Y28" s="17">
        <v>3.0999999999999999E-3</v>
      </c>
      <c r="Z28" s="18">
        <f t="shared" ref="Z28:Z30" si="223">L28*Y28</f>
        <v>43.421374499999999</v>
      </c>
      <c r="AA28" s="27">
        <f>IF(L28&gt;0,(AC28+AK28)/L28,0)</f>
        <v>3.3051471900089205E-3</v>
      </c>
      <c r="AB28" s="17">
        <v>3.5E-4</v>
      </c>
      <c r="AC28" s="24">
        <f t="shared" ref="AC28:AC30" si="224">AB28*L28</f>
        <v>4.9024132500000004</v>
      </c>
      <c r="AD28" s="118">
        <v>0.21579999999999999</v>
      </c>
      <c r="AE28" s="30">
        <f t="shared" ref="AE28:AE30" si="225">AH28*(1-AI28)*AD28</f>
        <v>42.394341599999997</v>
      </c>
      <c r="AF28" s="28">
        <f t="shared" ref="AF28:AF30" si="226">IF(AND(AD28&gt;0,AB28&gt;0,Y28&gt;0),((Y28-AB28)*AD28)/((AD28-AB28)*Y28),0)</f>
        <v>0.88853786897641096</v>
      </c>
      <c r="AG28" s="60">
        <f t="shared" si="0"/>
        <v>0.89559225960944</v>
      </c>
      <c r="AH28" s="12">
        <v>214</v>
      </c>
      <c r="AI28" s="14">
        <v>8.2000000000000003E-2</v>
      </c>
      <c r="AJ28" s="15">
        <v>0.2107</v>
      </c>
      <c r="AK28" s="30">
        <f t="shared" ref="AK28:AK30" si="227">AH28*(1-AI28)*AJ28</f>
        <v>41.392436400000001</v>
      </c>
      <c r="AL28" s="19">
        <v>1.7</v>
      </c>
      <c r="AM28" s="19">
        <v>1205.08</v>
      </c>
      <c r="AN28" s="102">
        <f>AN26+AH28-AM28</f>
        <v>1406.7399999999998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11" t="s">
        <v>51</v>
      </c>
      <c r="D29" s="34">
        <v>18624</v>
      </c>
      <c r="E29" s="34">
        <v>2</v>
      </c>
      <c r="F29" s="34">
        <v>16209</v>
      </c>
      <c r="G29" s="35">
        <v>0.7</v>
      </c>
      <c r="H29" s="35">
        <v>2.5</v>
      </c>
      <c r="I29" s="34">
        <v>16845</v>
      </c>
      <c r="J29" s="34">
        <v>15071</v>
      </c>
      <c r="K29" s="36">
        <v>7.0999999999999994E-2</v>
      </c>
      <c r="L29" s="37">
        <f t="shared" si="216"/>
        <v>14000.959000000001</v>
      </c>
      <c r="M29" s="38">
        <v>0.67</v>
      </c>
      <c r="N29" s="25">
        <f t="shared" si="217"/>
        <v>9380.642530000001</v>
      </c>
      <c r="O29" s="36">
        <v>0.16</v>
      </c>
      <c r="P29" s="25">
        <f t="shared" si="218"/>
        <v>2240.15344</v>
      </c>
      <c r="Q29" s="39">
        <v>0.17</v>
      </c>
      <c r="R29" s="25">
        <f t="shared" si="219"/>
        <v>2380.1630300000002</v>
      </c>
      <c r="S29" s="28">
        <v>0.22600000000000001</v>
      </c>
      <c r="T29" s="25">
        <f t="shared" si="220"/>
        <v>3164.2167340000001</v>
      </c>
      <c r="U29" s="39">
        <v>0.496</v>
      </c>
      <c r="V29" s="25">
        <f t="shared" si="221"/>
        <v>6944.4756640000005</v>
      </c>
      <c r="W29" s="39">
        <v>0.39</v>
      </c>
      <c r="X29" s="25">
        <f t="shared" si="222"/>
        <v>5460.3740100000005</v>
      </c>
      <c r="Y29" s="40">
        <v>3.0300000000000001E-3</v>
      </c>
      <c r="Z29" s="18">
        <f t="shared" si="223"/>
        <v>42.422905770000007</v>
      </c>
      <c r="AA29" s="27">
        <f>IF(L29&gt;0,(AC29+AK29)/L29,0)</f>
        <v>3.048657843366301E-3</v>
      </c>
      <c r="AB29" s="40">
        <v>3.3E-4</v>
      </c>
      <c r="AC29" s="37">
        <f t="shared" si="224"/>
        <v>4.6203164700000006</v>
      </c>
      <c r="AD29" s="28">
        <v>0.21659999999999999</v>
      </c>
      <c r="AE29" s="41">
        <f t="shared" si="225"/>
        <v>39.241422</v>
      </c>
      <c r="AF29" s="28">
        <f t="shared" si="226"/>
        <v>0.89244879544134181</v>
      </c>
      <c r="AG29" s="29">
        <f t="shared" si="0"/>
        <v>0.8931585123870549</v>
      </c>
      <c r="AH29" s="34">
        <v>198</v>
      </c>
      <c r="AI29" s="36">
        <v>8.5000000000000006E-2</v>
      </c>
      <c r="AJ29" s="38">
        <v>0.21010000000000001</v>
      </c>
      <c r="AK29" s="41">
        <f t="shared" si="227"/>
        <v>38.063817000000007</v>
      </c>
      <c r="AL29" s="42">
        <v>1.66</v>
      </c>
      <c r="AM29" s="42"/>
      <c r="AN29" s="122">
        <f>AN28+AH29-AM29</f>
        <v>1604.7399999999998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49</v>
      </c>
      <c r="D30" s="43">
        <v>16688</v>
      </c>
      <c r="E30" s="43">
        <v>2</v>
      </c>
      <c r="F30" s="43">
        <v>15632</v>
      </c>
      <c r="G30" s="37">
        <v>0.6</v>
      </c>
      <c r="H30" s="37">
        <v>3.7</v>
      </c>
      <c r="I30" s="43">
        <v>16138</v>
      </c>
      <c r="J30" s="43">
        <v>15135</v>
      </c>
      <c r="K30" s="39">
        <v>7.3999999999999996E-2</v>
      </c>
      <c r="L30" s="37">
        <f t="shared" si="216"/>
        <v>14015.01</v>
      </c>
      <c r="M30" s="28">
        <v>0.80300000000000005</v>
      </c>
      <c r="N30" s="25">
        <f t="shared" si="217"/>
        <v>11254.053030000001</v>
      </c>
      <c r="O30" s="39">
        <v>0.16200000000000001</v>
      </c>
      <c r="P30" s="25">
        <f t="shared" si="218"/>
        <v>2270.4316200000003</v>
      </c>
      <c r="Q30" s="39">
        <v>3.5000000000000003E-2</v>
      </c>
      <c r="R30" s="25">
        <f t="shared" si="219"/>
        <v>490.52535000000006</v>
      </c>
      <c r="S30" s="28">
        <v>0.21299999999999999</v>
      </c>
      <c r="T30" s="25">
        <f t="shared" si="220"/>
        <v>2985.19713</v>
      </c>
      <c r="U30" s="39">
        <v>0.51</v>
      </c>
      <c r="V30" s="25">
        <f t="shared" si="221"/>
        <v>7147.6550999999999</v>
      </c>
      <c r="W30" s="39">
        <v>0.38</v>
      </c>
      <c r="X30" s="25">
        <f t="shared" si="222"/>
        <v>5325.7038000000002</v>
      </c>
      <c r="Y30" s="47">
        <v>3.13E-3</v>
      </c>
      <c r="Z30" s="18">
        <f t="shared" si="223"/>
        <v>43.866981299999999</v>
      </c>
      <c r="AA30" s="27">
        <f>IF(L30&gt;0,(AC30+AK30)/L30,0)</f>
        <v>3.04657218225317E-3</v>
      </c>
      <c r="AB30" s="47">
        <v>3.1E-4</v>
      </c>
      <c r="AC30" s="37">
        <f t="shared" si="224"/>
        <v>4.3446531000000004</v>
      </c>
      <c r="AD30" s="28">
        <v>0.222</v>
      </c>
      <c r="AE30" s="41">
        <f t="shared" si="225"/>
        <v>38.967438000000001</v>
      </c>
      <c r="AF30" s="28">
        <f t="shared" si="226"/>
        <v>0.90221832086569387</v>
      </c>
      <c r="AG30" s="29">
        <f t="shared" si="0"/>
        <v>0.89952250775147968</v>
      </c>
      <c r="AH30" s="43">
        <v>191</v>
      </c>
      <c r="AI30" s="39">
        <v>8.1000000000000003E-2</v>
      </c>
      <c r="AJ30" s="28">
        <v>0.2185</v>
      </c>
      <c r="AK30" s="41">
        <f t="shared" si="227"/>
        <v>38.353086499999996</v>
      </c>
      <c r="AL30" s="18">
        <v>1.7</v>
      </c>
      <c r="AM30" s="18"/>
      <c r="AN30" s="122">
        <f>AN29+AH30-AM30</f>
        <v>1795.7399999999998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228">SUM(D28:D30)</f>
        <v>42810</v>
      </c>
      <c r="E31" s="51"/>
      <c r="F31" s="51">
        <f t="shared" ref="F31" si="229">SUM(F28:F30)</f>
        <v>40602</v>
      </c>
      <c r="G31" s="52"/>
      <c r="H31" s="52"/>
      <c r="I31" s="51">
        <f t="shared" ref="I31:J31" si="230">SUM(I28:I30)</f>
        <v>41814</v>
      </c>
      <c r="J31" s="51">
        <f t="shared" si="230"/>
        <v>45251</v>
      </c>
      <c r="K31" s="21">
        <f t="shared" ref="K31" si="231">IF(J31&gt;0,(J28*K28+J29*K29+J30*K30)/J31,0)</f>
        <v>7.1338445559214148E-2</v>
      </c>
      <c r="L31" s="52">
        <f t="shared" ref="L31" si="232">L28+L29+L30</f>
        <v>42022.864000000001</v>
      </c>
      <c r="M31" s="53">
        <f t="shared" ref="M31" si="233">IF(L31&gt;0,N31/L31,0)</f>
        <v>0.71202350570394257</v>
      </c>
      <c r="N31" s="54">
        <f t="shared" ref="N31" si="234">N28+N29+N30</f>
        <v>29921.266945000003</v>
      </c>
      <c r="O31" s="21">
        <f t="shared" ref="O31" si="235">IF(L31&gt;0,P31/L31,0)</f>
        <v>0.20333147260024925</v>
      </c>
      <c r="P31" s="54">
        <f t="shared" ref="P31" si="236">P28+P29+P30</f>
        <v>8544.5708200000008</v>
      </c>
      <c r="Q31" s="21">
        <f t="shared" ref="Q31" si="237">IF(L31&gt;0,R31/L31,0)</f>
        <v>8.4645021695808273E-2</v>
      </c>
      <c r="R31" s="54">
        <f t="shared" ref="R31" si="238">R28+R29+R30</f>
        <v>3557.0262350000003</v>
      </c>
      <c r="S31" s="21">
        <f t="shared" ref="S31" si="239">IF(L31&gt;0,T31/L31,0)</f>
        <v>0.21999780069725855</v>
      </c>
      <c r="T31" s="54">
        <f t="shared" ref="T31" si="240">T28+T29+T30</f>
        <v>9244.9376590000011</v>
      </c>
      <c r="U31" s="21">
        <f t="shared" ref="U31" si="241">IF(L31&gt;0,V31/L31,0)</f>
        <v>0.50400228870645281</v>
      </c>
      <c r="V31" s="54">
        <f t="shared" ref="V31" si="242">V28+V29+V30</f>
        <v>21179.619634000002</v>
      </c>
      <c r="W31" s="21">
        <f t="shared" ref="W31" si="243">IF(L31&gt;0,X31/L31,0)</f>
        <v>0.38666490841747481</v>
      </c>
      <c r="X31" s="54">
        <f t="shared" ref="X31" si="244">X28+X29+X30</f>
        <v>16248.76686</v>
      </c>
      <c r="Y31" s="55">
        <f t="shared" ref="Y31" si="245">IF(L31&gt;0,Z31/L31,0)</f>
        <v>3.0866830392616744E-3</v>
      </c>
      <c r="Z31" s="56">
        <f t="shared" ref="Z31" si="246">SUM(Z28:Z30)</f>
        <v>129.71126157</v>
      </c>
      <c r="AA31" s="55">
        <f t="shared" ref="AA31" si="247">IF(L31&gt;0,(AA28*L28+AA29*L29+AA30*L30)/L31,0)</f>
        <v>3.1334542719411037E-3</v>
      </c>
      <c r="AB31" s="55">
        <f t="shared" ref="AB31" si="248">IF(J31&gt;0,(J28*AB28+J29*AB29+J30*AB30)/J31,0)</f>
        <v>3.2996022187354977E-4</v>
      </c>
      <c r="AC31" s="52">
        <f t="shared" ref="AC31" si="249">SUM(AC28:AC30)</f>
        <v>13.867382820000001</v>
      </c>
      <c r="AD31" s="53">
        <f t="shared" ref="AD31" si="250">IF(J31&gt;0,(J28*AD28+J29*AD29+J30*AD30)/J31,0)</f>
        <v>0.21814014275927604</v>
      </c>
      <c r="AE31" s="58">
        <f t="shared" ref="AE31" si="251">SUM(AE28:AE30)</f>
        <v>120.60320159999999</v>
      </c>
      <c r="AF31" s="53">
        <f t="shared" ref="AF31" si="252">IF(AND(Z31&gt;0),((Z28*AF28+Z29*AF29+Z30*AF30)/Z31),0)</f>
        <v>0.89444354734871245</v>
      </c>
      <c r="AG31" s="57">
        <f t="shared" si="0"/>
        <v>0.89608503392064798</v>
      </c>
      <c r="AH31" s="51">
        <f t="shared" ref="AH31" si="253">SUM(AH28:AH30)</f>
        <v>603</v>
      </c>
      <c r="AI31" s="21">
        <f t="shared" ref="AI31" si="254">IF(AH31&gt;0,(AI28*AH28+AI29*AH29+AI30*AH30)/AH31,0)</f>
        <v>8.2668325041459378E-2</v>
      </c>
      <c r="AJ31" s="53">
        <f t="shared" ref="AJ31" si="255">IF(J31&gt;0,(AJ28*J28+AJ29*J29+AJ30*J30)/J31,0)</f>
        <v>0.21310901637532872</v>
      </c>
      <c r="AK31" s="58">
        <f t="shared" ref="AK31" si="256">SUM(AK28:AK30)</f>
        <v>117.8093399</v>
      </c>
      <c r="AL31" s="56"/>
      <c r="AM31" s="56">
        <f t="shared" ref="AM31" si="257">SUM(AM28:AM30)</f>
        <v>1205.08</v>
      </c>
      <c r="AN31" s="106"/>
      <c r="AO31" s="107">
        <f>AN30</f>
        <v>1795.7399999999998</v>
      </c>
      <c r="AP31" s="51">
        <f t="shared" ref="AP31" si="258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6335</v>
      </c>
      <c r="E32" s="12">
        <v>0</v>
      </c>
      <c r="F32" s="12">
        <v>9532</v>
      </c>
      <c r="G32" s="13">
        <v>0.5</v>
      </c>
      <c r="H32" s="13">
        <v>3.4</v>
      </c>
      <c r="I32" s="12">
        <v>10451</v>
      </c>
      <c r="J32" s="12">
        <v>15005</v>
      </c>
      <c r="K32" s="14">
        <v>7.3999999999999996E-2</v>
      </c>
      <c r="L32" s="24">
        <f t="shared" ref="L32:L34" si="259">J32*(1-K32)</f>
        <v>13894.630000000001</v>
      </c>
      <c r="M32" s="15">
        <v>0.79300000000000004</v>
      </c>
      <c r="N32" s="25">
        <f t="shared" ref="N32:N34" si="260">L32*M32</f>
        <v>11018.441590000002</v>
      </c>
      <c r="O32" s="14">
        <v>0.14299999999999999</v>
      </c>
      <c r="P32" s="25">
        <f t="shared" ref="P32:P34" si="261">L32*O32</f>
        <v>1986.93209</v>
      </c>
      <c r="Q32" s="16">
        <v>6.4000000000000001E-2</v>
      </c>
      <c r="R32" s="25">
        <f t="shared" ref="R32:R34" si="262">L32*Q32</f>
        <v>889.25632000000007</v>
      </c>
      <c r="S32" s="26">
        <v>0.20499999999999999</v>
      </c>
      <c r="T32" s="25">
        <f t="shared" ref="T32:T34" si="263">L32*S32</f>
        <v>2848.3991500000002</v>
      </c>
      <c r="U32" s="16">
        <v>0.50600000000000001</v>
      </c>
      <c r="V32" s="25">
        <f t="shared" ref="V32:V34" si="264">L32*U32</f>
        <v>7030.682780000001</v>
      </c>
      <c r="W32" s="16">
        <v>0.39</v>
      </c>
      <c r="X32" s="25">
        <f t="shared" ref="X32:X34" si="265">W32*L32</f>
        <v>5418.9057000000003</v>
      </c>
      <c r="Y32" s="17">
        <v>3.2399999999999998E-3</v>
      </c>
      <c r="Z32" s="18">
        <f t="shared" ref="Z32:Z34" si="266">L32*Y32</f>
        <v>45.018601199999999</v>
      </c>
      <c r="AA32" s="27">
        <f>IF(L32&gt;0,(AC32+AK32)/L32,0)</f>
        <v>2.6484432906813639E-3</v>
      </c>
      <c r="AB32" s="17">
        <v>3.2000000000000003E-4</v>
      </c>
      <c r="AC32" s="24">
        <f t="shared" ref="AC32:AC34" si="267">AB32*L32</f>
        <v>4.4462816000000007</v>
      </c>
      <c r="AD32" s="118">
        <v>0.2215</v>
      </c>
      <c r="AE32" s="30">
        <f t="shared" ref="AE32:AE34" si="268">AH32*(1-AI32)*AD32</f>
        <v>32.797062000000004</v>
      </c>
      <c r="AF32" s="28">
        <f t="shared" ref="AF32:AF34" si="269">IF(AND(AD32&gt;0,AB32&gt;0,Y32&gt;0),((Y32-AB32)*AD32)/((AD32-AB32)*Y32),0)</f>
        <v>0.90253846093735179</v>
      </c>
      <c r="AG32" s="60">
        <f t="shared" si="0"/>
        <v>0.8804637718710987</v>
      </c>
      <c r="AH32" s="12">
        <v>162</v>
      </c>
      <c r="AI32" s="14">
        <v>8.5999999999999993E-2</v>
      </c>
      <c r="AJ32" s="15">
        <v>0.2185</v>
      </c>
      <c r="AK32" s="30">
        <f t="shared" ref="AK32:AK34" si="270">AH32*(1-AI32)*AJ32</f>
        <v>32.352858000000005</v>
      </c>
      <c r="AL32" s="19">
        <v>1.7</v>
      </c>
      <c r="AM32" s="19">
        <v>1005.54</v>
      </c>
      <c r="AN32" s="102">
        <f>AN30+AH32-AM32</f>
        <v>952.19999999999982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11" t="s">
        <v>54</v>
      </c>
      <c r="D33" s="34">
        <v>19565</v>
      </c>
      <c r="E33" s="34">
        <v>2</v>
      </c>
      <c r="F33" s="34">
        <v>15538</v>
      </c>
      <c r="G33" s="35">
        <v>0.6</v>
      </c>
      <c r="H33" s="35">
        <v>3.4</v>
      </c>
      <c r="I33" s="34">
        <v>15196</v>
      </c>
      <c r="J33" s="34">
        <v>14961</v>
      </c>
      <c r="K33" s="36">
        <v>7.6999999999999999E-2</v>
      </c>
      <c r="L33" s="37">
        <f t="shared" si="259"/>
        <v>13809.003000000001</v>
      </c>
      <c r="M33" s="38">
        <v>0.79700000000000004</v>
      </c>
      <c r="N33" s="25">
        <f t="shared" si="260"/>
        <v>11005.775391000001</v>
      </c>
      <c r="O33" s="36">
        <v>0.13300000000000001</v>
      </c>
      <c r="P33" s="25">
        <f t="shared" si="261"/>
        <v>1836.5973990000002</v>
      </c>
      <c r="Q33" s="39">
        <v>7.0000000000000007E-2</v>
      </c>
      <c r="R33" s="25">
        <f t="shared" si="262"/>
        <v>966.63021000000015</v>
      </c>
      <c r="S33" s="28">
        <v>0.20300000000000001</v>
      </c>
      <c r="T33" s="25">
        <f t="shared" si="263"/>
        <v>2803.2276090000005</v>
      </c>
      <c r="U33" s="39">
        <v>0.48399999999999999</v>
      </c>
      <c r="V33" s="25">
        <f t="shared" si="264"/>
        <v>6683.557452</v>
      </c>
      <c r="W33" s="39">
        <v>0.39</v>
      </c>
      <c r="X33" s="25">
        <f t="shared" si="265"/>
        <v>5385.5111700000007</v>
      </c>
      <c r="Y33" s="40">
        <v>3.2200000000000002E-3</v>
      </c>
      <c r="Z33" s="18">
        <f t="shared" si="266"/>
        <v>44.464989660000008</v>
      </c>
      <c r="AA33" s="27">
        <f>IF(L33&gt;0,(AC33+AK33)/L33,0)</f>
        <v>3.8109451775772659E-3</v>
      </c>
      <c r="AB33" s="40">
        <v>3.3E-4</v>
      </c>
      <c r="AC33" s="37">
        <f t="shared" si="267"/>
        <v>4.5569709899999999</v>
      </c>
      <c r="AD33" s="28">
        <v>0.2145</v>
      </c>
      <c r="AE33" s="41">
        <f t="shared" si="268"/>
        <v>49.906428000000005</v>
      </c>
      <c r="AF33" s="28">
        <f t="shared" si="269"/>
        <v>0.8988984486405267</v>
      </c>
      <c r="AG33" s="29">
        <f t="shared" si="0"/>
        <v>0.91486861851324774</v>
      </c>
      <c r="AH33" s="34">
        <v>254</v>
      </c>
      <c r="AI33" s="36">
        <v>8.4000000000000005E-2</v>
      </c>
      <c r="AJ33" s="38">
        <v>0.20660000000000001</v>
      </c>
      <c r="AK33" s="41">
        <f t="shared" si="270"/>
        <v>48.068382400000004</v>
      </c>
      <c r="AL33" s="42">
        <v>1.6</v>
      </c>
      <c r="AM33" s="42"/>
      <c r="AN33" s="122">
        <f>AN32+AH33-AM33</f>
        <v>1206.1999999999998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46" t="s">
        <v>49</v>
      </c>
      <c r="D34" s="43">
        <v>14860</v>
      </c>
      <c r="E34" s="43">
        <v>4</v>
      </c>
      <c r="F34" s="43">
        <v>15895</v>
      </c>
      <c r="G34" s="37">
        <v>0.4</v>
      </c>
      <c r="H34" s="37">
        <v>4</v>
      </c>
      <c r="I34" s="43">
        <v>15963</v>
      </c>
      <c r="J34" s="43">
        <v>15086</v>
      </c>
      <c r="K34" s="39">
        <v>7.0999999999999994E-2</v>
      </c>
      <c r="L34" s="37">
        <f t="shared" si="259"/>
        <v>14014.894</v>
      </c>
      <c r="M34" s="28">
        <v>0.79800000000000004</v>
      </c>
      <c r="N34" s="25">
        <f t="shared" si="260"/>
        <v>11183.885412000001</v>
      </c>
      <c r="O34" s="39">
        <v>0.13</v>
      </c>
      <c r="P34" s="25">
        <f t="shared" si="261"/>
        <v>1821.93622</v>
      </c>
      <c r="Q34" s="39">
        <v>7.1999999999999995E-2</v>
      </c>
      <c r="R34" s="25">
        <f t="shared" si="262"/>
        <v>1009.072368</v>
      </c>
      <c r="S34" s="28">
        <v>0.20899999999999999</v>
      </c>
      <c r="T34" s="25">
        <f t="shared" si="263"/>
        <v>2929.112846</v>
      </c>
      <c r="U34" s="39">
        <v>0.48399999999999999</v>
      </c>
      <c r="V34" s="25">
        <f t="shared" si="264"/>
        <v>6783.2086959999997</v>
      </c>
      <c r="W34" s="39">
        <v>0.39</v>
      </c>
      <c r="X34" s="25">
        <f t="shared" si="265"/>
        <v>5465.8086600000006</v>
      </c>
      <c r="Y34" s="47">
        <v>3.2299999999999998E-3</v>
      </c>
      <c r="Z34" s="18">
        <f t="shared" si="266"/>
        <v>45.268107619999995</v>
      </c>
      <c r="AA34" s="27">
        <f>IF(L34&gt;0,(AC34+AK34)/L34,0)</f>
        <v>3.1542867238239548E-3</v>
      </c>
      <c r="AB34" s="47">
        <v>3.2000000000000003E-4</v>
      </c>
      <c r="AC34" s="37">
        <f t="shared" si="267"/>
        <v>4.4847660800000009</v>
      </c>
      <c r="AD34" s="28">
        <v>0.22009999999999999</v>
      </c>
      <c r="AE34" s="41">
        <f t="shared" si="268"/>
        <v>41.239916899999997</v>
      </c>
      <c r="AF34" s="28">
        <f t="shared" si="269"/>
        <v>0.90224054620339456</v>
      </c>
      <c r="AG34" s="29">
        <f t="shared" si="0"/>
        <v>0.8999091104811151</v>
      </c>
      <c r="AH34" s="43">
        <v>203</v>
      </c>
      <c r="AI34" s="39">
        <v>7.6999999999999999E-2</v>
      </c>
      <c r="AJ34" s="28">
        <v>0.21199999999999999</v>
      </c>
      <c r="AK34" s="41">
        <f t="shared" si="270"/>
        <v>39.722228000000001</v>
      </c>
      <c r="AL34" s="18">
        <v>1.68</v>
      </c>
      <c r="AM34" s="18"/>
      <c r="AN34" s="122">
        <f>AN33+AH34-AM34</f>
        <v>1409.1999999999998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271">SUM(D32:D34)</f>
        <v>40760</v>
      </c>
      <c r="E35" s="51"/>
      <c r="F35" s="51">
        <f t="shared" ref="F35" si="272">SUM(F32:F34)</f>
        <v>40965</v>
      </c>
      <c r="G35" s="52"/>
      <c r="H35" s="52"/>
      <c r="I35" s="51">
        <f t="shared" ref="I35:J35" si="273">SUM(I32:I34)</f>
        <v>41610</v>
      </c>
      <c r="J35" s="51">
        <f t="shared" si="273"/>
        <v>45052</v>
      </c>
      <c r="K35" s="21">
        <f t="shared" ref="K35" si="274">IF(J35&gt;0,(J32*K32+J33*K33+J34*K34)/J35,0)</f>
        <v>7.3991676285181565E-2</v>
      </c>
      <c r="L35" s="52">
        <f t="shared" ref="L35" si="275">L32+L33+L34</f>
        <v>41718.527000000002</v>
      </c>
      <c r="M35" s="53">
        <f t="shared" ref="M35" si="276">IF(L35&gt;0,N35/L35,0)</f>
        <v>0.79600371300261885</v>
      </c>
      <c r="N35" s="54">
        <f t="shared" ref="N35" si="277">N32+N33+N34</f>
        <v>33208.102393000008</v>
      </c>
      <c r="O35" s="21">
        <f t="shared" ref="O35" si="278">IF(L35&gt;0,P35/L35,0)</f>
        <v>0.13532274782856069</v>
      </c>
      <c r="P35" s="54">
        <f t="shared" ref="P35" si="279">P32+P33+P34</f>
        <v>5645.4657090000001</v>
      </c>
      <c r="Q35" s="21">
        <f t="shared" ref="Q35" si="280">IF(L35&gt;0,R35/L35,0)</f>
        <v>6.8673539168820616E-2</v>
      </c>
      <c r="R35" s="54">
        <f t="shared" ref="R35" si="281">R32+R33+R34</f>
        <v>2864.9588980000003</v>
      </c>
      <c r="S35" s="21">
        <f t="shared" ref="S35" si="282">IF(L35&gt;0,T35/L35,0)</f>
        <v>0.20568174914229356</v>
      </c>
      <c r="T35" s="54">
        <f t="shared" ref="T35" si="283">T32+T33+T34</f>
        <v>8580.7396050000007</v>
      </c>
      <c r="U35" s="21">
        <f t="shared" ref="U35" si="284">IF(L35&gt;0,V35/L35,0)</f>
        <v>0.49132724479941481</v>
      </c>
      <c r="V35" s="54">
        <f t="shared" ref="V35" si="285">V32+V33+V34</f>
        <v>20497.448927999998</v>
      </c>
      <c r="W35" s="21">
        <f t="shared" ref="W35" si="286">IF(L35&gt;0,X35/L35,0)</f>
        <v>0.39</v>
      </c>
      <c r="X35" s="54">
        <f t="shared" ref="X35" si="287">X32+X33+X34</f>
        <v>16270.225530000002</v>
      </c>
      <c r="Y35" s="55">
        <f t="shared" ref="Y35" si="288">IF(L35&gt;0,Z35/L35,0)</f>
        <v>3.2300205249336826E-3</v>
      </c>
      <c r="Z35" s="56">
        <f t="shared" ref="Z35" si="289">SUM(Z32:Z34)</f>
        <v>134.75169848000002</v>
      </c>
      <c r="AA35" s="55">
        <f t="shared" ref="AA35" si="290">IF(L35&gt;0,(AA32*L32+AA33*L33+AA34*L34)/L35,0)</f>
        <v>3.2031688719498649E-3</v>
      </c>
      <c r="AB35" s="55">
        <f t="shared" ref="AB35" si="291">IF(J35&gt;0,(J32*AB32+J33*AB33+J34*AB34)/J35,0)</f>
        <v>3.2332082926396163E-4</v>
      </c>
      <c r="AC35" s="52">
        <f t="shared" ref="AC35" si="292">SUM(AC32:AC34)</f>
        <v>13.488018670000002</v>
      </c>
      <c r="AD35" s="53">
        <f t="shared" ref="AD35" si="293">IF(J35&gt;0,(J32*AD32+J33*AD33+J34*AD34)/J35,0)</f>
        <v>0.2187066190180236</v>
      </c>
      <c r="AE35" s="58">
        <f t="shared" ref="AE35" si="294">SUM(AE32:AE34)</f>
        <v>123.94340690000001</v>
      </c>
      <c r="AF35" s="53">
        <f t="shared" ref="AF35" si="295">IF(AND(Z35&gt;0),((Z32*AF32+Z33*AF33+Z34*AF34)/Z35),0)</f>
        <v>0.90123725919105258</v>
      </c>
      <c r="AG35" s="57">
        <f t="shared" si="0"/>
        <v>0.90043304252786294</v>
      </c>
      <c r="AH35" s="51">
        <f t="shared" ref="AH35" si="296">SUM(AH32:AH34)</f>
        <v>619</v>
      </c>
      <c r="AI35" s="21">
        <f t="shared" ref="AI35" si="297">IF(AH35&gt;0,(AI32*AH32+AI33*AH33+AI34*AH34)/AH35,0)</f>
        <v>8.2227786752827145E-2</v>
      </c>
      <c r="AJ35" s="53">
        <f t="shared" ref="AJ35" si="298">IF(J35&gt;0,(AJ32*J32+AJ33*J33+AJ34*J34)/J35,0)</f>
        <v>0.21237163943887066</v>
      </c>
      <c r="AK35" s="58">
        <f t="shared" ref="AK35" si="299">SUM(AK32:AK34)</f>
        <v>120.14346840000002</v>
      </c>
      <c r="AL35" s="56"/>
      <c r="AM35" s="56">
        <f t="shared" ref="AM35" si="300">SUM(AM32:AM34)</f>
        <v>1005.54</v>
      </c>
      <c r="AN35" s="106"/>
      <c r="AO35" s="107">
        <f>AN34</f>
        <v>1409.1999999999998</v>
      </c>
      <c r="AP35" s="51">
        <f t="shared" ref="AP35" si="301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11" t="s">
        <v>52</v>
      </c>
      <c r="D36" s="12">
        <v>15108</v>
      </c>
      <c r="E36" s="12">
        <v>0</v>
      </c>
      <c r="F36" s="12">
        <v>15911</v>
      </c>
      <c r="G36" s="13">
        <v>0.5</v>
      </c>
      <c r="H36" s="13">
        <v>3.6</v>
      </c>
      <c r="I36" s="12">
        <v>15902</v>
      </c>
      <c r="J36" s="12">
        <v>15046</v>
      </c>
      <c r="K36" s="14">
        <v>7.2999999999999995E-2</v>
      </c>
      <c r="L36" s="24">
        <f t="shared" ref="L36:L38" si="302">J36*(1-K36)</f>
        <v>13947.642</v>
      </c>
      <c r="M36" s="15">
        <v>0.66600000000000004</v>
      </c>
      <c r="N36" s="25">
        <f t="shared" ref="N36:N38" si="303">L36*M36</f>
        <v>9289.1295719999998</v>
      </c>
      <c r="O36" s="14">
        <v>0.219</v>
      </c>
      <c r="P36" s="25">
        <f t="shared" ref="P36:P38" si="304">L36*O36</f>
        <v>3054.533598</v>
      </c>
      <c r="Q36" s="16">
        <v>0.115</v>
      </c>
      <c r="R36" s="25">
        <f t="shared" ref="R36:R38" si="305">L36*Q36</f>
        <v>1603.97883</v>
      </c>
      <c r="S36" s="26">
        <v>0.20899999999999999</v>
      </c>
      <c r="T36" s="25">
        <f t="shared" ref="T36:T38" si="306">L36*S36</f>
        <v>2915.057178</v>
      </c>
      <c r="U36" s="16">
        <v>0.48699999999999999</v>
      </c>
      <c r="V36" s="25">
        <f t="shared" ref="V36:V38" si="307">L36*U36</f>
        <v>6792.5016539999997</v>
      </c>
      <c r="W36" s="16">
        <v>0.39</v>
      </c>
      <c r="X36" s="25">
        <f t="shared" ref="X36:X38" si="308">W36*L36</f>
        <v>5439.5803800000003</v>
      </c>
      <c r="Y36" s="17">
        <v>3.1700000000000001E-3</v>
      </c>
      <c r="Z36" s="18">
        <f t="shared" ref="Z36:Z38" si="309">L36*Y36</f>
        <v>44.214025140000004</v>
      </c>
      <c r="AA36" s="27">
        <f>IF(L36&gt;0,(AC36+AK36)/L36,0)</f>
        <v>3.1758461709871818E-3</v>
      </c>
      <c r="AB36" s="17">
        <v>3.2000000000000003E-4</v>
      </c>
      <c r="AC36" s="24">
        <f t="shared" ref="AC36:AC38" si="310">AB36*L36</f>
        <v>4.4632454400000006</v>
      </c>
      <c r="AD36" s="118">
        <v>0.2112</v>
      </c>
      <c r="AE36" s="30">
        <f t="shared" ref="AE36:AE38" si="311">AH36*(1-AI36)*AD36</f>
        <v>39.832319999999996</v>
      </c>
      <c r="AF36" s="28">
        <f t="shared" ref="AF36:AF38" si="312">IF(AND(AD36&gt;0,AB36&gt;0,Y36&gt;0),((Y36-AB36)*AD36)/((AD36-AB36)*Y36),0)</f>
        <v>0.90041789730161836</v>
      </c>
      <c r="AG36" s="60">
        <f t="shared" si="0"/>
        <v>0.90060400369467797</v>
      </c>
      <c r="AH36" s="12">
        <v>205</v>
      </c>
      <c r="AI36" s="14">
        <v>0.08</v>
      </c>
      <c r="AJ36" s="15">
        <v>0.2112</v>
      </c>
      <c r="AK36" s="30">
        <f t="shared" ref="AK36:AK38" si="313">AH36*(1-AI36)*AJ36</f>
        <v>39.832319999999996</v>
      </c>
      <c r="AL36" s="19">
        <v>1.7</v>
      </c>
      <c r="AM36" s="19"/>
      <c r="AN36" s="102">
        <f>AN34+AH36-AM36</f>
        <v>1614.1999999999998</v>
      </c>
      <c r="AO36" s="103"/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11" t="s">
        <v>54</v>
      </c>
      <c r="D37" s="34">
        <v>20222</v>
      </c>
      <c r="E37" s="34">
        <v>4</v>
      </c>
      <c r="F37" s="34">
        <v>15039</v>
      </c>
      <c r="G37" s="35">
        <v>0.6</v>
      </c>
      <c r="H37" s="35">
        <v>3.2</v>
      </c>
      <c r="I37" s="34">
        <v>15111</v>
      </c>
      <c r="J37" s="34">
        <v>14967</v>
      </c>
      <c r="K37" s="36">
        <v>7.3999999999999996E-2</v>
      </c>
      <c r="L37" s="37">
        <f t="shared" si="302"/>
        <v>13859.442000000001</v>
      </c>
      <c r="M37" s="38">
        <v>0.65600000000000003</v>
      </c>
      <c r="N37" s="25">
        <f t="shared" si="303"/>
        <v>9091.7939520000018</v>
      </c>
      <c r="O37" s="36">
        <v>0.23100000000000001</v>
      </c>
      <c r="P37" s="25">
        <f t="shared" si="304"/>
        <v>3201.5311020000004</v>
      </c>
      <c r="Q37" s="39">
        <v>0.113</v>
      </c>
      <c r="R37" s="25">
        <f t="shared" si="305"/>
        <v>1566.1169460000001</v>
      </c>
      <c r="S37" s="28">
        <v>0.216</v>
      </c>
      <c r="T37" s="25">
        <f t="shared" si="306"/>
        <v>2993.6394720000003</v>
      </c>
      <c r="U37" s="39">
        <v>0.48399999999999999</v>
      </c>
      <c r="V37" s="25">
        <f t="shared" si="307"/>
        <v>6707.9699280000004</v>
      </c>
      <c r="W37" s="39">
        <v>0.39</v>
      </c>
      <c r="X37" s="25">
        <f t="shared" si="308"/>
        <v>5405.1823800000002</v>
      </c>
      <c r="Y37" s="40">
        <v>3.14E-3</v>
      </c>
      <c r="Z37" s="18">
        <f t="shared" si="309"/>
        <v>43.518647880000003</v>
      </c>
      <c r="AA37" s="27">
        <f>IF(L37&gt;0,(AC37+AK37)/L37,0)</f>
        <v>2.7138236474455466E-3</v>
      </c>
      <c r="AB37" s="40">
        <v>3.2000000000000003E-4</v>
      </c>
      <c r="AC37" s="37">
        <f t="shared" si="310"/>
        <v>4.4350214400000008</v>
      </c>
      <c r="AD37" s="28">
        <v>0.2137</v>
      </c>
      <c r="AE37" s="41">
        <f t="shared" si="311"/>
        <v>35.273322</v>
      </c>
      <c r="AF37" s="28">
        <f t="shared" si="312"/>
        <v>0.8994360111114228</v>
      </c>
      <c r="AG37" s="29">
        <f t="shared" si="0"/>
        <v>0.88349174393250984</v>
      </c>
      <c r="AH37" s="34">
        <v>180</v>
      </c>
      <c r="AI37" s="36">
        <v>8.3000000000000004E-2</v>
      </c>
      <c r="AJ37" s="38">
        <v>0.20100000000000001</v>
      </c>
      <c r="AK37" s="41">
        <f t="shared" si="313"/>
        <v>33.177060000000004</v>
      </c>
      <c r="AL37" s="42">
        <v>1.75</v>
      </c>
      <c r="AM37" s="42"/>
      <c r="AN37" s="122">
        <f>AN36+AH37-AM37</f>
        <v>1794.1999999999998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11" t="s">
        <v>50</v>
      </c>
      <c r="D38" s="43">
        <v>15010</v>
      </c>
      <c r="E38" s="43">
        <v>2</v>
      </c>
      <c r="F38" s="43">
        <v>15032</v>
      </c>
      <c r="G38" s="37">
        <v>0.4</v>
      </c>
      <c r="H38" s="37">
        <v>3.8</v>
      </c>
      <c r="I38" s="43">
        <v>15465</v>
      </c>
      <c r="J38" s="43">
        <v>15008</v>
      </c>
      <c r="K38" s="39">
        <v>7.1999999999999995E-2</v>
      </c>
      <c r="L38" s="37">
        <f t="shared" si="302"/>
        <v>13927.424000000001</v>
      </c>
      <c r="M38" s="28">
        <v>0.70799999999999996</v>
      </c>
      <c r="N38" s="25">
        <f t="shared" si="303"/>
        <v>9860.6161919999995</v>
      </c>
      <c r="O38" s="39">
        <v>0.19500000000000001</v>
      </c>
      <c r="P38" s="25">
        <f t="shared" si="304"/>
        <v>2715.8476800000003</v>
      </c>
      <c r="Q38" s="39">
        <v>9.7000000000000003E-2</v>
      </c>
      <c r="R38" s="25">
        <f t="shared" si="305"/>
        <v>1350.9601280000002</v>
      </c>
      <c r="S38" s="28">
        <v>0.23</v>
      </c>
      <c r="T38" s="25">
        <f t="shared" si="306"/>
        <v>3203.3075200000003</v>
      </c>
      <c r="U38" s="39">
        <v>0.495</v>
      </c>
      <c r="V38" s="25">
        <f t="shared" si="307"/>
        <v>6894.0748800000001</v>
      </c>
      <c r="W38" s="39">
        <v>0.4</v>
      </c>
      <c r="X38" s="25">
        <f t="shared" si="308"/>
        <v>5570.9696000000004</v>
      </c>
      <c r="Y38" s="47">
        <v>3.15E-3</v>
      </c>
      <c r="Z38" s="18">
        <f t="shared" si="309"/>
        <v>43.871385600000004</v>
      </c>
      <c r="AA38" s="27">
        <f>IF(L38&gt;0,(AC38+AK38)/L38,0)</f>
        <v>3.2191371268656716E-3</v>
      </c>
      <c r="AB38" s="47">
        <v>3.2000000000000003E-4</v>
      </c>
      <c r="AC38" s="37">
        <f t="shared" si="310"/>
        <v>4.4567756800000007</v>
      </c>
      <c r="AD38" s="28">
        <v>0.217</v>
      </c>
      <c r="AE38" s="41">
        <f t="shared" si="311"/>
        <v>40.526920000000004</v>
      </c>
      <c r="AF38" s="28">
        <f t="shared" si="312"/>
        <v>0.89973950321005869</v>
      </c>
      <c r="AG38" s="29">
        <f t="shared" si="0"/>
        <v>0.90192943570123507</v>
      </c>
      <c r="AH38" s="43">
        <v>203</v>
      </c>
      <c r="AI38" s="39">
        <v>0.08</v>
      </c>
      <c r="AJ38" s="28">
        <v>0.2162</v>
      </c>
      <c r="AK38" s="41">
        <f t="shared" si="313"/>
        <v>40.377512000000003</v>
      </c>
      <c r="AL38" s="18">
        <v>1.7</v>
      </c>
      <c r="AM38" s="18"/>
      <c r="AN38" s="122">
        <f>AN37+AH38-AM38</f>
        <v>1997.1999999999998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314">SUM(D36:D38)</f>
        <v>50340</v>
      </c>
      <c r="E39" s="51"/>
      <c r="F39" s="51">
        <f t="shared" ref="F39" si="315">SUM(F36:F38)</f>
        <v>45982</v>
      </c>
      <c r="G39" s="52"/>
      <c r="H39" s="52"/>
      <c r="I39" s="51">
        <f t="shared" ref="I39:J39" si="316">SUM(I36:I38)</f>
        <v>46478</v>
      </c>
      <c r="J39" s="51">
        <f t="shared" si="316"/>
        <v>45021</v>
      </c>
      <c r="K39" s="21">
        <f t="shared" ref="K39" si="317">IF(J39&gt;0,(J36*K36+J37*K37+J38*K38)/J39,0)</f>
        <v>7.2999089313875748E-2</v>
      </c>
      <c r="L39" s="52">
        <f t="shared" ref="L39" si="318">L36+L37+L38</f>
        <v>41734.508000000002</v>
      </c>
      <c r="M39" s="53">
        <f t="shared" ref="M39" si="319">IF(L39&gt;0,N39/L39,0)</f>
        <v>0.67669516353229797</v>
      </c>
      <c r="N39" s="54">
        <f t="shared" ref="N39" si="320">N36+N37+N38</f>
        <v>28241.539715999999</v>
      </c>
      <c r="O39" s="21">
        <f t="shared" ref="O39" si="321">IF(L39&gt;0,P39/L39,0)</f>
        <v>0.21497587511993674</v>
      </c>
      <c r="P39" s="54">
        <f t="shared" ref="P39" si="322">P36+P37+P38</f>
        <v>8971.9123800000016</v>
      </c>
      <c r="Q39" s="21">
        <f t="shared" ref="Q39" si="323">IF(L39&gt;0,R39/L39,0)</f>
        <v>0.10832896134776528</v>
      </c>
      <c r="R39" s="54">
        <f t="shared" ref="R39" si="324">R36+R37+R38</f>
        <v>4521.0559040000007</v>
      </c>
      <c r="S39" s="21">
        <f t="shared" ref="S39" si="325">IF(L39&gt;0,T39/L39,0)</f>
        <v>0.21833261266671694</v>
      </c>
      <c r="T39" s="54">
        <f t="shared" ref="T39" si="326">T36+T37+T38</f>
        <v>9112.0041700000002</v>
      </c>
      <c r="U39" s="21">
        <f t="shared" ref="U39" si="327">IF(L39&gt;0,V39/L39,0)</f>
        <v>0.48867346086840169</v>
      </c>
      <c r="V39" s="54">
        <f t="shared" ref="V39" si="328">V36+V37+V38</f>
        <v>20394.546461999998</v>
      </c>
      <c r="W39" s="21">
        <f t="shared" ref="W39" si="329">IF(L39&gt;0,X39/L39,0)</f>
        <v>0.39333714824192972</v>
      </c>
      <c r="X39" s="54">
        <f t="shared" ref="X39" si="330">X36+X37+X38</f>
        <v>16415.732360000002</v>
      </c>
      <c r="Y39" s="55">
        <f t="shared" ref="Y39" si="331">IF(L39&gt;0,Z39/L39,0)</f>
        <v>3.1533631262647211E-3</v>
      </c>
      <c r="Z39" s="56">
        <f t="shared" ref="Z39" si="332">SUM(Z36:Z38)</f>
        <v>131.60405862000002</v>
      </c>
      <c r="AA39" s="55">
        <f t="shared" ref="AA39" si="333">IF(L39&gt;0,(AA36*L36+AA37*L37+AA38*L38)/L39,0)</f>
        <v>3.0368618352946677E-3</v>
      </c>
      <c r="AB39" s="55">
        <f t="shared" ref="AB39" si="334">IF(J39&gt;0,(J36*AB36+J37*AB37+J38*AB38)/J39,0)</f>
        <v>3.2000000000000003E-4</v>
      </c>
      <c r="AC39" s="52">
        <f t="shared" ref="AC39" si="335">SUM(AC36:AC38)</f>
        <v>13.355042560000001</v>
      </c>
      <c r="AD39" s="53">
        <f t="shared" ref="AD39" si="336">IF(J39&gt;0,(J36*AD36+J37*AD37+J38*AD38)/J39,0)</f>
        <v>0.21396457430976654</v>
      </c>
      <c r="AE39" s="58">
        <f t="shared" ref="AE39" si="337">SUM(AE36:AE38)</f>
        <v>115.63256199999999</v>
      </c>
      <c r="AF39" s="53">
        <f t="shared" ref="AF39" si="338">IF(AND(Z39&gt;0),((Z36*AF36+Z37*AF37+Z38*AF38)/Z39),0)</f>
        <v>0.89986705982054771</v>
      </c>
      <c r="AG39" s="57">
        <f t="shared" si="0"/>
        <v>0.89599681246778706</v>
      </c>
      <c r="AH39" s="51">
        <f t="shared" ref="AH39" si="339">SUM(AH36:AH38)</f>
        <v>588</v>
      </c>
      <c r="AI39" s="21">
        <f t="shared" ref="AI39" si="340">IF(AH39&gt;0,(AI36*AH36+AI37*AH37+AI38*AH38)/AH39,0)</f>
        <v>8.0918367346938774E-2</v>
      </c>
      <c r="AJ39" s="53">
        <f t="shared" ref="AJ39" si="341">IF(J39&gt;0,(AJ36*J36+AJ37*J37+AJ38*J38)/J39,0)</f>
        <v>0.20947584016347928</v>
      </c>
      <c r="AK39" s="58">
        <f t="shared" ref="AK39" si="342">SUM(AK36:AK38)</f>
        <v>113.38689199999999</v>
      </c>
      <c r="AL39" s="56"/>
      <c r="AM39" s="56">
        <f t="shared" ref="AM39" si="343">SUM(AM36:AM38)</f>
        <v>0</v>
      </c>
      <c r="AN39" s="106"/>
      <c r="AO39" s="107">
        <f>AN38</f>
        <v>1997.1999999999998</v>
      </c>
      <c r="AP39" s="51">
        <f t="shared" ref="AP39" si="344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11" t="s">
        <v>51</v>
      </c>
      <c r="D40" s="12">
        <v>13765</v>
      </c>
      <c r="E40" s="12">
        <v>0</v>
      </c>
      <c r="F40" s="12">
        <v>15366</v>
      </c>
      <c r="G40" s="13">
        <v>0.5</v>
      </c>
      <c r="H40" s="13">
        <v>2.4</v>
      </c>
      <c r="I40" s="12">
        <v>15387</v>
      </c>
      <c r="J40" s="12">
        <v>14793</v>
      </c>
      <c r="K40" s="14">
        <v>7.0000000000000007E-2</v>
      </c>
      <c r="L40" s="24">
        <f t="shared" ref="L40:L42" si="345">J40*(1-K40)</f>
        <v>13757.49</v>
      </c>
      <c r="M40" s="15">
        <v>0.64300000000000002</v>
      </c>
      <c r="N40" s="25">
        <f t="shared" ref="N40:N42" si="346">L40*M40</f>
        <v>8846.0660700000008</v>
      </c>
      <c r="O40" s="14">
        <v>0.21</v>
      </c>
      <c r="P40" s="25">
        <f t="shared" ref="P40:P42" si="347">L40*O40</f>
        <v>2889.0728999999997</v>
      </c>
      <c r="Q40" s="16">
        <v>0.14699999999999999</v>
      </c>
      <c r="R40" s="25">
        <f t="shared" ref="R40:R42" si="348">L40*Q40</f>
        <v>2022.3510299999998</v>
      </c>
      <c r="S40" s="26">
        <v>0.23699999999999999</v>
      </c>
      <c r="T40" s="25">
        <f t="shared" ref="T40:T42" si="349">L40*S40</f>
        <v>3260.52513</v>
      </c>
      <c r="U40" s="16">
        <v>0.48899999999999999</v>
      </c>
      <c r="V40" s="25">
        <f t="shared" ref="V40:V42" si="350">L40*U40</f>
        <v>6727.4126099999994</v>
      </c>
      <c r="W40" s="16">
        <v>0.39</v>
      </c>
      <c r="X40" s="25">
        <f t="shared" ref="X40:X42" si="351">W40*L40</f>
        <v>5365.4211000000005</v>
      </c>
      <c r="Y40" s="17">
        <v>3.0699999999999998E-3</v>
      </c>
      <c r="Z40" s="18">
        <f t="shared" ref="Z40:Z42" si="352">L40*Y40</f>
        <v>42.235494299999999</v>
      </c>
      <c r="AA40" s="27">
        <f>IF(L40&gt;0,(AC40+AK40)/L40,0)</f>
        <v>2.9667773336560666E-3</v>
      </c>
      <c r="AB40" s="17">
        <v>3.5E-4</v>
      </c>
      <c r="AC40" s="24">
        <f t="shared" ref="AC40:AC42" si="353">AB40*L40</f>
        <v>4.8151215000000001</v>
      </c>
      <c r="AD40" s="118">
        <v>0.2102</v>
      </c>
      <c r="AE40" s="30">
        <f t="shared" ref="AE40:AE42" si="354">AH40*(1-AI40)*AD40</f>
        <v>36.663084000000005</v>
      </c>
      <c r="AF40" s="28">
        <f t="shared" ref="AF40:AF42" si="355">IF(AND(AD40&gt;0,AB40&gt;0,Y40&gt;0),((Y40-AB40)*AD40)/((AD40-AB40)*Y40),0)</f>
        <v>0.88747119665900631</v>
      </c>
      <c r="AG40" s="60">
        <f t="shared" si="0"/>
        <v>0.8835250984180929</v>
      </c>
      <c r="AH40" s="12">
        <v>190</v>
      </c>
      <c r="AI40" s="14">
        <v>8.2000000000000003E-2</v>
      </c>
      <c r="AJ40" s="15">
        <v>0.2064</v>
      </c>
      <c r="AK40" s="30">
        <f t="shared" ref="AK40:AK42" si="356">AH40*(1-AI40)*AJ40</f>
        <v>36.000288000000005</v>
      </c>
      <c r="AL40" s="19">
        <v>1.7</v>
      </c>
      <c r="AM40" s="19"/>
      <c r="AN40" s="102">
        <f>AN38+AH40-AM40</f>
        <v>2187.1999999999998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11" t="s">
        <v>54</v>
      </c>
      <c r="D41" s="34">
        <v>19825</v>
      </c>
      <c r="E41" s="34">
        <v>1</v>
      </c>
      <c r="F41" s="34">
        <v>14468</v>
      </c>
      <c r="G41" s="35">
        <v>1.7</v>
      </c>
      <c r="H41" s="35">
        <v>3.1</v>
      </c>
      <c r="I41" s="34">
        <v>14507</v>
      </c>
      <c r="J41" s="34">
        <v>14826</v>
      </c>
      <c r="K41" s="36">
        <v>7.2999999999999995E-2</v>
      </c>
      <c r="L41" s="37">
        <f t="shared" si="345"/>
        <v>13743.702000000001</v>
      </c>
      <c r="M41" s="38">
        <v>0.71599999999999997</v>
      </c>
      <c r="N41" s="25">
        <f t="shared" si="346"/>
        <v>9840.4906320000009</v>
      </c>
      <c r="O41" s="36">
        <v>0.13200000000000001</v>
      </c>
      <c r="P41" s="25">
        <f t="shared" si="347"/>
        <v>1814.1686640000003</v>
      </c>
      <c r="Q41" s="39">
        <v>0.152</v>
      </c>
      <c r="R41" s="25">
        <f t="shared" si="348"/>
        <v>2089.042704</v>
      </c>
      <c r="S41" s="28">
        <v>0.23300000000000001</v>
      </c>
      <c r="T41" s="25">
        <f t="shared" si="349"/>
        <v>3202.2825660000003</v>
      </c>
      <c r="U41" s="39">
        <v>0.47699999999999998</v>
      </c>
      <c r="V41" s="25">
        <f t="shared" si="350"/>
        <v>6555.7458540000007</v>
      </c>
      <c r="W41" s="39">
        <v>0.39</v>
      </c>
      <c r="X41" s="25">
        <f t="shared" si="351"/>
        <v>5360.0437800000009</v>
      </c>
      <c r="Y41" s="40">
        <v>3.0200000000000001E-3</v>
      </c>
      <c r="Z41" s="18">
        <f t="shared" si="352"/>
        <v>41.505980040000004</v>
      </c>
      <c r="AA41" s="27">
        <f>IF(L41&gt;0,(AC41+AK41)/L41,0)</f>
        <v>2.8977928435875572E-3</v>
      </c>
      <c r="AB41" s="40">
        <v>3.5E-4</v>
      </c>
      <c r="AC41" s="37">
        <f t="shared" si="353"/>
        <v>4.8102957000000002</v>
      </c>
      <c r="AD41" s="28">
        <v>0.2104</v>
      </c>
      <c r="AE41" s="41">
        <f t="shared" si="354"/>
        <v>36.5445864</v>
      </c>
      <c r="AF41" s="28">
        <f t="shared" si="355"/>
        <v>0.88557911944648926</v>
      </c>
      <c r="AG41" s="29">
        <f t="shared" si="0"/>
        <v>0.88074749487738713</v>
      </c>
      <c r="AH41" s="34">
        <v>189</v>
      </c>
      <c r="AI41" s="36">
        <v>8.1000000000000003E-2</v>
      </c>
      <c r="AJ41" s="38">
        <v>0.2016</v>
      </c>
      <c r="AK41" s="41">
        <f t="shared" si="356"/>
        <v>35.016105600000003</v>
      </c>
      <c r="AL41" s="42">
        <v>1.68</v>
      </c>
      <c r="AM41" s="42"/>
      <c r="AN41" s="122">
        <f>AN40+AH41-AM41</f>
        <v>2376.1999999999998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11" t="s">
        <v>50</v>
      </c>
      <c r="D42" s="43">
        <v>13010</v>
      </c>
      <c r="E42" s="43">
        <v>0</v>
      </c>
      <c r="F42" s="43">
        <v>14745</v>
      </c>
      <c r="G42" s="37">
        <v>0.5</v>
      </c>
      <c r="H42" s="37">
        <v>3.5</v>
      </c>
      <c r="I42" s="43">
        <v>15120</v>
      </c>
      <c r="J42" s="43">
        <v>14830</v>
      </c>
      <c r="K42" s="39">
        <v>7.2999999999999995E-2</v>
      </c>
      <c r="L42" s="37">
        <f t="shared" si="345"/>
        <v>13747.41</v>
      </c>
      <c r="M42" s="28">
        <v>0.66800000000000004</v>
      </c>
      <c r="N42" s="25">
        <f t="shared" si="346"/>
        <v>9183.2698799999998</v>
      </c>
      <c r="O42" s="39">
        <v>9.4E-2</v>
      </c>
      <c r="P42" s="25">
        <f t="shared" si="347"/>
        <v>1292.2565400000001</v>
      </c>
      <c r="Q42" s="39">
        <v>0.23799999999999999</v>
      </c>
      <c r="R42" s="25">
        <f t="shared" si="348"/>
        <v>3271.8835799999997</v>
      </c>
      <c r="S42" s="28">
        <v>0.221</v>
      </c>
      <c r="T42" s="25">
        <f t="shared" si="349"/>
        <v>3038.1776100000002</v>
      </c>
      <c r="U42" s="39">
        <v>0.503</v>
      </c>
      <c r="V42" s="25">
        <f t="shared" si="350"/>
        <v>6914.9472299999998</v>
      </c>
      <c r="W42" s="39">
        <v>0.4</v>
      </c>
      <c r="X42" s="25">
        <f t="shared" si="351"/>
        <v>5498.9639999999999</v>
      </c>
      <c r="Y42" s="47">
        <v>3.0500000000000002E-3</v>
      </c>
      <c r="Z42" s="18">
        <f t="shared" si="352"/>
        <v>41.929600499999999</v>
      </c>
      <c r="AA42" s="27">
        <f>IF(L42&gt;0,(AC42+AK42)/L42,0)</f>
        <v>3.0302158879381646E-3</v>
      </c>
      <c r="AB42" s="47">
        <v>3.4000000000000002E-4</v>
      </c>
      <c r="AC42" s="37">
        <f t="shared" si="353"/>
        <v>4.6741194000000004</v>
      </c>
      <c r="AD42" s="28">
        <v>0.2142</v>
      </c>
      <c r="AE42" s="41">
        <f t="shared" si="354"/>
        <v>37.7951616</v>
      </c>
      <c r="AF42" s="28">
        <f t="shared" si="355"/>
        <v>0.88993718887643669</v>
      </c>
      <c r="AG42" s="29">
        <f t="shared" si="0"/>
        <v>0.88923924160944556</v>
      </c>
      <c r="AH42" s="43">
        <v>192</v>
      </c>
      <c r="AI42" s="39">
        <v>8.1000000000000003E-2</v>
      </c>
      <c r="AJ42" s="28">
        <v>0.20960000000000001</v>
      </c>
      <c r="AK42" s="41">
        <f t="shared" si="356"/>
        <v>36.983500800000002</v>
      </c>
      <c r="AL42" s="18">
        <v>1.7</v>
      </c>
      <c r="AM42" s="18"/>
      <c r="AN42" s="122">
        <f>AN41+AH42-AM42</f>
        <v>2568.1999999999998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357">SUM(D40:D42)</f>
        <v>46600</v>
      </c>
      <c r="E43" s="51"/>
      <c r="F43" s="51">
        <f t="shared" ref="F43" si="358">SUM(F40:F42)</f>
        <v>44579</v>
      </c>
      <c r="G43" s="52"/>
      <c r="H43" s="52"/>
      <c r="I43" s="51">
        <f t="shared" ref="I43:J43" si="359">SUM(I40:I42)</f>
        <v>45014</v>
      </c>
      <c r="J43" s="51">
        <f t="shared" si="359"/>
        <v>44449</v>
      </c>
      <c r="K43" s="21">
        <f t="shared" ref="K43" si="360">IF(J43&gt;0,(J40*K40+J41*K41+J42*K42)/J43,0)</f>
        <v>7.2001574838579052E-2</v>
      </c>
      <c r="L43" s="52">
        <f t="shared" ref="L43" si="361">L40+L41+L42</f>
        <v>41248.601999999999</v>
      </c>
      <c r="M43" s="53">
        <f t="shared" ref="M43" si="362">IF(L43&gt;0,N43/L43,0)</f>
        <v>0.67565505812778826</v>
      </c>
      <c r="N43" s="54">
        <f t="shared" ref="N43" si="363">N40+N41+N42</f>
        <v>27869.826582000002</v>
      </c>
      <c r="O43" s="21">
        <f t="shared" ref="O43" si="364">IF(L43&gt;0,P43/L43,0)</f>
        <v>0.1453503346367957</v>
      </c>
      <c r="P43" s="54">
        <f t="shared" ref="P43" si="365">P40+P41+P42</f>
        <v>5995.4981040000002</v>
      </c>
      <c r="Q43" s="21">
        <f t="shared" ref="Q43" si="366">IF(L43&gt;0,R43/L43,0)</f>
        <v>0.1789946072354161</v>
      </c>
      <c r="R43" s="54">
        <f t="shared" ref="R43" si="367">R40+R41+R42</f>
        <v>7383.277313999999</v>
      </c>
      <c r="S43" s="21">
        <f t="shared" ref="S43" si="368">IF(L43&gt;0,T43/L43,0)</f>
        <v>0.23033472276224054</v>
      </c>
      <c r="T43" s="54">
        <f t="shared" ref="T43" si="369">T40+T41+T42</f>
        <v>9500.9853060000005</v>
      </c>
      <c r="U43" s="21">
        <f t="shared" ref="U43" si="370">IF(L43&gt;0,V43/L43,0)</f>
        <v>0.48966764240882632</v>
      </c>
      <c r="V43" s="54">
        <f t="shared" ref="V43" si="371">V40+V41+V42</f>
        <v>20198.105693999998</v>
      </c>
      <c r="W43" s="21">
        <f t="shared" ref="W43" si="372">IF(L43&gt;0,X43/L43,0)</f>
        <v>0.39333281840679113</v>
      </c>
      <c r="X43" s="54">
        <f t="shared" ref="X43" si="373">X40+X41+X42</f>
        <v>16224.428880000001</v>
      </c>
      <c r="Y43" s="55">
        <f t="shared" ref="Y43" si="374">IF(L43&gt;0,Z43/L43,0)</f>
        <v>3.0466747658502462E-3</v>
      </c>
      <c r="Z43" s="56">
        <f t="shared" ref="Z43" si="375">SUM(Z40:Z42)</f>
        <v>125.67107483999999</v>
      </c>
      <c r="AA43" s="55">
        <f t="shared" ref="AA43" si="376">IF(L43&gt;0,(AA40*L40+AA41*L41+AA42*L42)/L43,0)</f>
        <v>2.964935175257576E-3</v>
      </c>
      <c r="AB43" s="55">
        <f t="shared" ref="AB43" si="377">IF(J43&gt;0,(J40*AB40+J41*AB41+J42*AB42)/J43,0)</f>
        <v>3.4666359198182189E-4</v>
      </c>
      <c r="AC43" s="52">
        <f t="shared" ref="AC43" si="378">SUM(AC40:AC42)</f>
        <v>14.299536600000001</v>
      </c>
      <c r="AD43" s="53">
        <f t="shared" ref="AD43" si="379">IF(J43&gt;0,(J40*AD40+J41*AD41+J42*AD42)/J43,0)</f>
        <v>0.21160127336947962</v>
      </c>
      <c r="AE43" s="58">
        <f t="shared" ref="AE43" si="380">SUM(AE40:AE42)</f>
        <v>111.00283200000001</v>
      </c>
      <c r="AF43" s="53">
        <f t="shared" ref="AF43" si="381">IF(AND(Z43&gt;0),((Z40*AF40+Z41*AF41+Z42*AF42)/Z43),0)</f>
        <v>0.88766905881247138</v>
      </c>
      <c r="AG43" s="57">
        <f t="shared" si="0"/>
        <v>0.8845684083696278</v>
      </c>
      <c r="AH43" s="51">
        <f t="shared" ref="AH43" si="382">SUM(AH40:AH42)</f>
        <v>571</v>
      </c>
      <c r="AI43" s="21">
        <f t="shared" ref="AI43" si="383">IF(AH43&gt;0,(AI40*AH40+AI41*AH41+AI42*AH42)/AH43,0)</f>
        <v>8.1332749562171638E-2</v>
      </c>
      <c r="AJ43" s="53">
        <f t="shared" ref="AJ43" si="384">IF(J43&gt;0,(AJ40*J40+AJ41*J41+AJ42*J42)/J43,0)</f>
        <v>0.20586660667281603</v>
      </c>
      <c r="AK43" s="58">
        <f t="shared" ref="AK43" si="385">SUM(AK40:AK42)</f>
        <v>107.99989440000002</v>
      </c>
      <c r="AL43" s="56"/>
      <c r="AM43" s="56">
        <f t="shared" ref="AM43" si="386">SUM(AM40:AM42)</f>
        <v>0</v>
      </c>
      <c r="AN43" s="106"/>
      <c r="AO43" s="107">
        <f>AN42</f>
        <v>2568.1999999999998</v>
      </c>
      <c r="AP43" s="51">
        <f t="shared" ref="AP43" si="387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11" t="s">
        <v>51</v>
      </c>
      <c r="D44" s="12">
        <v>4626</v>
      </c>
      <c r="E44" s="12">
        <v>0</v>
      </c>
      <c r="F44" s="12">
        <v>10507</v>
      </c>
      <c r="G44" s="13">
        <v>0.9</v>
      </c>
      <c r="H44" s="13">
        <v>3.4</v>
      </c>
      <c r="I44" s="12">
        <v>10497</v>
      </c>
      <c r="J44" s="12">
        <v>14467</v>
      </c>
      <c r="K44" s="14">
        <v>7.0999999999999994E-2</v>
      </c>
      <c r="L44" s="24">
        <f t="shared" ref="L44:L46" si="388">J44*(1-K44)</f>
        <v>13439.843000000001</v>
      </c>
      <c r="M44" s="15">
        <v>0.626</v>
      </c>
      <c r="N44" s="25">
        <f t="shared" ref="N44:N46" si="389">L44*M44</f>
        <v>8413.3417179999997</v>
      </c>
      <c r="O44" s="14">
        <v>0.13200000000000001</v>
      </c>
      <c r="P44" s="25">
        <f t="shared" ref="P44:P46" si="390">L44*O44</f>
        <v>1774.0592760000002</v>
      </c>
      <c r="Q44" s="16">
        <v>0.24199999999999999</v>
      </c>
      <c r="R44" s="25">
        <f t="shared" ref="R44:R46" si="391">L44*Q44</f>
        <v>3252.4420060000002</v>
      </c>
      <c r="S44" s="26">
        <v>0.217</v>
      </c>
      <c r="T44" s="25">
        <f t="shared" ref="T44:T46" si="392">L44*S44</f>
        <v>2916.4459310000002</v>
      </c>
      <c r="U44" s="16">
        <v>0.502</v>
      </c>
      <c r="V44" s="25">
        <f t="shared" ref="V44:V46" si="393">L44*U44</f>
        <v>6746.8011860000006</v>
      </c>
      <c r="W44" s="16">
        <v>0.39</v>
      </c>
      <c r="X44" s="25">
        <f t="shared" ref="X44:X46" si="394">W44*L44</f>
        <v>5241.5387700000001</v>
      </c>
      <c r="Y44" s="17">
        <v>3.1099999999999999E-3</v>
      </c>
      <c r="Z44" s="18">
        <f t="shared" ref="Z44:Z46" si="395">L44*Y44</f>
        <v>41.797911730000003</v>
      </c>
      <c r="AA44" s="27">
        <f>IF(L44&gt;0,(AC44+AK44)/L44,0)</f>
        <v>2.6219958157249305E-3</v>
      </c>
      <c r="AB44" s="17">
        <v>3.6999999999999999E-4</v>
      </c>
      <c r="AC44" s="24">
        <f t="shared" ref="AC44:AC46" si="396">AB44*L44</f>
        <v>4.9727419099999999</v>
      </c>
      <c r="AD44" s="118">
        <v>0.22750000000000001</v>
      </c>
      <c r="AE44" s="30">
        <f t="shared" ref="AE44:AE46" si="397">AH44*(1-AI44)*AD44</f>
        <v>31.398185000000005</v>
      </c>
      <c r="AF44" s="28">
        <f t="shared" ref="AF44:AF46" si="398">IF(AND(AD44&gt;0,AB44&gt;0,Y44&gt;0),((Y44-AB44)*AD44)/((AD44-AB44)*Y44),0)</f>
        <v>0.88246415533520961</v>
      </c>
      <c r="AG44" s="60">
        <f t="shared" si="0"/>
        <v>0.86033767121276772</v>
      </c>
      <c r="AH44" s="12">
        <v>151</v>
      </c>
      <c r="AI44" s="14">
        <v>8.5999999999999993E-2</v>
      </c>
      <c r="AJ44" s="15">
        <v>0.21929999999999999</v>
      </c>
      <c r="AK44" s="30">
        <f t="shared" ref="AK44:AK46" si="399">AH44*(1-AI44)*AJ44</f>
        <v>30.266470200000001</v>
      </c>
      <c r="AL44" s="19">
        <v>1.7</v>
      </c>
      <c r="AM44" s="19">
        <v>1258.94</v>
      </c>
      <c r="AN44" s="102">
        <f>AN42+AH44-AM44-AO44</f>
        <v>1460.2599999999998</v>
      </c>
      <c r="AO44" s="103"/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49</v>
      </c>
      <c r="D45" s="34">
        <v>18534</v>
      </c>
      <c r="E45" s="34">
        <v>3</v>
      </c>
      <c r="F45" s="34">
        <v>14438</v>
      </c>
      <c r="G45" s="35">
        <v>0.6</v>
      </c>
      <c r="H45" s="35">
        <v>3.4</v>
      </c>
      <c r="I45" s="34">
        <v>14417</v>
      </c>
      <c r="J45" s="34">
        <v>14862</v>
      </c>
      <c r="K45" s="36">
        <v>7.1999999999999995E-2</v>
      </c>
      <c r="L45" s="37">
        <f t="shared" si="388"/>
        <v>13791.936000000002</v>
      </c>
      <c r="M45" s="38">
        <v>0.68500000000000005</v>
      </c>
      <c r="N45" s="25">
        <f t="shared" si="389"/>
        <v>9447.476160000002</v>
      </c>
      <c r="O45" s="36">
        <v>0.17899999999999999</v>
      </c>
      <c r="P45" s="25">
        <f t="shared" si="390"/>
        <v>2468.7565440000003</v>
      </c>
      <c r="Q45" s="39">
        <v>0.13600000000000001</v>
      </c>
      <c r="R45" s="25">
        <f t="shared" si="391"/>
        <v>1875.7032960000004</v>
      </c>
      <c r="S45" s="28">
        <v>0.22800000000000001</v>
      </c>
      <c r="T45" s="25">
        <f t="shared" si="392"/>
        <v>3144.5614080000005</v>
      </c>
      <c r="U45" s="39">
        <v>0.498</v>
      </c>
      <c r="V45" s="25">
        <f t="shared" si="393"/>
        <v>6868.3841280000006</v>
      </c>
      <c r="W45" s="39">
        <v>0.39</v>
      </c>
      <c r="X45" s="25">
        <f t="shared" si="394"/>
        <v>5378.8550400000004</v>
      </c>
      <c r="Y45" s="40">
        <v>3.0799999999999998E-3</v>
      </c>
      <c r="Z45" s="18">
        <f t="shared" si="395"/>
        <v>42.479162880000004</v>
      </c>
      <c r="AA45" s="27">
        <f>IF(L45&gt;0,(AC45+AK45)/L45,0)</f>
        <v>3.1698678706165682E-3</v>
      </c>
      <c r="AB45" s="40">
        <v>3.5E-4</v>
      </c>
      <c r="AC45" s="37">
        <f t="shared" si="396"/>
        <v>4.8271776000000006</v>
      </c>
      <c r="AD45" s="28">
        <v>0.222</v>
      </c>
      <c r="AE45" s="41">
        <f t="shared" si="397"/>
        <v>40.307652000000004</v>
      </c>
      <c r="AF45" s="28">
        <f t="shared" si="398"/>
        <v>0.887763263129832</v>
      </c>
      <c r="AG45" s="29">
        <f t="shared" si="0"/>
        <v>0.89104125290608027</v>
      </c>
      <c r="AH45" s="34">
        <v>198</v>
      </c>
      <c r="AI45" s="36">
        <v>8.3000000000000004E-2</v>
      </c>
      <c r="AJ45" s="38">
        <v>0.2142</v>
      </c>
      <c r="AK45" s="41">
        <f t="shared" si="399"/>
        <v>38.891437199999999</v>
      </c>
      <c r="AL45" s="42">
        <v>1.78</v>
      </c>
      <c r="AM45" s="42"/>
      <c r="AN45" s="122">
        <f>AN44+AH45-AM45</f>
        <v>1658.2599999999998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11" t="s">
        <v>50</v>
      </c>
      <c r="D46" s="43">
        <v>16300</v>
      </c>
      <c r="E46" s="43">
        <v>1</v>
      </c>
      <c r="F46" s="43">
        <v>14260</v>
      </c>
      <c r="G46" s="37">
        <v>0.6</v>
      </c>
      <c r="H46" s="37">
        <v>3.6</v>
      </c>
      <c r="I46" s="43">
        <v>14660</v>
      </c>
      <c r="J46" s="43">
        <v>14915</v>
      </c>
      <c r="K46" s="39">
        <v>7.0000000000000007E-2</v>
      </c>
      <c r="L46" s="37">
        <f t="shared" si="388"/>
        <v>13870.949999999999</v>
      </c>
      <c r="M46" s="28">
        <v>0.68700000000000006</v>
      </c>
      <c r="N46" s="25">
        <f t="shared" si="389"/>
        <v>9529.3426500000005</v>
      </c>
      <c r="O46" s="39">
        <v>0.11</v>
      </c>
      <c r="P46" s="25">
        <f t="shared" si="390"/>
        <v>1525.8045</v>
      </c>
      <c r="Q46" s="39">
        <v>0.20300000000000001</v>
      </c>
      <c r="R46" s="25">
        <f t="shared" si="391"/>
        <v>2815.80285</v>
      </c>
      <c r="S46" s="28">
        <v>0.222</v>
      </c>
      <c r="T46" s="25">
        <f t="shared" si="392"/>
        <v>3079.3508999999999</v>
      </c>
      <c r="U46" s="39">
        <v>0.50900000000000001</v>
      </c>
      <c r="V46" s="25">
        <f t="shared" si="393"/>
        <v>7060.3135499999999</v>
      </c>
      <c r="W46" s="39">
        <v>0.39</v>
      </c>
      <c r="X46" s="25">
        <f t="shared" si="394"/>
        <v>5409.6705000000002</v>
      </c>
      <c r="Y46" s="47">
        <v>3.14E-3</v>
      </c>
      <c r="Z46" s="18">
        <f t="shared" si="395"/>
        <v>43.554782999999993</v>
      </c>
      <c r="AA46" s="27">
        <f>IF(L46&gt;0,(AC46+AK46)/L46,0)</f>
        <v>3.2318078790565898E-3</v>
      </c>
      <c r="AB46" s="47">
        <v>3.3E-4</v>
      </c>
      <c r="AC46" s="37">
        <f t="shared" si="396"/>
        <v>4.5774134999999996</v>
      </c>
      <c r="AD46" s="28">
        <v>0.21299999999999999</v>
      </c>
      <c r="AE46" s="41">
        <f t="shared" si="397"/>
        <v>40.062744000000002</v>
      </c>
      <c r="AF46" s="28">
        <f t="shared" si="398"/>
        <v>0.8962930816830238</v>
      </c>
      <c r="AG46" s="29">
        <f t="shared" si="0"/>
        <v>0.8992767049463134</v>
      </c>
      <c r="AH46" s="43">
        <v>204</v>
      </c>
      <c r="AI46" s="39">
        <v>7.8E-2</v>
      </c>
      <c r="AJ46" s="28">
        <v>0.214</v>
      </c>
      <c r="AK46" s="41">
        <f t="shared" si="399"/>
        <v>40.250832000000003</v>
      </c>
      <c r="AL46" s="18">
        <v>1.65</v>
      </c>
      <c r="AM46" s="18"/>
      <c r="AN46" s="122">
        <f>AN45+AH46-AM46</f>
        <v>1862.2599999999998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400">SUM(D44:D46)</f>
        <v>39460</v>
      </c>
      <c r="E47" s="51"/>
      <c r="F47" s="51">
        <f t="shared" ref="F47" si="401">SUM(F44:F46)</f>
        <v>39205</v>
      </c>
      <c r="G47" s="52"/>
      <c r="H47" s="52"/>
      <c r="I47" s="51">
        <f t="shared" ref="I47:J47" si="402">SUM(I44:I46)</f>
        <v>39574</v>
      </c>
      <c r="J47" s="51">
        <f t="shared" si="402"/>
        <v>44244</v>
      </c>
      <c r="K47" s="21">
        <f t="shared" ref="K47" si="403">IF(J47&gt;0,(J44*K44+J45*K45+J46*K46)/J47,0)</f>
        <v>7.099880209745954E-2</v>
      </c>
      <c r="L47" s="52">
        <f t="shared" ref="L47" si="404">L44+L45+L46</f>
        <v>41102.728999999999</v>
      </c>
      <c r="M47" s="53">
        <f t="shared" ref="M47" si="405">IF(L47&gt;0,N47/L47,0)</f>
        <v>0.6663830162712554</v>
      </c>
      <c r="N47" s="54">
        <f t="shared" ref="N47" si="406">N44+N45+N46</f>
        <v>27390.160528</v>
      </c>
      <c r="O47" s="21">
        <f t="shared" ref="O47" si="407">IF(L47&gt;0,P47/L47,0)</f>
        <v>0.14034640668263174</v>
      </c>
      <c r="P47" s="54">
        <f t="shared" ref="P47" si="408">P44+P45+P46</f>
        <v>5768.6203200000009</v>
      </c>
      <c r="Q47" s="21">
        <f t="shared" ref="Q47" si="409">IF(L47&gt;0,R47/L47,0)</f>
        <v>0.19327057704611295</v>
      </c>
      <c r="R47" s="54">
        <f t="shared" ref="R47" si="410">R44+R45+R46</f>
        <v>7943.9481520000008</v>
      </c>
      <c r="S47" s="21">
        <f t="shared" ref="S47" si="411">IF(L47&gt;0,T47/L47,0)</f>
        <v>0.22237837879329134</v>
      </c>
      <c r="T47" s="54">
        <f t="shared" ref="T47" si="412">T44+T45+T46</f>
        <v>9140.358239000001</v>
      </c>
      <c r="U47" s="21">
        <f t="shared" ref="U47" si="413">IF(L47&gt;0,V47/L47,0)</f>
        <v>0.50302010029553024</v>
      </c>
      <c r="V47" s="54">
        <f t="shared" ref="V47" si="414">V44+V45+V46</f>
        <v>20675.498864000001</v>
      </c>
      <c r="W47" s="21">
        <f t="shared" ref="W47" si="415">IF(L47&gt;0,X47/L47,0)</f>
        <v>0.39000000000000007</v>
      </c>
      <c r="X47" s="54">
        <f t="shared" ref="X47" si="416">X44+X45+X46</f>
        <v>16030.064310000002</v>
      </c>
      <c r="Y47" s="55">
        <f t="shared" ref="Y47" si="417">IF(L47&gt;0,Z47/L47,0)</f>
        <v>3.1100576706232811E-3</v>
      </c>
      <c r="Z47" s="56">
        <f t="shared" ref="Z47" si="418">SUM(Z44:Z46)</f>
        <v>127.83185760999999</v>
      </c>
      <c r="AA47" s="55">
        <f t="shared" ref="AA47" si="419">IF(L47&gt;0,(AA44*L44+AA45*L45+AA46*L46)/L47,0)</f>
        <v>3.0116266102428384E-3</v>
      </c>
      <c r="AB47" s="55">
        <f t="shared" ref="AB47" si="420">IF(J47&gt;0,(J44*AB44+J45*AB45+J46*AB46)/J47,0)</f>
        <v>3.4979748666485853E-4</v>
      </c>
      <c r="AC47" s="52">
        <f t="shared" ref="AC47" si="421">SUM(AC44:AC46)</f>
        <v>14.377333010000001</v>
      </c>
      <c r="AD47" s="53">
        <f t="shared" ref="AD47" si="422">IF(J47&gt;0,(J44*AD44+J45*AD45+J46*AD46)/J47,0)</f>
        <v>0.22076443133532231</v>
      </c>
      <c r="AE47" s="58">
        <f t="shared" ref="AE47" si="423">SUM(AE44:AE46)</f>
        <v>111.76858100000001</v>
      </c>
      <c r="AF47" s="53">
        <f t="shared" ref="AF47" si="424">IF(AND(Z47&gt;0),((Z44*AF44+Z45*AF45+Z46*AF46)/Z47),0)</f>
        <v>0.88893685756138585</v>
      </c>
      <c r="AG47" s="57">
        <f t="shared" si="0"/>
        <v>0.88528596616843991</v>
      </c>
      <c r="AH47" s="51">
        <f t="shared" ref="AH47" si="425">SUM(AH44:AH46)</f>
        <v>553</v>
      </c>
      <c r="AI47" s="21">
        <f t="shared" ref="AI47" si="426">IF(AH47&gt;0,(AI44*AH44+AI45*AH45+AI46*AH46)/AH47,0)</f>
        <v>8.1974683544303803E-2</v>
      </c>
      <c r="AJ47" s="53">
        <f t="shared" ref="AJ47" si="427">IF(J47&gt;0,(AJ44*J44+AJ45*J45+AJ46*J46)/J47,0)</f>
        <v>0.21580018759605821</v>
      </c>
      <c r="AK47" s="58">
        <f t="shared" ref="AK47" si="428">SUM(AK44:AK46)</f>
        <v>109.4087394</v>
      </c>
      <c r="AL47" s="56"/>
      <c r="AM47" s="56">
        <f t="shared" ref="AM47" si="429">SUM(AM44:AM46)</f>
        <v>1258.94</v>
      </c>
      <c r="AN47" s="106"/>
      <c r="AO47" s="107">
        <f>AN46</f>
        <v>1862.2599999999998</v>
      </c>
      <c r="AP47" s="51">
        <f t="shared" ref="AP47" si="430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11" t="s">
        <v>51</v>
      </c>
      <c r="D48" s="12">
        <v>5442</v>
      </c>
      <c r="E48" s="12">
        <v>0</v>
      </c>
      <c r="F48" s="12">
        <v>11399</v>
      </c>
      <c r="G48" s="13">
        <v>0.8</v>
      </c>
      <c r="H48" s="13">
        <v>3.5</v>
      </c>
      <c r="I48" s="12">
        <v>11320</v>
      </c>
      <c r="J48" s="12">
        <v>14976</v>
      </c>
      <c r="K48" s="14">
        <v>7.0000000000000007E-2</v>
      </c>
      <c r="L48" s="24">
        <f t="shared" ref="L48:L50" si="431">J48*(1-K48)</f>
        <v>13927.679999999998</v>
      </c>
      <c r="M48" s="15">
        <v>0.67400000000000004</v>
      </c>
      <c r="N48" s="25">
        <f t="shared" ref="N48:N50" si="432">L48*M48</f>
        <v>9387.2563200000004</v>
      </c>
      <c r="O48" s="14">
        <v>0.129</v>
      </c>
      <c r="P48" s="25">
        <f t="shared" ref="P48:P50" si="433">L48*O48</f>
        <v>1796.6707199999998</v>
      </c>
      <c r="Q48" s="16">
        <v>0.19700000000000001</v>
      </c>
      <c r="R48" s="25">
        <f t="shared" ref="R48:R50" si="434">L48*Q48</f>
        <v>2743.7529599999998</v>
      </c>
      <c r="S48" s="26">
        <v>0.216</v>
      </c>
      <c r="T48" s="25">
        <f t="shared" ref="T48:T50" si="435">L48*S48</f>
        <v>3008.3788799999998</v>
      </c>
      <c r="U48" s="16">
        <v>0.51800000000000002</v>
      </c>
      <c r="V48" s="25">
        <f t="shared" ref="V48:V50" si="436">L48*U48</f>
        <v>7214.5382399999999</v>
      </c>
      <c r="W48" s="16">
        <v>0.39</v>
      </c>
      <c r="X48" s="25">
        <f t="shared" ref="X48:X50" si="437">W48*L48</f>
        <v>5431.7951999999996</v>
      </c>
      <c r="Y48" s="17">
        <v>3.15E-3</v>
      </c>
      <c r="Z48" s="18">
        <f t="shared" ref="Z48:Z50" si="438">L48*Y48</f>
        <v>43.872191999999998</v>
      </c>
      <c r="AA48" s="27">
        <f>IF(L48&gt;0,(AC48+AK48)/L48,0)</f>
        <v>3.1540546666781548E-3</v>
      </c>
      <c r="AB48" s="17">
        <v>3.2000000000000003E-4</v>
      </c>
      <c r="AC48" s="24">
        <f t="shared" ref="AC48:AC50" si="439">AB48*L48</f>
        <v>4.4568576000000002</v>
      </c>
      <c r="AD48" s="118">
        <v>0.21659999999999999</v>
      </c>
      <c r="AE48" s="30">
        <f t="shared" ref="AE48:AE50" si="440">AH48*(1-AI48)*AD48</f>
        <v>39.128573400000001</v>
      </c>
      <c r="AF48" s="28">
        <f t="shared" ref="AF48:AF50" si="441">IF(AND(AD48&gt;0,AB48&gt;0,Y48&gt;0),((Y48-AB48)*AD48)/((AD48-AB48)*Y48),0)</f>
        <v>0.8997419570750439</v>
      </c>
      <c r="AG48" s="60">
        <f t="shared" si="0"/>
        <v>0.89986116753556988</v>
      </c>
      <c r="AH48" s="12">
        <v>197</v>
      </c>
      <c r="AI48" s="14">
        <v>8.3000000000000004E-2</v>
      </c>
      <c r="AJ48" s="15">
        <v>0.2185</v>
      </c>
      <c r="AK48" s="30">
        <f t="shared" ref="AK48:AK50" si="442">AH48*(1-AI48)*AJ48</f>
        <v>39.4718065</v>
      </c>
      <c r="AL48" s="19">
        <v>1.65</v>
      </c>
      <c r="AM48" s="19">
        <v>503.72</v>
      </c>
      <c r="AN48" s="102">
        <f>AN46+AH48-AM48-AO48</f>
        <v>1555.5399999999997</v>
      </c>
      <c r="AO48" s="103"/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11" t="s">
        <v>49</v>
      </c>
      <c r="D49" s="34">
        <v>18408</v>
      </c>
      <c r="E49" s="34">
        <v>2</v>
      </c>
      <c r="F49" s="34">
        <v>13912</v>
      </c>
      <c r="G49" s="35">
        <v>0.7</v>
      </c>
      <c r="H49" s="35">
        <v>4.2</v>
      </c>
      <c r="I49" s="34">
        <v>14440</v>
      </c>
      <c r="J49" s="34">
        <v>14994</v>
      </c>
      <c r="K49" s="36">
        <v>7.1999999999999995E-2</v>
      </c>
      <c r="L49" s="37">
        <f t="shared" si="431"/>
        <v>13914.432000000001</v>
      </c>
      <c r="M49" s="38">
        <v>0.75800000000000001</v>
      </c>
      <c r="N49" s="25">
        <f t="shared" si="432"/>
        <v>10547.139456000001</v>
      </c>
      <c r="O49" s="36">
        <v>0.189</v>
      </c>
      <c r="P49" s="25">
        <f t="shared" si="433"/>
        <v>2629.827648</v>
      </c>
      <c r="Q49" s="39">
        <v>5.2999999999999999E-2</v>
      </c>
      <c r="R49" s="25">
        <f t="shared" si="434"/>
        <v>737.46489600000007</v>
      </c>
      <c r="S49" s="28">
        <v>0.214</v>
      </c>
      <c r="T49" s="25">
        <f t="shared" si="435"/>
        <v>2977.6884479999999</v>
      </c>
      <c r="U49" s="39">
        <v>0.51600000000000001</v>
      </c>
      <c r="V49" s="25">
        <f t="shared" si="436"/>
        <v>7179.8469120000009</v>
      </c>
      <c r="W49" s="39">
        <v>0.39</v>
      </c>
      <c r="X49" s="25">
        <f t="shared" si="437"/>
        <v>5426.6284800000003</v>
      </c>
      <c r="Y49" s="40">
        <v>3.0699999999999998E-3</v>
      </c>
      <c r="Z49" s="18">
        <f t="shared" si="438"/>
        <v>42.717306239999999</v>
      </c>
      <c r="AA49" s="27">
        <f>IF(L49&gt;0,(AC49+AK49)/L49,0)</f>
        <v>3.0030657090422373E-3</v>
      </c>
      <c r="AB49" s="40">
        <v>2.9999999999999997E-4</v>
      </c>
      <c r="AC49" s="37">
        <f t="shared" si="439"/>
        <v>4.1743296000000001</v>
      </c>
      <c r="AD49" s="28">
        <v>0.2198</v>
      </c>
      <c r="AE49" s="41">
        <f t="shared" si="440"/>
        <v>37.005528000000005</v>
      </c>
      <c r="AF49" s="28">
        <f t="shared" si="441"/>
        <v>0.90351331498148735</v>
      </c>
      <c r="AG49" s="29">
        <f t="shared" si="0"/>
        <v>0.90131244288573031</v>
      </c>
      <c r="AH49" s="34">
        <v>184</v>
      </c>
      <c r="AI49" s="36">
        <v>8.5000000000000006E-2</v>
      </c>
      <c r="AJ49" s="38">
        <v>0.22339999999999999</v>
      </c>
      <c r="AK49" s="41">
        <f t="shared" si="442"/>
        <v>37.611623999999999</v>
      </c>
      <c r="AL49" s="42">
        <v>1.7</v>
      </c>
      <c r="AM49" s="42"/>
      <c r="AN49" s="122">
        <f>AN48+AH49-AM49</f>
        <v>1739.5399999999997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11" t="s">
        <v>52</v>
      </c>
      <c r="D50" s="43">
        <v>17115</v>
      </c>
      <c r="E50" s="43">
        <v>1</v>
      </c>
      <c r="F50" s="43">
        <v>15380</v>
      </c>
      <c r="G50" s="37">
        <v>0.9</v>
      </c>
      <c r="H50" s="37">
        <v>3.2</v>
      </c>
      <c r="I50" s="43">
        <v>15720</v>
      </c>
      <c r="J50" s="43">
        <v>15028</v>
      </c>
      <c r="K50" s="39">
        <v>7.0999999999999994E-2</v>
      </c>
      <c r="L50" s="37">
        <f t="shared" si="431"/>
        <v>13961.012000000001</v>
      </c>
      <c r="M50" s="28">
        <v>0.81899999999999995</v>
      </c>
      <c r="N50" s="25">
        <f t="shared" si="432"/>
        <v>11434.068827999999</v>
      </c>
      <c r="O50" s="39">
        <v>0.129</v>
      </c>
      <c r="P50" s="25">
        <f t="shared" si="433"/>
        <v>1800.9705480000002</v>
      </c>
      <c r="Q50" s="39">
        <v>5.1999999999999998E-2</v>
      </c>
      <c r="R50" s="25">
        <f t="shared" si="434"/>
        <v>725.972624</v>
      </c>
      <c r="S50" s="28">
        <v>0.20399999999999999</v>
      </c>
      <c r="T50" s="25">
        <f t="shared" si="435"/>
        <v>2848.0464480000001</v>
      </c>
      <c r="U50" s="39">
        <v>0.52800000000000002</v>
      </c>
      <c r="V50" s="25">
        <f t="shared" si="436"/>
        <v>7371.4143360000007</v>
      </c>
      <c r="W50" s="39">
        <v>0.39</v>
      </c>
      <c r="X50" s="25">
        <f t="shared" si="437"/>
        <v>5444.7946800000009</v>
      </c>
      <c r="Y50" s="47">
        <v>3.2399999999999998E-3</v>
      </c>
      <c r="Z50" s="18">
        <f t="shared" si="438"/>
        <v>45.233678879999999</v>
      </c>
      <c r="AA50" s="27">
        <f>IF(L50&gt;0,(AC50+AK50)/L50,0)</f>
        <v>3.0602225225506573E-3</v>
      </c>
      <c r="AB50" s="47">
        <v>2.7999999999999998E-4</v>
      </c>
      <c r="AC50" s="37">
        <f t="shared" si="439"/>
        <v>3.9090833599999999</v>
      </c>
      <c r="AD50" s="28">
        <v>0.22090000000000001</v>
      </c>
      <c r="AE50" s="41">
        <f t="shared" si="440"/>
        <v>38.277552</v>
      </c>
      <c r="AF50" s="28">
        <f t="shared" si="441"/>
        <v>0.91473971780985353</v>
      </c>
      <c r="AG50" s="29">
        <f t="shared" si="0"/>
        <v>0.90964043618575641</v>
      </c>
      <c r="AH50" s="43">
        <v>190</v>
      </c>
      <c r="AI50" s="39">
        <v>8.7999999999999995E-2</v>
      </c>
      <c r="AJ50" s="28">
        <v>0.224</v>
      </c>
      <c r="AK50" s="41">
        <f t="shared" si="442"/>
        <v>38.814720000000001</v>
      </c>
      <c r="AL50" s="18">
        <v>1.7</v>
      </c>
      <c r="AM50" s="18"/>
      <c r="AN50" s="122">
        <f>AN49+AH50-AM50</f>
        <v>1929.5399999999997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443">SUM(D48:D50)</f>
        <v>40965</v>
      </c>
      <c r="E51" s="51"/>
      <c r="F51" s="51">
        <f t="shared" ref="F51" si="444">SUM(F48:F50)</f>
        <v>40691</v>
      </c>
      <c r="G51" s="52"/>
      <c r="H51" s="52"/>
      <c r="I51" s="51">
        <f t="shared" ref="I51:J51" si="445">SUM(I48:I50)</f>
        <v>41480</v>
      </c>
      <c r="J51" s="51">
        <f t="shared" si="445"/>
        <v>44998</v>
      </c>
      <c r="K51" s="21">
        <f t="shared" ref="K51" si="446">IF(J51&gt;0,(J48*K48+J49*K49+J50*K50)/J51,0)</f>
        <v>7.1000400017778562E-2</v>
      </c>
      <c r="L51" s="52">
        <f t="shared" ref="L51" si="447">L48+L49+L50</f>
        <v>41803.124000000003</v>
      </c>
      <c r="M51" s="53">
        <f t="shared" ref="M51" si="448">IF(L51&gt;0,N51/L51,0)</f>
        <v>0.75038565548354708</v>
      </c>
      <c r="N51" s="54">
        <f t="shared" ref="N51" si="449">N48+N49+N50</f>
        <v>31368.464604000001</v>
      </c>
      <c r="O51" s="21">
        <f t="shared" ref="O51" si="450">IF(L51&gt;0,P51/L51,0)</f>
        <v>0.14897137630192422</v>
      </c>
      <c r="P51" s="54">
        <f t="shared" ref="P51" si="451">P48+P49+P50</f>
        <v>6227.4689159999998</v>
      </c>
      <c r="Q51" s="21">
        <f t="shared" ref="Q51" si="452">IF(L51&gt;0,R51/L51,0)</f>
        <v>0.10064296821452863</v>
      </c>
      <c r="R51" s="54">
        <f t="shared" ref="R51" si="453">R48+R49+R50</f>
        <v>4207.1904799999993</v>
      </c>
      <c r="S51" s="21">
        <f t="shared" ref="S51" si="454">IF(L51&gt;0,T51/L51,0)</f>
        <v>0.21132664094673875</v>
      </c>
      <c r="T51" s="54">
        <f t="shared" ref="T51" si="455">T48+T49+T50</f>
        <v>8834.1137759999983</v>
      </c>
      <c r="U51" s="21">
        <f t="shared" ref="U51" si="456">IF(L51&gt;0,V51/L51,0)</f>
        <v>0.52067399288148897</v>
      </c>
      <c r="V51" s="54">
        <f t="shared" ref="V51" si="457">V48+V49+V50</f>
        <v>21765.799488000001</v>
      </c>
      <c r="W51" s="21">
        <f t="shared" ref="W51" si="458">IF(L51&gt;0,X51/L51,0)</f>
        <v>0.39</v>
      </c>
      <c r="X51" s="54">
        <f t="shared" ref="X51" si="459">X48+X49+X50</f>
        <v>16303.218360000001</v>
      </c>
      <c r="Y51" s="55">
        <f t="shared" ref="Y51" si="460">IF(L51&gt;0,Z51/L51,0)</f>
        <v>3.1534288470880787E-3</v>
      </c>
      <c r="Z51" s="56">
        <f t="shared" ref="Z51" si="461">SUM(Z48:Z50)</f>
        <v>131.82317712</v>
      </c>
      <c r="AA51" s="55">
        <f t="shared" ref="AA51" si="462">IF(L51&gt;0,(AA48*L48+AA49*L49+AA50*L50)/L51,0)</f>
        <v>3.0724598730946517E-3</v>
      </c>
      <c r="AB51" s="55">
        <f t="shared" ref="AB51" si="463">IF(J51&gt;0,(J48*AB48+J49*AB49+J50*AB50)/J51,0)</f>
        <v>2.999768878616828E-4</v>
      </c>
      <c r="AC51" s="52">
        <f t="shared" ref="AC51" si="464">SUM(AC48:AC50)</f>
        <v>12.54027056</v>
      </c>
      <c r="AD51" s="53">
        <f t="shared" ref="AD51" si="465">IF(J51&gt;0,(J48*AD48+J49*AD49+J50*AD50)/J51,0)</f>
        <v>0.21910236010489353</v>
      </c>
      <c r="AE51" s="58">
        <f t="shared" ref="AE51" si="466">SUM(AE48:AE50)</f>
        <v>114.41165340000001</v>
      </c>
      <c r="AF51" s="53">
        <f t="shared" ref="AF51" si="467">IF(AND(Z51&gt;0),((Z48*AF48+Z49*AF49+Z50*AF50)/Z51),0)</f>
        <v>0.90611038303752411</v>
      </c>
      <c r="AG51" s="57">
        <f t="shared" si="0"/>
        <v>0.90358702589256656</v>
      </c>
      <c r="AH51" s="51">
        <f t="shared" ref="AH51" si="468">SUM(AH48:AH50)</f>
        <v>571</v>
      </c>
      <c r="AI51" s="21">
        <f t="shared" ref="AI51" si="469">IF(AH51&gt;0,(AI48*AH48+AI49*AH49+AI50*AH50)/AH51,0)</f>
        <v>8.5308231173380031E-2</v>
      </c>
      <c r="AJ51" s="53">
        <f t="shared" ref="AJ51" si="470">IF(J51&gt;0,(AJ48*J48+AJ49*J49+AJ50*J50)/J51,0)</f>
        <v>0.22196958975954489</v>
      </c>
      <c r="AK51" s="58">
        <f t="shared" ref="AK51" si="471">SUM(AK48:AK50)</f>
        <v>115.89815049999999</v>
      </c>
      <c r="AL51" s="56"/>
      <c r="AM51" s="56">
        <f t="shared" ref="AM51" si="472">SUM(AM48:AM50)</f>
        <v>503.72</v>
      </c>
      <c r="AN51" s="106"/>
      <c r="AO51" s="107">
        <f>AN50</f>
        <v>1929.5399999999997</v>
      </c>
      <c r="AP51" s="51">
        <f t="shared" ref="AP51" si="473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11" t="s">
        <v>54</v>
      </c>
      <c r="D52" s="12">
        <v>6325</v>
      </c>
      <c r="E52" s="12">
        <v>0</v>
      </c>
      <c r="F52" s="12">
        <v>14411</v>
      </c>
      <c r="G52" s="13">
        <v>0.5</v>
      </c>
      <c r="H52" s="13">
        <v>3.3</v>
      </c>
      <c r="I52" s="12">
        <v>15035</v>
      </c>
      <c r="J52" s="12">
        <v>15123</v>
      </c>
      <c r="K52" s="14">
        <v>6.9000000000000006E-2</v>
      </c>
      <c r="L52" s="24">
        <f t="shared" ref="L52:L54" si="474">J52*(1-K52)</f>
        <v>14079.513000000001</v>
      </c>
      <c r="M52" s="15">
        <v>0.78800000000000003</v>
      </c>
      <c r="N52" s="25">
        <f t="shared" ref="N52:N54" si="475">L52*M52</f>
        <v>11094.656244000002</v>
      </c>
      <c r="O52" s="14">
        <v>0.105</v>
      </c>
      <c r="P52" s="25">
        <f t="shared" ref="P52:P54" si="476">L52*O52</f>
        <v>1478.3488649999999</v>
      </c>
      <c r="Q52" s="16">
        <v>0.107</v>
      </c>
      <c r="R52" s="25">
        <f t="shared" ref="R52:R54" si="477">L52*Q52</f>
        <v>1506.507891</v>
      </c>
      <c r="S52" s="26">
        <v>0.20399999999999999</v>
      </c>
      <c r="T52" s="25">
        <f t="shared" ref="T52:T54" si="478">L52*S52</f>
        <v>2872.220652</v>
      </c>
      <c r="U52" s="16">
        <v>0.51700000000000002</v>
      </c>
      <c r="V52" s="25">
        <f t="shared" ref="V52:V54" si="479">L52*U52</f>
        <v>7279.1082210000004</v>
      </c>
      <c r="W52" s="16">
        <v>0.39</v>
      </c>
      <c r="X52" s="25">
        <f t="shared" ref="X52:X54" si="480">W52*L52</f>
        <v>5491.0100700000003</v>
      </c>
      <c r="Y52" s="17">
        <v>3.3400000000000001E-3</v>
      </c>
      <c r="Z52" s="18">
        <f t="shared" ref="Z52:Z54" si="481">L52*Y52</f>
        <v>47.025573420000001</v>
      </c>
      <c r="AA52" s="27">
        <f>IF(L52&gt;0,(AC52+AK52)/L52,0)</f>
        <v>2.9454393564606958E-3</v>
      </c>
      <c r="AB52" s="17">
        <v>2.7E-4</v>
      </c>
      <c r="AC52" s="24">
        <f t="shared" ref="AC52:AC54" si="482">AB52*L52</f>
        <v>3.8014685100000003</v>
      </c>
      <c r="AD52" s="118">
        <v>0.218</v>
      </c>
      <c r="AE52" s="30">
        <f t="shared" ref="AE52:AE54" si="483">AH52*(1-AI52)*AD52</f>
        <v>37.377408000000003</v>
      </c>
      <c r="AF52" s="28">
        <f t="shared" ref="AF52:AF54" si="484">IF(AND(AD52&gt;0,AB52&gt;0,Y52&gt;0),((Y52-AB52)*AD52)/((AD52-AB52)*Y52),0)</f>
        <v>0.9203014996049329</v>
      </c>
      <c r="AG52" s="60">
        <f t="shared" si="0"/>
        <v>0.90945052855127217</v>
      </c>
      <c r="AH52" s="12">
        <v>188</v>
      </c>
      <c r="AI52" s="14">
        <v>8.7999999999999995E-2</v>
      </c>
      <c r="AJ52" s="15">
        <v>0.21970000000000001</v>
      </c>
      <c r="AK52" s="30">
        <f t="shared" ref="AK52:AK54" si="485">AH52*(1-AI52)*AJ52</f>
        <v>37.668883200000003</v>
      </c>
      <c r="AL52" s="19">
        <v>1.7</v>
      </c>
      <c r="AM52" s="19">
        <v>1009.86</v>
      </c>
      <c r="AN52" s="102">
        <f>AN50+AH52-AM52</f>
        <v>1107.6799999999998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49</v>
      </c>
      <c r="D53" s="34">
        <v>22910</v>
      </c>
      <c r="E53" s="34">
        <v>2</v>
      </c>
      <c r="F53" s="34">
        <v>15110</v>
      </c>
      <c r="G53" s="35">
        <v>0.6</v>
      </c>
      <c r="H53" s="35">
        <v>3.9</v>
      </c>
      <c r="I53" s="34">
        <v>15054</v>
      </c>
      <c r="J53" s="34">
        <v>15258</v>
      </c>
      <c r="K53" s="36">
        <v>6.9000000000000006E-2</v>
      </c>
      <c r="L53" s="37">
        <f t="shared" si="474"/>
        <v>14205.198</v>
      </c>
      <c r="M53" s="38">
        <v>0.76600000000000001</v>
      </c>
      <c r="N53" s="25">
        <f t="shared" si="475"/>
        <v>10881.181668000001</v>
      </c>
      <c r="O53" s="36">
        <v>0.127</v>
      </c>
      <c r="P53" s="25">
        <f t="shared" si="476"/>
        <v>1804.060146</v>
      </c>
      <c r="Q53" s="39">
        <v>0.107</v>
      </c>
      <c r="R53" s="25">
        <f t="shared" si="477"/>
        <v>1519.9561860000001</v>
      </c>
      <c r="S53" s="28">
        <v>0.20799999999999999</v>
      </c>
      <c r="T53" s="25">
        <f t="shared" si="478"/>
        <v>2954.681184</v>
      </c>
      <c r="U53" s="39">
        <v>0.51200000000000001</v>
      </c>
      <c r="V53" s="25">
        <f t="shared" si="479"/>
        <v>7273.0613760000006</v>
      </c>
      <c r="W53" s="39">
        <v>0.39</v>
      </c>
      <c r="X53" s="25">
        <f t="shared" si="480"/>
        <v>5540.0272199999999</v>
      </c>
      <c r="Y53" s="40">
        <v>3.4199999999999999E-3</v>
      </c>
      <c r="Z53" s="18">
        <f t="shared" si="481"/>
        <v>48.581777160000001</v>
      </c>
      <c r="AA53" s="27">
        <f>IF(L53&gt;0,(AC53+AK53)/L53,0)</f>
        <v>3.7346692274194283E-3</v>
      </c>
      <c r="AB53" s="40">
        <v>2.7999999999999998E-4</v>
      </c>
      <c r="AC53" s="37">
        <f t="shared" si="482"/>
        <v>3.97745544</v>
      </c>
      <c r="AD53" s="28">
        <v>0.22020000000000001</v>
      </c>
      <c r="AE53" s="41">
        <f t="shared" si="483"/>
        <v>48.918751200000003</v>
      </c>
      <c r="AF53" s="28">
        <f t="shared" si="484"/>
        <v>0.91929760742343303</v>
      </c>
      <c r="AG53" s="29">
        <f t="shared" si="0"/>
        <v>0.92620082588899511</v>
      </c>
      <c r="AH53" s="34">
        <v>242</v>
      </c>
      <c r="AI53" s="36">
        <v>8.2000000000000003E-2</v>
      </c>
      <c r="AJ53" s="38">
        <v>0.22090000000000001</v>
      </c>
      <c r="AK53" s="41">
        <f t="shared" si="485"/>
        <v>49.074260400000007</v>
      </c>
      <c r="AL53" s="42">
        <v>1.8</v>
      </c>
      <c r="AM53" s="42"/>
      <c r="AN53" s="122">
        <f>AN52+AH53-AM53</f>
        <v>1349.6799999999998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11" t="s">
        <v>52</v>
      </c>
      <c r="D54" s="43">
        <v>16770</v>
      </c>
      <c r="E54" s="43">
        <v>1</v>
      </c>
      <c r="F54" s="43">
        <v>15449</v>
      </c>
      <c r="G54" s="37">
        <v>0.7</v>
      </c>
      <c r="H54" s="37">
        <v>3</v>
      </c>
      <c r="I54" s="43">
        <v>15886</v>
      </c>
      <c r="J54" s="43">
        <v>15221</v>
      </c>
      <c r="K54" s="39">
        <v>7.0000000000000007E-2</v>
      </c>
      <c r="L54" s="37">
        <f t="shared" si="474"/>
        <v>14155.529999999999</v>
      </c>
      <c r="M54" s="28">
        <v>0.78200000000000003</v>
      </c>
      <c r="N54" s="25">
        <f t="shared" si="475"/>
        <v>11069.624459999999</v>
      </c>
      <c r="O54" s="39">
        <v>0.129</v>
      </c>
      <c r="P54" s="25">
        <f t="shared" si="476"/>
        <v>1826.0633699999998</v>
      </c>
      <c r="Q54" s="39">
        <v>8.8999999999999996E-2</v>
      </c>
      <c r="R54" s="25">
        <f t="shared" si="477"/>
        <v>1259.8421699999999</v>
      </c>
      <c r="S54" s="28">
        <v>0.20200000000000001</v>
      </c>
      <c r="T54" s="25">
        <f t="shared" si="478"/>
        <v>2859.4170599999998</v>
      </c>
      <c r="U54" s="39">
        <v>0.47199999999999998</v>
      </c>
      <c r="V54" s="25">
        <f t="shared" si="479"/>
        <v>6681.4101599999995</v>
      </c>
      <c r="W54" s="39">
        <v>0.39</v>
      </c>
      <c r="X54" s="25">
        <f t="shared" si="480"/>
        <v>5520.6566999999995</v>
      </c>
      <c r="Y54" s="47">
        <v>3.3999999999999998E-3</v>
      </c>
      <c r="Z54" s="18">
        <f t="shared" si="481"/>
        <v>48.128801999999993</v>
      </c>
      <c r="AA54" s="27">
        <f>IF(L54&gt;0,(AC54+AK54)/L54,0)</f>
        <v>3.3555154346040028E-3</v>
      </c>
      <c r="AB54" s="47">
        <v>2.5999999999999998E-4</v>
      </c>
      <c r="AC54" s="37">
        <f t="shared" si="482"/>
        <v>3.6804377999999995</v>
      </c>
      <c r="AD54" s="28">
        <v>0.22090000000000001</v>
      </c>
      <c r="AE54" s="41">
        <f t="shared" si="483"/>
        <v>42.943843600000001</v>
      </c>
      <c r="AF54" s="28">
        <f t="shared" si="484"/>
        <v>0.9246176897154802</v>
      </c>
      <c r="AG54" s="29">
        <f t="shared" si="0"/>
        <v>0.92358098501719954</v>
      </c>
      <c r="AH54" s="43">
        <v>212</v>
      </c>
      <c r="AI54" s="39">
        <v>8.3000000000000004E-2</v>
      </c>
      <c r="AJ54" s="28">
        <v>0.22539999999999999</v>
      </c>
      <c r="AK54" s="41">
        <f t="shared" si="485"/>
        <v>43.818661599999999</v>
      </c>
      <c r="AL54" s="18">
        <v>1.65</v>
      </c>
      <c r="AM54" s="18"/>
      <c r="AN54" s="122">
        <f>AN53+AH54-AM54</f>
        <v>1561.6799999999998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486">SUM(D52:D54)</f>
        <v>46005</v>
      </c>
      <c r="E55" s="51"/>
      <c r="F55" s="51">
        <f t="shared" ref="F55" si="487">SUM(F52:F54)</f>
        <v>44970</v>
      </c>
      <c r="G55" s="52"/>
      <c r="H55" s="52"/>
      <c r="I55" s="51">
        <f t="shared" ref="I55:J55" si="488">SUM(I52:I54)</f>
        <v>45975</v>
      </c>
      <c r="J55" s="51">
        <f t="shared" si="488"/>
        <v>45602</v>
      </c>
      <c r="K55" s="21">
        <f t="shared" ref="K55" si="489">IF(J55&gt;0,(J52*K52+J53*K53+J54*K54)/J55,0)</f>
        <v>6.933377922020964E-2</v>
      </c>
      <c r="L55" s="52">
        <f t="shared" ref="L55" si="490">L52+L53+L54</f>
        <v>42440.241000000002</v>
      </c>
      <c r="M55" s="53">
        <f t="shared" ref="M55" si="491">IF(L55&gt;0,N55/L55,0)</f>
        <v>0.7786351253754662</v>
      </c>
      <c r="N55" s="54">
        <f t="shared" ref="N55" si="492">N52+N53+N54</f>
        <v>33045.462372000002</v>
      </c>
      <c r="O55" s="21">
        <f t="shared" ref="O55" si="493">IF(L55&gt;0,P55/L55,0)</f>
        <v>0.12036859972119383</v>
      </c>
      <c r="P55" s="54">
        <f t="shared" ref="P55" si="494">P52+P53+P54</f>
        <v>5108.4723809999996</v>
      </c>
      <c r="Q55" s="21">
        <f t="shared" ref="Q55" si="495">IF(L55&gt;0,R55/L55,0)</f>
        <v>0.10099627490333997</v>
      </c>
      <c r="R55" s="54">
        <f t="shared" ref="R55" si="496">R52+R53+R54</f>
        <v>4286.3062470000004</v>
      </c>
      <c r="S55" s="21">
        <f t="shared" ref="S55" si="497">IF(L55&gt;0,T55/L55,0)</f>
        <v>0.2046717617838221</v>
      </c>
      <c r="T55" s="54">
        <f t="shared" ref="T55" si="498">T52+T53+T54</f>
        <v>8686.3188960000007</v>
      </c>
      <c r="U55" s="21">
        <f t="shared" ref="U55" si="499">IF(L55&gt;0,V55/L55,0)</f>
        <v>0.50031713432070279</v>
      </c>
      <c r="V55" s="54">
        <f t="shared" ref="V55" si="500">V52+V53+V54</f>
        <v>21233.579757</v>
      </c>
      <c r="W55" s="21">
        <f t="shared" ref="W55" si="501">IF(L55&gt;0,X55/L55,0)</f>
        <v>0.38999999999999996</v>
      </c>
      <c r="X55" s="54">
        <f t="shared" ref="X55" si="502">X52+X53+X54</f>
        <v>16551.69399</v>
      </c>
      <c r="Y55" s="55">
        <f t="shared" ref="Y55" si="503">IF(L55&gt;0,Z55/L55,0)</f>
        <v>3.3867892639912202E-3</v>
      </c>
      <c r="Z55" s="56">
        <f t="shared" ref="Z55" si="504">SUM(Z52:Z54)</f>
        <v>143.73615258000001</v>
      </c>
      <c r="AA55" s="55">
        <f t="shared" ref="AA55" si="505">IF(L55&gt;0,(AA52*L52+AA53*L53+AA54*L54)/L55,0)</f>
        <v>3.3463798414811075E-3</v>
      </c>
      <c r="AB55" s="55">
        <f t="shared" ref="AB55" si="506">IF(J55&gt;0,(J52*AB52+J53*AB53+J54*AB54)/J55,0)</f>
        <v>2.7000811367922458E-4</v>
      </c>
      <c r="AC55" s="52">
        <f t="shared" ref="AC55" si="507">SUM(AC52:AC54)</f>
        <v>11.459361749999999</v>
      </c>
      <c r="AD55" s="53">
        <f t="shared" ref="AD55" si="508">IF(J55&gt;0,(J52*AD52+J53*AD53+J54*AD54)/J55,0)</f>
        <v>0.21970405903249857</v>
      </c>
      <c r="AE55" s="58">
        <f t="shared" ref="AE55" si="509">SUM(AE52:AE54)</f>
        <v>129.24000280000001</v>
      </c>
      <c r="AF55" s="53">
        <f t="shared" ref="AF55" si="510">IF(AND(Z55&gt;0),((Z52*AF52+Z53*AF53+Z54*AF54)/Z55),0)</f>
        <v>0.92140743009018156</v>
      </c>
      <c r="AG55" s="57">
        <f t="shared" si="0"/>
        <v>0.92043282807843418</v>
      </c>
      <c r="AH55" s="51">
        <f t="shared" ref="AH55" si="511">SUM(AH52:AH54)</f>
        <v>642</v>
      </c>
      <c r="AI55" s="21">
        <f t="shared" ref="AI55" si="512">IF(AH55&gt;0,(AI52*AH52+AI53*AH53+AI54*AH54)/AH55,0)</f>
        <v>8.4087227414330237E-2</v>
      </c>
      <c r="AJ55" s="53">
        <f t="shared" ref="AJ55" si="513">IF(J55&gt;0,(AJ52*J52+AJ53*J53+AJ54*J54)/J55,0)</f>
        <v>0.22200405026095346</v>
      </c>
      <c r="AK55" s="58">
        <f t="shared" ref="AK55" si="514">SUM(AK52:AK54)</f>
        <v>130.56180520000001</v>
      </c>
      <c r="AL55" s="56"/>
      <c r="AM55" s="56">
        <f t="shared" ref="AM55" si="515">SUM(AM52:AM54)</f>
        <v>1009.86</v>
      </c>
      <c r="AN55" s="106"/>
      <c r="AO55" s="107">
        <f>AN54</f>
        <v>1561.6799999999998</v>
      </c>
      <c r="AP55" s="51">
        <f t="shared" ref="AP55" si="516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11" t="s">
        <v>54</v>
      </c>
      <c r="D56" s="12">
        <v>5987</v>
      </c>
      <c r="E56" s="12">
        <v>0</v>
      </c>
      <c r="F56" s="12">
        <v>13828</v>
      </c>
      <c r="G56" s="13">
        <v>1</v>
      </c>
      <c r="H56" s="13">
        <v>3.2</v>
      </c>
      <c r="I56" s="12">
        <v>14182</v>
      </c>
      <c r="J56" s="12">
        <v>15194</v>
      </c>
      <c r="K56" s="14">
        <v>7.4999999999999997E-2</v>
      </c>
      <c r="L56" s="24">
        <f t="shared" ref="L56:L58" si="517">J56*(1-K56)</f>
        <v>14054.45</v>
      </c>
      <c r="M56" s="15">
        <v>0.76</v>
      </c>
      <c r="N56" s="25">
        <f t="shared" ref="N56:N58" si="518">L56*M56</f>
        <v>10681.382000000001</v>
      </c>
      <c r="O56" s="14">
        <v>0.151</v>
      </c>
      <c r="P56" s="25">
        <f t="shared" ref="P56:P58" si="519">L56*O56</f>
        <v>2122.2219500000001</v>
      </c>
      <c r="Q56" s="16">
        <v>0.09</v>
      </c>
      <c r="R56" s="25">
        <f t="shared" ref="R56:R58" si="520">L56*Q56</f>
        <v>1264.9005</v>
      </c>
      <c r="S56" s="26">
        <v>0.20799999999999999</v>
      </c>
      <c r="T56" s="25">
        <f t="shared" ref="T56:T58" si="521">L56*S56</f>
        <v>2923.3256000000001</v>
      </c>
      <c r="U56" s="16">
        <v>0.495</v>
      </c>
      <c r="V56" s="25">
        <f t="shared" ref="V56:V58" si="522">L56*U56</f>
        <v>6956.9527500000004</v>
      </c>
      <c r="W56" s="16">
        <v>0.39</v>
      </c>
      <c r="X56" s="25">
        <f t="shared" ref="X56:X58" si="523">W56*L56</f>
        <v>5481.2355000000007</v>
      </c>
      <c r="Y56" s="17">
        <v>3.3999999999999998E-3</v>
      </c>
      <c r="Z56" s="18">
        <f t="shared" ref="Z56:Z58" si="524">L56*Y56</f>
        <v>47.785130000000002</v>
      </c>
      <c r="AA56" s="27">
        <f>IF(L56&gt;0,(AC56+AK56)/L56,0)</f>
        <v>3.3379239671420795E-3</v>
      </c>
      <c r="AB56" s="17">
        <v>2.7E-4</v>
      </c>
      <c r="AC56" s="24">
        <f t="shared" ref="AC56:AC58" si="525">AB56*L56</f>
        <v>3.7947015000000004</v>
      </c>
      <c r="AD56" s="118">
        <v>0.2266</v>
      </c>
      <c r="AE56" s="30">
        <f t="shared" ref="AE56:AE58" si="526">AH56*(1-AI56)*AD56</f>
        <v>42.890847999999998</v>
      </c>
      <c r="AF56" s="28">
        <f t="shared" ref="AF56:AF58" si="527">IF(AND(AD56&gt;0,AB56&gt;0,Y56&gt;0),((Y56-AB56)*AD56)/((AD56-AB56)*Y56),0)</f>
        <v>0.92168644951021528</v>
      </c>
      <c r="AG56" s="60">
        <f t="shared" si="0"/>
        <v>0.92020206868785803</v>
      </c>
      <c r="AH56" s="129">
        <v>208</v>
      </c>
      <c r="AI56" s="14">
        <v>0.09</v>
      </c>
      <c r="AJ56" s="15">
        <v>0.2278</v>
      </c>
      <c r="AK56" s="30">
        <f t="shared" ref="AK56:AK58" si="528">AH56*(1-AI56)*AJ56</f>
        <v>43.117984</v>
      </c>
      <c r="AL56" s="19">
        <v>1.7</v>
      </c>
      <c r="AM56" s="19">
        <v>1255.58</v>
      </c>
      <c r="AN56" s="102">
        <f>AN54+AH56-AM56</f>
        <v>514.09999999999991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11" t="s">
        <v>50</v>
      </c>
      <c r="D57" s="34">
        <v>18383</v>
      </c>
      <c r="E57" s="34">
        <v>4</v>
      </c>
      <c r="F57" s="34">
        <v>14343</v>
      </c>
      <c r="G57" s="35">
        <v>0.8</v>
      </c>
      <c r="H57" s="35">
        <v>3.8</v>
      </c>
      <c r="I57" s="34">
        <v>14851</v>
      </c>
      <c r="J57" s="34">
        <v>15211</v>
      </c>
      <c r="K57" s="36">
        <v>6.9000000000000006E-2</v>
      </c>
      <c r="L57" s="37">
        <f t="shared" si="517"/>
        <v>14161.441000000001</v>
      </c>
      <c r="M57" s="38">
        <v>0.7</v>
      </c>
      <c r="N57" s="25">
        <f t="shared" si="518"/>
        <v>9913.0087000000003</v>
      </c>
      <c r="O57" s="36">
        <v>0.11899999999999999</v>
      </c>
      <c r="P57" s="25">
        <f t="shared" si="519"/>
        <v>1685.2114790000001</v>
      </c>
      <c r="Q57" s="39">
        <v>0.18099999999999999</v>
      </c>
      <c r="R57" s="25">
        <f t="shared" si="520"/>
        <v>2563.2208209999999</v>
      </c>
      <c r="S57" s="28">
        <v>0.21299999999999999</v>
      </c>
      <c r="T57" s="25">
        <f t="shared" si="521"/>
        <v>3016.3869330000002</v>
      </c>
      <c r="U57" s="39">
        <v>0.48199999999999998</v>
      </c>
      <c r="V57" s="25">
        <f t="shared" si="522"/>
        <v>6825.8145620000005</v>
      </c>
      <c r="W57" s="39">
        <v>0.39</v>
      </c>
      <c r="X57" s="25">
        <f t="shared" si="523"/>
        <v>5522.9619900000007</v>
      </c>
      <c r="Y57" s="40">
        <v>3.2699999999999999E-3</v>
      </c>
      <c r="Z57" s="18">
        <f t="shared" si="524"/>
        <v>46.30791207</v>
      </c>
      <c r="AA57" s="27">
        <f>IF(L57&gt;0,(AC57+AK57)/L57,0)</f>
        <v>3.9063699435671834E-3</v>
      </c>
      <c r="AB57" s="40">
        <v>2.7999999999999998E-4</v>
      </c>
      <c r="AC57" s="37">
        <f t="shared" si="525"/>
        <v>3.96520348</v>
      </c>
      <c r="AD57" s="28">
        <v>0.22339999999999999</v>
      </c>
      <c r="AE57" s="41">
        <f t="shared" si="526"/>
        <v>49.112255999999995</v>
      </c>
      <c r="AF57" s="28">
        <f t="shared" si="527"/>
        <v>0.91552056298060436</v>
      </c>
      <c r="AG57" s="29">
        <f t="shared" si="0"/>
        <v>0.92943625120757833</v>
      </c>
      <c r="AH57" s="34">
        <v>240</v>
      </c>
      <c r="AI57" s="36">
        <v>8.4000000000000005E-2</v>
      </c>
      <c r="AJ57" s="38">
        <v>0.2336</v>
      </c>
      <c r="AK57" s="41">
        <f t="shared" si="528"/>
        <v>51.354624000000001</v>
      </c>
      <c r="AL57" s="42">
        <v>1.75</v>
      </c>
      <c r="AM57" s="42"/>
      <c r="AN57" s="122">
        <f>AN56+AH57-AM57</f>
        <v>754.09999999999991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11" t="s">
        <v>52</v>
      </c>
      <c r="D58" s="43">
        <v>21493</v>
      </c>
      <c r="E58" s="43">
        <v>1</v>
      </c>
      <c r="F58" s="43">
        <v>16684</v>
      </c>
      <c r="G58" s="37">
        <v>1</v>
      </c>
      <c r="H58" s="37">
        <v>4</v>
      </c>
      <c r="I58" s="43">
        <v>16099</v>
      </c>
      <c r="J58" s="43">
        <v>15148</v>
      </c>
      <c r="K58" s="39">
        <v>6.7000000000000004E-2</v>
      </c>
      <c r="L58" s="37">
        <f t="shared" si="517"/>
        <v>14133.084000000001</v>
      </c>
      <c r="M58" s="28">
        <v>0.78900000000000003</v>
      </c>
      <c r="N58" s="25">
        <f t="shared" si="518"/>
        <v>11151.003276000001</v>
      </c>
      <c r="O58" s="39">
        <v>0.11899999999999999</v>
      </c>
      <c r="P58" s="25">
        <f t="shared" si="519"/>
        <v>1681.836996</v>
      </c>
      <c r="Q58" s="39">
        <v>9.1999999999999998E-2</v>
      </c>
      <c r="R58" s="25">
        <f t="shared" si="520"/>
        <v>1300.2437280000001</v>
      </c>
      <c r="S58" s="28">
        <v>0.22</v>
      </c>
      <c r="T58" s="25">
        <f t="shared" si="521"/>
        <v>3109.2784800000004</v>
      </c>
      <c r="U58" s="39">
        <v>0.49</v>
      </c>
      <c r="V58" s="25">
        <f t="shared" si="522"/>
        <v>6925.2111599999998</v>
      </c>
      <c r="W58" s="39">
        <v>0.39</v>
      </c>
      <c r="X58" s="25">
        <f t="shared" si="523"/>
        <v>5511.9027600000009</v>
      </c>
      <c r="Y58" s="47">
        <v>3.3500000000000001E-3</v>
      </c>
      <c r="Z58" s="18">
        <f t="shared" si="524"/>
        <v>47.345831400000002</v>
      </c>
      <c r="AA58" s="27">
        <f>IF(L58&gt;0,(AC58+AK58)/L58,0)</f>
        <v>4.0588917295050391E-3</v>
      </c>
      <c r="AB58" s="47">
        <v>2.9E-4</v>
      </c>
      <c r="AC58" s="37">
        <f t="shared" si="525"/>
        <v>4.0985943599999999</v>
      </c>
      <c r="AD58" s="28">
        <v>0.2253</v>
      </c>
      <c r="AE58" s="41">
        <f t="shared" si="526"/>
        <v>52.0418217</v>
      </c>
      <c r="AF58" s="28">
        <f t="shared" si="527"/>
        <v>0.91461009693101536</v>
      </c>
      <c r="AG58" s="29">
        <f t="shared" si="0"/>
        <v>0.92972113214859087</v>
      </c>
      <c r="AH58" s="43">
        <v>253</v>
      </c>
      <c r="AI58" s="39">
        <v>8.6999999999999994E-2</v>
      </c>
      <c r="AJ58" s="28">
        <v>0.2306</v>
      </c>
      <c r="AK58" s="41">
        <f t="shared" si="528"/>
        <v>53.2660634</v>
      </c>
      <c r="AL58" s="18">
        <v>1.7</v>
      </c>
      <c r="AM58" s="18"/>
      <c r="AN58" s="122">
        <f>AN57+AH58-AM58</f>
        <v>1007.0999999999999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529">SUM(D56:D58)</f>
        <v>45863</v>
      </c>
      <c r="E59" s="51"/>
      <c r="F59" s="51">
        <f t="shared" ref="F59" si="530">SUM(F56:F58)</f>
        <v>44855</v>
      </c>
      <c r="G59" s="52"/>
      <c r="H59" s="52"/>
      <c r="I59" s="51">
        <f t="shared" ref="I59:J59" si="531">SUM(I56:I58)</f>
        <v>45132</v>
      </c>
      <c r="J59" s="51">
        <f t="shared" si="531"/>
        <v>45553</v>
      </c>
      <c r="K59" s="21">
        <f t="shared" ref="K59" si="532">IF(J59&gt;0,(J56*K56+J57*K57+J58*K58)/J59,0)</f>
        <v>7.0336201786929523E-2</v>
      </c>
      <c r="L59" s="52">
        <f t="shared" ref="L59" si="533">L56+L57+L58</f>
        <v>42348.975000000006</v>
      </c>
      <c r="M59" s="53">
        <f t="shared" ref="M59" si="534">IF(L59&gt;0,N59/L59,0)</f>
        <v>0.74961422268189493</v>
      </c>
      <c r="N59" s="54">
        <f t="shared" ref="N59" si="535">N56+N57+N58</f>
        <v>31745.393976000007</v>
      </c>
      <c r="O59" s="21">
        <f t="shared" ref="O59" si="536">IF(L59&gt;0,P59/L59,0)</f>
        <v>0.12961991228831393</v>
      </c>
      <c r="P59" s="54">
        <f t="shared" ref="P59" si="537">P56+P57+P58</f>
        <v>5489.2704250000006</v>
      </c>
      <c r="Q59" s="21">
        <f t="shared" ref="Q59" si="538">IF(L59&gt;0,R59/L59,0)</f>
        <v>0.12109773728880095</v>
      </c>
      <c r="R59" s="54">
        <f t="shared" ref="R59" si="539">R56+R57+R58</f>
        <v>5128.365049</v>
      </c>
      <c r="S59" s="21">
        <f t="shared" ref="S59" si="540">IF(L59&gt;0,T59/L59,0)</f>
        <v>0.21367674218797503</v>
      </c>
      <c r="T59" s="54">
        <f t="shared" ref="T59" si="541">T56+T57+T58</f>
        <v>9048.9910130000007</v>
      </c>
      <c r="U59" s="21">
        <f t="shared" ref="U59" si="542">IF(L59&gt;0,V59/L59,0)</f>
        <v>0.488984171919155</v>
      </c>
      <c r="V59" s="54">
        <f t="shared" ref="V59" si="543">V56+V57+V58</f>
        <v>20707.978471999999</v>
      </c>
      <c r="W59" s="21">
        <f t="shared" ref="W59" si="544">IF(L59&gt;0,X59/L59,0)</f>
        <v>0.39</v>
      </c>
      <c r="X59" s="54">
        <f t="shared" ref="X59" si="545">X56+X57+X58</f>
        <v>16516.100250000003</v>
      </c>
      <c r="Y59" s="55">
        <f t="shared" ref="Y59" si="546">IF(L59&gt;0,Z59/L59,0)</f>
        <v>3.3398417191915501E-3</v>
      </c>
      <c r="Z59" s="56">
        <f t="shared" ref="Z59" si="547">SUM(Z56:Z58)</f>
        <v>141.43887347</v>
      </c>
      <c r="AA59" s="55">
        <f t="shared" ref="AA59" si="548">IF(L59&gt;0,(AA56*L56+AA57*L57+AA58*L58)/L59,0)</f>
        <v>3.7686194468697287E-3</v>
      </c>
      <c r="AB59" s="55">
        <f t="shared" ref="AB59" si="549">IF(J59&gt;0,(J56*AB56+J57*AB57+J58*AB58)/J59,0)</f>
        <v>2.7998990187254411E-4</v>
      </c>
      <c r="AC59" s="52">
        <f t="shared" ref="AC59" si="550">SUM(AC56:AC58)</f>
        <v>11.85849934</v>
      </c>
      <c r="AD59" s="53">
        <f t="shared" ref="AD59" si="551">IF(J59&gt;0,(J56*AD56+J57*AD57+J58*AD58)/J59,0)</f>
        <v>0.22509916361161722</v>
      </c>
      <c r="AE59" s="58">
        <f t="shared" ref="AE59" si="552">SUM(AE56:AE58)</f>
        <v>144.04492569999999</v>
      </c>
      <c r="AF59" s="53">
        <f t="shared" ref="AF59" si="553">IF(AND(Z59&gt;0),((Z56*AF56+Z57*AF57+Z58*AF58)/Z59),0)</f>
        <v>0.91729893487464242</v>
      </c>
      <c r="AG59" s="57">
        <f t="shared" si="0"/>
        <v>0.92682992249138074</v>
      </c>
      <c r="AH59" s="51">
        <f t="shared" ref="AH59" si="554">SUM(AH56:AH58)</f>
        <v>701</v>
      </c>
      <c r="AI59" s="21">
        <f t="shared" ref="AI59" si="555">IF(AH59&gt;0,(AI56*AH56+AI57*AH57+AI58*AH58)/AH59,0)</f>
        <v>8.6863052781740363E-2</v>
      </c>
      <c r="AJ59" s="53">
        <f t="shared" ref="AJ59" si="556">IF(J59&gt;0,(AJ56*J56+AJ57*J57+AJ58*J58)/J59,0)</f>
        <v>0.23066782868307248</v>
      </c>
      <c r="AK59" s="58">
        <f t="shared" ref="AK59" si="557">SUM(AK56:AK58)</f>
        <v>147.73867140000002</v>
      </c>
      <c r="AL59" s="56"/>
      <c r="AM59" s="56">
        <f t="shared" ref="AM59" si="558">SUM(AM56:AM58)</f>
        <v>1255.58</v>
      </c>
      <c r="AN59" s="106"/>
      <c r="AO59" s="107">
        <f>AN58</f>
        <v>1007.0999999999999</v>
      </c>
      <c r="AP59" s="51">
        <f t="shared" ref="AP59" si="559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54</v>
      </c>
      <c r="D60" s="12">
        <v>6470</v>
      </c>
      <c r="E60" s="12">
        <v>0</v>
      </c>
      <c r="F60" s="12">
        <v>10077</v>
      </c>
      <c r="G60" s="13">
        <v>2.2999999999999998</v>
      </c>
      <c r="H60" s="13">
        <v>5</v>
      </c>
      <c r="I60" s="12">
        <v>11464</v>
      </c>
      <c r="J60" s="12">
        <v>14847</v>
      </c>
      <c r="K60" s="14">
        <v>7.1999999999999995E-2</v>
      </c>
      <c r="L60" s="24">
        <f t="shared" ref="L60:L62" si="560">J60*(1-K60)</f>
        <v>13778.016000000001</v>
      </c>
      <c r="M60" s="15">
        <v>0.76600000000000001</v>
      </c>
      <c r="N60" s="25">
        <f t="shared" ref="N60:N62" si="561">L60*M60</f>
        <v>10553.960256000002</v>
      </c>
      <c r="O60" s="14">
        <v>0.13800000000000001</v>
      </c>
      <c r="P60" s="25">
        <f t="shared" ref="P60:P62" si="562">L60*O60</f>
        <v>1901.3662080000004</v>
      </c>
      <c r="Q60" s="16">
        <v>9.6000000000000002E-2</v>
      </c>
      <c r="R60" s="25">
        <f t="shared" ref="R60:R62" si="563">L60*Q60</f>
        <v>1322.6895360000001</v>
      </c>
      <c r="S60" s="26">
        <v>0.22600000000000001</v>
      </c>
      <c r="T60" s="25">
        <f t="shared" ref="T60:T62" si="564">L60*S60</f>
        <v>3113.8316160000004</v>
      </c>
      <c r="U60" s="16">
        <v>0.47699999999999998</v>
      </c>
      <c r="V60" s="25">
        <f t="shared" ref="V60:V62" si="565">L60*U60</f>
        <v>6572.1136320000005</v>
      </c>
      <c r="W60" s="16">
        <v>0.39</v>
      </c>
      <c r="X60" s="25">
        <f t="shared" ref="X60:X62" si="566">W60*L60</f>
        <v>5373.4262400000007</v>
      </c>
      <c r="Y60" s="17">
        <v>3.3999999999999998E-3</v>
      </c>
      <c r="Z60" s="18">
        <f t="shared" ref="Z60:Z62" si="567">L60*Y60</f>
        <v>46.845254400000002</v>
      </c>
      <c r="AA60" s="27">
        <f>IF(L60&gt;0,(AC60+AK60)/L60,0)</f>
        <v>3.5661906576389519E-3</v>
      </c>
      <c r="AB60" s="17">
        <v>2.9E-4</v>
      </c>
      <c r="AC60" s="24">
        <f t="shared" ref="AC60:AC62" si="568">AB60*L60</f>
        <v>3.9956246400000004</v>
      </c>
      <c r="AD60" s="118">
        <v>0.23180000000000001</v>
      </c>
      <c r="AE60" s="30">
        <f t="shared" ref="AE60:AE62" si="569">AH60*(1-AI60)*AD60</f>
        <v>45.472901400000005</v>
      </c>
      <c r="AF60" s="28">
        <f t="shared" ref="AF60:AF62" si="570">IF(AND(AD60&gt;0,AB60&gt;0,Y60&gt;0),((Y60-AB60)*AD60)/((AD60-AB60)*Y60),0)</f>
        <v>0.91585168471950151</v>
      </c>
      <c r="AG60" s="60">
        <f t="shared" si="0"/>
        <v>0.91984003013531013</v>
      </c>
      <c r="AH60" s="12">
        <v>213</v>
      </c>
      <c r="AI60" s="14">
        <v>7.9000000000000001E-2</v>
      </c>
      <c r="AJ60" s="15">
        <v>0.2301</v>
      </c>
      <c r="AK60" s="30">
        <f t="shared" ref="AK60:AK62" si="571">AH60*(1-AI60)*AJ60</f>
        <v>45.139407300000002</v>
      </c>
      <c r="AL60" s="19">
        <v>1.7</v>
      </c>
      <c r="AM60" s="19">
        <v>1164.02</v>
      </c>
      <c r="AN60" s="102">
        <f>AN58+AH60-AM60-AO60</f>
        <v>-7.1054273576010019E-14</v>
      </c>
      <c r="AO60" s="103">
        <v>56.08</v>
      </c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11" t="s">
        <v>50</v>
      </c>
      <c r="D61" s="34">
        <v>19137</v>
      </c>
      <c r="E61" s="34">
        <v>3</v>
      </c>
      <c r="F61" s="34">
        <v>15169</v>
      </c>
      <c r="G61" s="35">
        <v>0.9</v>
      </c>
      <c r="H61" s="35">
        <v>3.3</v>
      </c>
      <c r="I61" s="34">
        <v>17100</v>
      </c>
      <c r="J61" s="34">
        <v>14521</v>
      </c>
      <c r="K61" s="36">
        <v>7.0000000000000007E-2</v>
      </c>
      <c r="L61" s="37">
        <f t="shared" si="560"/>
        <v>13504.529999999999</v>
      </c>
      <c r="M61" s="38">
        <v>0.79300000000000004</v>
      </c>
      <c r="N61" s="25">
        <f t="shared" si="561"/>
        <v>10709.092289999999</v>
      </c>
      <c r="O61" s="36">
        <v>7.4999999999999997E-2</v>
      </c>
      <c r="P61" s="25">
        <f t="shared" si="562"/>
        <v>1012.8397499999999</v>
      </c>
      <c r="Q61" s="39">
        <v>0.13200000000000001</v>
      </c>
      <c r="R61" s="25">
        <f t="shared" si="563"/>
        <v>1782.5979599999998</v>
      </c>
      <c r="S61" s="28">
        <v>0.216</v>
      </c>
      <c r="T61" s="25">
        <f t="shared" si="564"/>
        <v>2916.9784799999998</v>
      </c>
      <c r="U61" s="39">
        <v>0.498</v>
      </c>
      <c r="V61" s="25">
        <f t="shared" si="565"/>
        <v>6725.2559399999991</v>
      </c>
      <c r="W61" s="39">
        <v>0.39</v>
      </c>
      <c r="X61" s="25">
        <f t="shared" si="566"/>
        <v>5266.7667000000001</v>
      </c>
      <c r="Y61" s="40">
        <v>3.31E-3</v>
      </c>
      <c r="Z61" s="18">
        <f t="shared" si="567"/>
        <v>44.699994299999993</v>
      </c>
      <c r="AA61" s="27">
        <f>IF(L61&gt;0,(AC61+AK61)/L61,0)</f>
        <v>3.1572727373703497E-3</v>
      </c>
      <c r="AB61" s="40">
        <v>2.7999999999999998E-4</v>
      </c>
      <c r="AC61" s="37">
        <f t="shared" si="568"/>
        <v>3.7812683999999992</v>
      </c>
      <c r="AD61" s="28">
        <v>0.2225</v>
      </c>
      <c r="AE61" s="41">
        <f t="shared" si="569"/>
        <v>37.540199999999999</v>
      </c>
      <c r="AF61" s="28">
        <f t="shared" si="570"/>
        <v>0.91656128041642959</v>
      </c>
      <c r="AG61" s="29">
        <f t="shared" si="0"/>
        <v>0.9124251970764129</v>
      </c>
      <c r="AH61" s="34">
        <v>185</v>
      </c>
      <c r="AI61" s="36">
        <v>8.7999999999999995E-2</v>
      </c>
      <c r="AJ61" s="38">
        <v>0.2303</v>
      </c>
      <c r="AK61" s="41">
        <f t="shared" si="571"/>
        <v>38.856216000000003</v>
      </c>
      <c r="AL61" s="42">
        <v>1.7</v>
      </c>
      <c r="AM61" s="42"/>
      <c r="AN61" s="122">
        <f>AN60+AH61-AM61</f>
        <v>184.99999999999994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11" t="s">
        <v>51</v>
      </c>
      <c r="D62" s="43">
        <v>15152</v>
      </c>
      <c r="E62" s="43">
        <v>4</v>
      </c>
      <c r="F62" s="43">
        <v>15197</v>
      </c>
      <c r="G62" s="37">
        <v>0.6</v>
      </c>
      <c r="H62" s="37">
        <v>2.8</v>
      </c>
      <c r="I62" s="43">
        <v>17172</v>
      </c>
      <c r="J62" s="43">
        <v>14877</v>
      </c>
      <c r="K62" s="39">
        <v>7.1999999999999995E-2</v>
      </c>
      <c r="L62" s="37">
        <f t="shared" si="560"/>
        <v>13805.856000000002</v>
      </c>
      <c r="M62" s="28">
        <v>0.72499999999999998</v>
      </c>
      <c r="N62" s="25">
        <f t="shared" si="561"/>
        <v>10009.2456</v>
      </c>
      <c r="O62" s="39">
        <v>0.21</v>
      </c>
      <c r="P62" s="25">
        <f t="shared" si="562"/>
        <v>2899.2297600000002</v>
      </c>
      <c r="Q62" s="39">
        <v>6.5000000000000002E-2</v>
      </c>
      <c r="R62" s="25">
        <f t="shared" si="563"/>
        <v>897.38064000000008</v>
      </c>
      <c r="S62" s="28">
        <v>0.21199999999999999</v>
      </c>
      <c r="T62" s="25">
        <f t="shared" si="564"/>
        <v>2926.8414720000001</v>
      </c>
      <c r="U62" s="39">
        <v>0.51</v>
      </c>
      <c r="V62" s="25">
        <f t="shared" si="565"/>
        <v>7040.9865600000012</v>
      </c>
      <c r="W62" s="39">
        <v>0.39</v>
      </c>
      <c r="X62" s="25">
        <f t="shared" si="566"/>
        <v>5384.283840000001</v>
      </c>
      <c r="Y62" s="47">
        <v>3.2599999999999999E-3</v>
      </c>
      <c r="Z62" s="18">
        <f t="shared" si="567"/>
        <v>45.007090560000002</v>
      </c>
      <c r="AA62" s="27">
        <f>IF(L62&gt;0,(AC62+AK62)/L62,0)</f>
        <v>3.4342885453824811E-3</v>
      </c>
      <c r="AB62" s="47">
        <v>2.7E-4</v>
      </c>
      <c r="AC62" s="37">
        <f t="shared" si="568"/>
        <v>3.7275811200000004</v>
      </c>
      <c r="AD62" s="28">
        <v>0.22470000000000001</v>
      </c>
      <c r="AE62" s="41">
        <f t="shared" si="569"/>
        <v>43.034544000000004</v>
      </c>
      <c r="AF62" s="28">
        <f t="shared" si="570"/>
        <v>0.91828132290965336</v>
      </c>
      <c r="AG62" s="29">
        <f t="shared" si="0"/>
        <v>0.92247301977096874</v>
      </c>
      <c r="AH62" s="43">
        <v>210</v>
      </c>
      <c r="AI62" s="39">
        <v>8.7999999999999995E-2</v>
      </c>
      <c r="AJ62" s="28">
        <v>0.2281</v>
      </c>
      <c r="AK62" s="41">
        <f t="shared" si="571"/>
        <v>43.685712000000002</v>
      </c>
      <c r="AL62" s="18">
        <v>1.65</v>
      </c>
      <c r="AM62" s="18"/>
      <c r="AN62" s="122">
        <f>AN61+AH62-AM62</f>
        <v>394.99999999999994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572">SUM(D60:D62)</f>
        <v>40759</v>
      </c>
      <c r="E63" s="51"/>
      <c r="F63" s="51">
        <f t="shared" ref="F63" si="573">SUM(F60:F62)</f>
        <v>40443</v>
      </c>
      <c r="G63" s="52"/>
      <c r="H63" s="52"/>
      <c r="I63" s="51">
        <f t="shared" ref="I63:J63" si="574">SUM(I60:I62)</f>
        <v>45736</v>
      </c>
      <c r="J63" s="51">
        <f t="shared" si="574"/>
        <v>44245</v>
      </c>
      <c r="K63" s="21">
        <f t="shared" ref="K63" si="575">IF(J63&gt;0,(J60*K60+J61*K61+J62*K62)/J63,0)</f>
        <v>7.1343609447395179E-2</v>
      </c>
      <c r="L63" s="52">
        <f t="shared" ref="L63" si="576">L60+L61+L62</f>
        <v>41088.402000000002</v>
      </c>
      <c r="M63" s="53">
        <f t="shared" ref="M63" si="577">IF(L63&gt;0,N63/L63,0)</f>
        <v>0.76109794063054581</v>
      </c>
      <c r="N63" s="54">
        <f t="shared" ref="N63" si="578">N60+N61+N62</f>
        <v>31272.298146000001</v>
      </c>
      <c r="O63" s="21">
        <f t="shared" ref="O63" si="579">IF(L63&gt;0,P63/L63,0)</f>
        <v>0.14148605044313967</v>
      </c>
      <c r="P63" s="54">
        <f t="shared" ref="P63" si="580">P60+P61+P62</f>
        <v>5813.4357180000006</v>
      </c>
      <c r="Q63" s="21">
        <f t="shared" ref="Q63" si="581">IF(L63&gt;0,R63/L63,0)</f>
        <v>9.7416008926314537E-2</v>
      </c>
      <c r="R63" s="54">
        <f t="shared" ref="R63" si="582">R60+R61+R62</f>
        <v>4002.6681360000002</v>
      </c>
      <c r="S63" s="21">
        <f t="shared" ref="S63" si="583">IF(L63&gt;0,T63/L63,0)</f>
        <v>0.21800924669691463</v>
      </c>
      <c r="T63" s="54">
        <f t="shared" ref="T63" si="584">T60+T61+T62</f>
        <v>8957.6515680000011</v>
      </c>
      <c r="U63" s="21">
        <f t="shared" ref="U63" si="585">IF(L63&gt;0,V63/L63,0)</f>
        <v>0.49499019533541361</v>
      </c>
      <c r="V63" s="54">
        <f t="shared" ref="V63" si="586">V60+V61+V62</f>
        <v>20338.356132000001</v>
      </c>
      <c r="W63" s="21">
        <f t="shared" ref="W63" si="587">IF(L63&gt;0,X63/L63,0)</f>
        <v>0.39</v>
      </c>
      <c r="X63" s="54">
        <f t="shared" ref="X63" si="588">X60+X61+X62</f>
        <v>16024.476780000001</v>
      </c>
      <c r="Y63" s="55">
        <f t="shared" ref="Y63" si="589">IF(L63&gt;0,Z63/L63,0)</f>
        <v>3.3233791681652647E-3</v>
      </c>
      <c r="Z63" s="56">
        <f t="shared" ref="Z63" si="590">SUM(Z60:Z62)</f>
        <v>136.55233926</v>
      </c>
      <c r="AA63" s="55">
        <f t="shared" ref="AA63" si="591">IF(L63&gt;0,(AA60*L60+AA61*L61+AA62*L62)/L63,0)</f>
        <v>3.3874719552247378E-3</v>
      </c>
      <c r="AB63" s="55">
        <f t="shared" ref="AB63" si="592">IF(J63&gt;0,(J60*AB60+J61*AB61+J62*AB62)/J63,0)</f>
        <v>2.7999321957283309E-4</v>
      </c>
      <c r="AC63" s="52">
        <f t="shared" ref="AC63" si="593">SUM(AC60:AC62)</f>
        <v>11.504474159999999</v>
      </c>
      <c r="AD63" s="53">
        <f t="shared" ref="AD63" si="594">IF(J63&gt;0,(J60*AD60+J61*AD61+J62*AD62)/J63,0)</f>
        <v>0.22636047010961691</v>
      </c>
      <c r="AE63" s="58">
        <f t="shared" ref="AE63" si="595">SUM(AE60:AE62)</f>
        <v>126.04764540000002</v>
      </c>
      <c r="AF63" s="53">
        <f t="shared" ref="AF63" si="596">IF(AND(Z63&gt;0),((Z60*AF60+Z61*AF61+Z62*AF62)/Z63),0)</f>
        <v>0.91688476749512204</v>
      </c>
      <c r="AG63" s="57">
        <f t="shared" si="0"/>
        <v>0.91846506441613118</v>
      </c>
      <c r="AH63" s="51">
        <f t="shared" ref="AH63" si="597">SUM(AH60:AH62)</f>
        <v>608</v>
      </c>
      <c r="AI63" s="21">
        <f t="shared" ref="AI63" si="598">IF(AH63&gt;0,(AI60*AH60+AI61*AH61+AI62*AH62)/AH63,0)</f>
        <v>8.4847039473684216E-2</v>
      </c>
      <c r="AJ63" s="53">
        <f t="shared" ref="AJ63" si="599">IF(J63&gt;0,(AJ60*J60+AJ61*J61+AJ62*J62)/J63,0)</f>
        <v>0.2294931562888462</v>
      </c>
      <c r="AK63" s="58">
        <f t="shared" ref="AK63" si="600">SUM(AK60:AK62)</f>
        <v>127.6813353</v>
      </c>
      <c r="AL63" s="56"/>
      <c r="AM63" s="56">
        <f t="shared" ref="AM63" si="601">SUM(AM60:AM62)</f>
        <v>1164.02</v>
      </c>
      <c r="AN63" s="106"/>
      <c r="AO63" s="107">
        <f>AN62</f>
        <v>394.99999999999994</v>
      </c>
      <c r="AP63" s="51">
        <f t="shared" ref="AP63" si="602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49</v>
      </c>
      <c r="D64" s="12">
        <v>13912</v>
      </c>
      <c r="E64" s="12">
        <v>0</v>
      </c>
      <c r="F64" s="12">
        <v>13629</v>
      </c>
      <c r="G64" s="13">
        <v>0.7</v>
      </c>
      <c r="H64" s="13">
        <v>3.3</v>
      </c>
      <c r="I64" s="12">
        <v>14851</v>
      </c>
      <c r="J64" s="12">
        <v>14932</v>
      </c>
      <c r="K64" s="14">
        <v>7.0999999999999994E-2</v>
      </c>
      <c r="L64" s="24">
        <f t="shared" ref="L64:L66" si="603">J64*(1-K64)</f>
        <v>13871.828000000001</v>
      </c>
      <c r="M64" s="15">
        <v>0.78500000000000003</v>
      </c>
      <c r="N64" s="25">
        <f t="shared" ref="N64:N66" si="604">L64*M64</f>
        <v>10889.384980000001</v>
      </c>
      <c r="O64" s="14">
        <v>0.151</v>
      </c>
      <c r="P64" s="25">
        <f t="shared" ref="P64:P66" si="605">L64*O64</f>
        <v>2094.6460280000001</v>
      </c>
      <c r="Q64" s="16">
        <v>6.4000000000000001E-2</v>
      </c>
      <c r="R64" s="25">
        <f t="shared" ref="R64:R66" si="606">L64*Q64</f>
        <v>887.79699200000016</v>
      </c>
      <c r="S64" s="26">
        <v>0.217</v>
      </c>
      <c r="T64" s="25">
        <f t="shared" ref="T64:T66" si="607">L64*S64</f>
        <v>3010.1866760000003</v>
      </c>
      <c r="U64" s="16">
        <v>0.505</v>
      </c>
      <c r="V64" s="25">
        <f t="shared" ref="V64:V66" si="608">L64*U64</f>
        <v>7005.2731400000011</v>
      </c>
      <c r="W64" s="16">
        <v>0.4</v>
      </c>
      <c r="X64" s="25">
        <f t="shared" ref="X64:X66" si="609">W64*L64</f>
        <v>5548.7312000000011</v>
      </c>
      <c r="Y64" s="17">
        <v>3.3E-3</v>
      </c>
      <c r="Z64" s="18">
        <f t="shared" ref="Z64:Z66" si="610">L64*Y64</f>
        <v>45.777032400000003</v>
      </c>
      <c r="AA64" s="27">
        <f>IF(L64&gt;0,(AC64+AK64)/L64,0)</f>
        <v>3.1122503638309242E-3</v>
      </c>
      <c r="AB64" s="17">
        <v>2.7999999999999998E-4</v>
      </c>
      <c r="AC64" s="24">
        <f t="shared" ref="AC64:AC66" si="611">AB64*L64</f>
        <v>3.8841118400000001</v>
      </c>
      <c r="AD64" s="118">
        <v>0.22109999999999999</v>
      </c>
      <c r="AE64" s="30">
        <f t="shared" ref="AE64:AE66" si="612">AH64*(1-AI64)*AD64</f>
        <v>38.556081300000002</v>
      </c>
      <c r="AF64" s="28">
        <f t="shared" ref="AF64:AF66" si="613">IF(AND(AD64&gt;0,AB64&gt;0,Y64&gt;0),((Y64-AB64)*AD64)/((AD64-AB64)*Y64),0)</f>
        <v>0.91631192826736718</v>
      </c>
      <c r="AG64" s="60">
        <f t="shared" si="0"/>
        <v>0.91116532967574859</v>
      </c>
      <c r="AH64" s="12">
        <v>191</v>
      </c>
      <c r="AI64" s="14">
        <v>8.6999999999999994E-2</v>
      </c>
      <c r="AJ64" s="15">
        <v>0.2253</v>
      </c>
      <c r="AK64" s="30">
        <f t="shared" ref="AK64:AK66" si="614">AH64*(1-AI64)*AJ64</f>
        <v>39.288489900000002</v>
      </c>
      <c r="AL64" s="19">
        <v>1.78</v>
      </c>
      <c r="AM64" s="19"/>
      <c r="AN64" s="102">
        <f>AN62+AH64-AM64</f>
        <v>586</v>
      </c>
      <c r="AO64" s="103"/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11" t="s">
        <v>50</v>
      </c>
      <c r="D65" s="34">
        <v>19361</v>
      </c>
      <c r="E65" s="34">
        <v>1</v>
      </c>
      <c r="F65" s="34">
        <v>14650</v>
      </c>
      <c r="G65" s="35">
        <v>0.7</v>
      </c>
      <c r="H65" s="35">
        <v>3.1</v>
      </c>
      <c r="I65" s="34">
        <v>15159</v>
      </c>
      <c r="J65" s="34">
        <v>14855</v>
      </c>
      <c r="K65" s="36">
        <v>7.4999999999999997E-2</v>
      </c>
      <c r="L65" s="37">
        <f t="shared" si="603"/>
        <v>13740.875</v>
      </c>
      <c r="M65" s="38">
        <v>0.82399999999999995</v>
      </c>
      <c r="N65" s="25">
        <f t="shared" si="604"/>
        <v>11322.481</v>
      </c>
      <c r="O65" s="36">
        <v>7.8E-2</v>
      </c>
      <c r="P65" s="25">
        <f t="shared" si="605"/>
        <v>1071.7882500000001</v>
      </c>
      <c r="Q65" s="39">
        <v>9.8000000000000004E-2</v>
      </c>
      <c r="R65" s="25">
        <f t="shared" si="606"/>
        <v>1346.6057499999999</v>
      </c>
      <c r="S65" s="28">
        <v>0.222</v>
      </c>
      <c r="T65" s="25">
        <f t="shared" si="607"/>
        <v>3050.4742500000002</v>
      </c>
      <c r="U65" s="39">
        <v>0.505</v>
      </c>
      <c r="V65" s="25">
        <f t="shared" si="608"/>
        <v>6939.1418750000003</v>
      </c>
      <c r="W65" s="39">
        <v>0.4</v>
      </c>
      <c r="X65" s="25">
        <f t="shared" si="609"/>
        <v>5496.35</v>
      </c>
      <c r="Y65" s="40">
        <v>3.2499999999999999E-3</v>
      </c>
      <c r="Z65" s="18">
        <f t="shared" si="610"/>
        <v>44.657843749999998</v>
      </c>
      <c r="AA65" s="27">
        <f>IF(L65&gt;0,(AC65+AK65)/L65,0)</f>
        <v>3.1240479227123458E-3</v>
      </c>
      <c r="AB65" s="40">
        <v>3.2000000000000003E-4</v>
      </c>
      <c r="AC65" s="37">
        <f t="shared" si="611"/>
        <v>4.3970800000000008</v>
      </c>
      <c r="AD65" s="28">
        <v>0.21820000000000001</v>
      </c>
      <c r="AE65" s="41">
        <f t="shared" si="612"/>
        <v>38.832617600000006</v>
      </c>
      <c r="AF65" s="28">
        <f t="shared" si="613"/>
        <v>0.90286254960387491</v>
      </c>
      <c r="AG65" s="29">
        <f t="shared" si="0"/>
        <v>0.89889741718167127</v>
      </c>
      <c r="AH65" s="34">
        <v>196</v>
      </c>
      <c r="AI65" s="36">
        <v>9.1999999999999998E-2</v>
      </c>
      <c r="AJ65" s="38">
        <v>0.2165</v>
      </c>
      <c r="AK65" s="41">
        <f t="shared" si="614"/>
        <v>38.530072000000004</v>
      </c>
      <c r="AL65" s="42">
        <v>1.75</v>
      </c>
      <c r="AM65" s="42"/>
      <c r="AN65" s="122">
        <f>AN64+AH65-AM65</f>
        <v>782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11" t="s">
        <v>51</v>
      </c>
      <c r="D66" s="43">
        <v>14390</v>
      </c>
      <c r="E66" s="43">
        <v>2</v>
      </c>
      <c r="F66" s="43">
        <v>14438</v>
      </c>
      <c r="G66" s="37">
        <v>0.8</v>
      </c>
      <c r="H66" s="37">
        <v>2.8</v>
      </c>
      <c r="I66" s="43">
        <v>15031</v>
      </c>
      <c r="J66" s="43">
        <v>14922</v>
      </c>
      <c r="K66" s="39">
        <v>7.8E-2</v>
      </c>
      <c r="L66" s="37">
        <f t="shared" si="603"/>
        <v>13758.084000000001</v>
      </c>
      <c r="M66" s="28">
        <v>0.72199999999999998</v>
      </c>
      <c r="N66" s="25">
        <f t="shared" si="604"/>
        <v>9933.3366480000004</v>
      </c>
      <c r="O66" s="39">
        <v>0.188</v>
      </c>
      <c r="P66" s="25">
        <f t="shared" si="605"/>
        <v>2586.5197920000001</v>
      </c>
      <c r="Q66" s="39">
        <v>0.09</v>
      </c>
      <c r="R66" s="25">
        <f t="shared" si="606"/>
        <v>1238.22756</v>
      </c>
      <c r="S66" s="28">
        <v>0.20899999999999999</v>
      </c>
      <c r="T66" s="25">
        <f t="shared" si="607"/>
        <v>2875.4395559999998</v>
      </c>
      <c r="U66" s="39">
        <v>0.51500000000000001</v>
      </c>
      <c r="V66" s="25">
        <f t="shared" si="608"/>
        <v>7085.4132600000003</v>
      </c>
      <c r="W66" s="39">
        <v>0.39</v>
      </c>
      <c r="X66" s="25">
        <f t="shared" si="609"/>
        <v>5365.6527600000009</v>
      </c>
      <c r="Y66" s="47">
        <v>3.2200000000000002E-3</v>
      </c>
      <c r="Z66" s="18">
        <f t="shared" si="610"/>
        <v>44.301030480000009</v>
      </c>
      <c r="AA66" s="27">
        <f>IF(L66&gt;0,(AC66+AK66)/L66,0)</f>
        <v>3.3309310017296014E-3</v>
      </c>
      <c r="AB66" s="47">
        <v>3.3E-4</v>
      </c>
      <c r="AC66" s="37">
        <f t="shared" si="611"/>
        <v>4.5401677200000004</v>
      </c>
      <c r="AD66" s="28">
        <v>0.2253</v>
      </c>
      <c r="AE66" s="41">
        <f t="shared" si="612"/>
        <v>42.533035200000008</v>
      </c>
      <c r="AF66" s="28">
        <f t="shared" si="613"/>
        <v>0.8988320595955237</v>
      </c>
      <c r="AG66" s="29">
        <f t="shared" si="0"/>
        <v>0.90229007952264906</v>
      </c>
      <c r="AH66" s="43">
        <v>207</v>
      </c>
      <c r="AI66" s="39">
        <v>8.7999999999999995E-2</v>
      </c>
      <c r="AJ66" s="28">
        <v>0.21870000000000001</v>
      </c>
      <c r="AK66" s="41">
        <f t="shared" si="614"/>
        <v>41.287060800000006</v>
      </c>
      <c r="AL66" s="18">
        <v>1.73</v>
      </c>
      <c r="AM66" s="18"/>
      <c r="AN66" s="122">
        <f>AN65+AH66-AM66</f>
        <v>989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615">SUM(D64:D66)</f>
        <v>47663</v>
      </c>
      <c r="E67" s="51"/>
      <c r="F67" s="51">
        <f t="shared" ref="F67" si="616">SUM(F64:F66)</f>
        <v>42717</v>
      </c>
      <c r="G67" s="52"/>
      <c r="H67" s="52"/>
      <c r="I67" s="51">
        <f t="shared" ref="I67:J67" si="617">SUM(I64:I66)</f>
        <v>45041</v>
      </c>
      <c r="J67" s="51">
        <f t="shared" si="617"/>
        <v>44709</v>
      </c>
      <c r="K67" s="21">
        <f t="shared" ref="K67" si="618">IF(J67&gt;0,(J64*K64+J65*K65+J66*K66)/J67,0)</f>
        <v>7.4665347021852416E-2</v>
      </c>
      <c r="L67" s="52">
        <f t="shared" ref="L67" si="619">L64+L65+L66</f>
        <v>41370.787000000004</v>
      </c>
      <c r="M67" s="53">
        <f t="shared" ref="M67" si="620">IF(L67&gt;0,N67/L67,0)</f>
        <v>0.77700244445434408</v>
      </c>
      <c r="N67" s="54">
        <f t="shared" ref="N67" si="621">N64+N65+N66</f>
        <v>32145.202628000003</v>
      </c>
      <c r="O67" s="21">
        <f t="shared" ref="O67" si="622">IF(L67&gt;0,P67/L67,0)</f>
        <v>0.13905836671659158</v>
      </c>
      <c r="P67" s="54">
        <f t="shared" ref="P67" si="623">P64+P65+P66</f>
        <v>5752.9540699999998</v>
      </c>
      <c r="Q67" s="21">
        <f t="shared" ref="Q67" si="624">IF(L67&gt;0,R67/L67,0)</f>
        <v>8.3939188829064343E-2</v>
      </c>
      <c r="R67" s="54">
        <f t="shared" ref="R67" si="625">R64+R65+R66</f>
        <v>3472.6303020000005</v>
      </c>
      <c r="S67" s="21">
        <f t="shared" ref="S67" si="626">IF(L67&gt;0,T67/L67,0)</f>
        <v>0.21600025356056193</v>
      </c>
      <c r="T67" s="54">
        <f t="shared" ref="T67" si="627">T64+T65+T66</f>
        <v>8936.1004819999998</v>
      </c>
      <c r="U67" s="21">
        <f t="shared" ref="U67" si="628">IF(L67&gt;0,V67/L67,0)</f>
        <v>0.50832555530065215</v>
      </c>
      <c r="V67" s="54">
        <f t="shared" ref="V67" si="629">V64+V65+V66</f>
        <v>21029.828275000003</v>
      </c>
      <c r="W67" s="21">
        <f t="shared" ref="W67" si="630">IF(L67&gt;0,X67/L67,0)</f>
        <v>0.39667444469934787</v>
      </c>
      <c r="X67" s="54">
        <f t="shared" ref="X67" si="631">X64+X65+X66</f>
        <v>16410.733960000001</v>
      </c>
      <c r="Y67" s="55">
        <f t="shared" ref="Y67" si="632">IF(L67&gt;0,Z67/L67,0)</f>
        <v>3.2567885795839464E-3</v>
      </c>
      <c r="Z67" s="56">
        <f t="shared" ref="Z67" si="633">SUM(Z64:Z66)</f>
        <v>134.73590663000002</v>
      </c>
      <c r="AA67" s="55">
        <f t="shared" ref="AA67" si="634">IF(L67&gt;0,(AA64*L64+AA65*L65+AA66*L66)/L67,0)</f>
        <v>3.1888922553008239E-3</v>
      </c>
      <c r="AB67" s="55">
        <f t="shared" ref="AB67" si="635">IF(J67&gt;0,(J64*AB64+J65*AB65+J66*AB66)/J67,0)</f>
        <v>3.099783041445794E-4</v>
      </c>
      <c r="AC67" s="52">
        <f t="shared" ref="AC67" si="636">SUM(AC64:AC66)</f>
        <v>12.821359560000001</v>
      </c>
      <c r="AD67" s="53">
        <f t="shared" ref="AD67" si="637">IF(J67&gt;0,(J64*AD64+J65*AD65+J66*AD66)/J67,0)</f>
        <v>0.22153823167594888</v>
      </c>
      <c r="AE67" s="58">
        <f t="shared" ref="AE67" si="638">SUM(AE64:AE66)</f>
        <v>119.92173410000001</v>
      </c>
      <c r="AF67" s="53">
        <f t="shared" ref="AF67" si="639">IF(AND(Z67&gt;0),((Z64*AF64+Z65*AF65+Z66*AF66)/Z67),0)</f>
        <v>0.90610680566792201</v>
      </c>
      <c r="AG67" s="57">
        <f t="shared" si="0"/>
        <v>0.9040671836426617</v>
      </c>
      <c r="AH67" s="51">
        <f t="shared" ref="AH67" si="640">SUM(AH64:AH66)</f>
        <v>594</v>
      </c>
      <c r="AI67" s="21">
        <f t="shared" ref="AI67" si="641">IF(AH67&gt;0,(AI64*AH64+AI65*AH65+AI66*AH66)/AH67,0)</f>
        <v>8.8998316498316493E-2</v>
      </c>
      <c r="AJ67" s="53">
        <f t="shared" ref="AJ67" si="642">IF(J67&gt;0,(AJ64*J64+AJ65*J65+AJ66*J66)/J67,0)</f>
        <v>0.22017330962446038</v>
      </c>
      <c r="AK67" s="58">
        <f t="shared" ref="AK67" si="643">SUM(AK64:AK66)</f>
        <v>119.10562270000001</v>
      </c>
      <c r="AL67" s="56"/>
      <c r="AM67" s="56">
        <f t="shared" ref="AM67" si="644">SUM(AM64:AM66)</f>
        <v>0</v>
      </c>
      <c r="AN67" s="106"/>
      <c r="AO67" s="107">
        <f>AN66</f>
        <v>989</v>
      </c>
      <c r="AP67" s="51">
        <f t="shared" ref="AP67" si="645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11" t="s">
        <v>49</v>
      </c>
      <c r="D68" s="12">
        <v>13236</v>
      </c>
      <c r="E68" s="12">
        <v>0</v>
      </c>
      <c r="F68" s="12">
        <v>14052</v>
      </c>
      <c r="G68" s="13">
        <v>0.5</v>
      </c>
      <c r="H68" s="13">
        <v>3.1</v>
      </c>
      <c r="I68" s="12">
        <v>15174</v>
      </c>
      <c r="J68" s="12">
        <v>14917</v>
      </c>
      <c r="K68" s="14">
        <v>7.2999999999999995E-2</v>
      </c>
      <c r="L68" s="24">
        <f t="shared" ref="L68:L70" si="646">J68*(1-K68)</f>
        <v>13828.059000000001</v>
      </c>
      <c r="M68" s="15">
        <v>0.69699999999999995</v>
      </c>
      <c r="N68" s="25">
        <f t="shared" ref="N68:N70" si="647">L68*M68</f>
        <v>9638.1571230000009</v>
      </c>
      <c r="O68" s="14">
        <v>0.17</v>
      </c>
      <c r="P68" s="25">
        <f t="shared" ref="P68:P70" si="648">L68*O68</f>
        <v>2350.7700300000001</v>
      </c>
      <c r="Q68" s="16">
        <v>0.13300000000000001</v>
      </c>
      <c r="R68" s="25">
        <f t="shared" ref="R68:R70" si="649">L68*Q68</f>
        <v>1839.1318470000003</v>
      </c>
      <c r="S68" s="26">
        <v>0.21099999999999999</v>
      </c>
      <c r="T68" s="25">
        <f t="shared" ref="T68:T70" si="650">L68*S68</f>
        <v>2917.7204489999999</v>
      </c>
      <c r="U68" s="16">
        <v>0.504</v>
      </c>
      <c r="V68" s="25">
        <f t="shared" ref="V68:V70" si="651">L68*U68</f>
        <v>6969.3417360000003</v>
      </c>
      <c r="W68" s="16">
        <v>0.39</v>
      </c>
      <c r="X68" s="25">
        <f t="shared" ref="X68:X70" si="652">W68*L68</f>
        <v>5392.9430100000009</v>
      </c>
      <c r="Y68" s="17">
        <v>3.2200000000000002E-3</v>
      </c>
      <c r="Z68" s="18">
        <f t="shared" ref="Z68:Z70" si="653">L68*Y68</f>
        <v>44.526349980000006</v>
      </c>
      <c r="AA68" s="27">
        <f>IF(L68&gt;0,(AC68+AK68)/L68,0)</f>
        <v>3.4176663593928833E-3</v>
      </c>
      <c r="AB68" s="17">
        <v>3.4000000000000002E-4</v>
      </c>
      <c r="AC68" s="24">
        <f t="shared" ref="AC68:AC70" si="654">AB68*L68</f>
        <v>4.701540060000001</v>
      </c>
      <c r="AD68" s="118">
        <v>0.22420000000000001</v>
      </c>
      <c r="AE68" s="30">
        <f t="shared" ref="AE68:AE70" si="655">AH68*(1-AI68)*AD68</f>
        <v>43.252664000000003</v>
      </c>
      <c r="AF68" s="28">
        <f t="shared" ref="AF68:AF70" si="656">IF(AND(AD68&gt;0,AB68&gt;0,Y68&gt;0),((Y68-AB68)*AD68)/((AD68-AB68)*Y68),0)</f>
        <v>0.8957683734232742</v>
      </c>
      <c r="AG68" s="60">
        <f t="shared" si="0"/>
        <v>0.90190697808432996</v>
      </c>
      <c r="AH68" s="12">
        <v>212</v>
      </c>
      <c r="AI68" s="14">
        <v>0.09</v>
      </c>
      <c r="AJ68" s="15">
        <v>0.22059999999999999</v>
      </c>
      <c r="AK68" s="30">
        <f t="shared" ref="AK68:AK70" si="657">AH68*(1-AI68)*AJ68</f>
        <v>42.558152</v>
      </c>
      <c r="AL68" s="19">
        <v>1.7</v>
      </c>
      <c r="AM68" s="19"/>
      <c r="AN68" s="102">
        <f>AN66+AH68-AM68-AO68</f>
        <v>1201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11" t="s">
        <v>52</v>
      </c>
      <c r="D69" s="34">
        <v>15732</v>
      </c>
      <c r="E69" s="34">
        <v>1</v>
      </c>
      <c r="F69" s="34">
        <v>15024</v>
      </c>
      <c r="G69" s="35">
        <v>0.7</v>
      </c>
      <c r="H69" s="35">
        <v>3.1</v>
      </c>
      <c r="I69" s="34">
        <v>15745</v>
      </c>
      <c r="J69" s="34">
        <v>14864</v>
      </c>
      <c r="K69" s="36">
        <v>7.4999999999999997E-2</v>
      </c>
      <c r="L69" s="37">
        <f t="shared" si="646"/>
        <v>13749.2</v>
      </c>
      <c r="M69" s="38">
        <v>0.68700000000000006</v>
      </c>
      <c r="N69" s="25">
        <f t="shared" si="647"/>
        <v>9445.7004000000015</v>
      </c>
      <c r="O69" s="36">
        <v>0.20200000000000001</v>
      </c>
      <c r="P69" s="25">
        <f t="shared" si="648"/>
        <v>2777.3384000000005</v>
      </c>
      <c r="Q69" s="39">
        <v>0.111</v>
      </c>
      <c r="R69" s="25">
        <f t="shared" si="649"/>
        <v>1526.1612</v>
      </c>
      <c r="S69" s="28">
        <v>0.21299999999999999</v>
      </c>
      <c r="T69" s="25">
        <f t="shared" si="650"/>
        <v>2928.5796</v>
      </c>
      <c r="U69" s="39">
        <v>0.51800000000000002</v>
      </c>
      <c r="V69" s="25">
        <f t="shared" si="651"/>
        <v>7122.0856000000003</v>
      </c>
      <c r="W69" s="39">
        <v>0.39</v>
      </c>
      <c r="X69" s="25">
        <f t="shared" si="652"/>
        <v>5362.1880000000001</v>
      </c>
      <c r="Y69" s="40">
        <v>3.15E-3</v>
      </c>
      <c r="Z69" s="18">
        <f t="shared" si="653"/>
        <v>43.309980000000003</v>
      </c>
      <c r="AA69" s="27">
        <f>IF(L69&gt;0,(AC69+AK69)/L69,0)</f>
        <v>3.2033997323480641E-3</v>
      </c>
      <c r="AB69" s="40">
        <v>3.6999999999999999E-4</v>
      </c>
      <c r="AC69" s="37">
        <f t="shared" si="654"/>
        <v>5.0872039999999998</v>
      </c>
      <c r="AD69" s="28">
        <v>0.22040000000000001</v>
      </c>
      <c r="AE69" s="41">
        <f t="shared" si="655"/>
        <v>39.440139200000004</v>
      </c>
      <c r="AF69" s="28">
        <f t="shared" si="656"/>
        <v>0.88402375145092049</v>
      </c>
      <c r="AG69" s="29">
        <f t="shared" ref="AG69:AG127" si="658">IF(AND(AA69&gt;0,AJ69&gt;0,AB69&gt;0),((AJ69*(AA69-AB69))/(AA69*(AJ69-AB69))),0)</f>
        <v>0.88600355127257413</v>
      </c>
      <c r="AH69" s="34">
        <v>196</v>
      </c>
      <c r="AI69" s="36">
        <v>8.6999999999999994E-2</v>
      </c>
      <c r="AJ69" s="38">
        <v>0.2177</v>
      </c>
      <c r="AK69" s="41">
        <f t="shared" si="657"/>
        <v>38.956979600000004</v>
      </c>
      <c r="AL69" s="42">
        <v>1.7</v>
      </c>
      <c r="AM69" s="42"/>
      <c r="AN69" s="122">
        <f>AN68+AH69-AM69</f>
        <v>1397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11" t="s">
        <v>51</v>
      </c>
      <c r="D70" s="43">
        <v>14667</v>
      </c>
      <c r="E70" s="43">
        <v>3</v>
      </c>
      <c r="F70" s="43">
        <v>14103</v>
      </c>
      <c r="G70" s="37">
        <v>0.8</v>
      </c>
      <c r="H70" s="37">
        <v>2.5</v>
      </c>
      <c r="I70" s="43">
        <v>14789</v>
      </c>
      <c r="J70" s="43">
        <v>14848</v>
      </c>
      <c r="K70" s="39">
        <v>7.5999999999999998E-2</v>
      </c>
      <c r="L70" s="37">
        <f t="shared" si="646"/>
        <v>13719.552000000001</v>
      </c>
      <c r="M70" s="28">
        <v>0.65500000000000003</v>
      </c>
      <c r="N70" s="25">
        <f t="shared" si="647"/>
        <v>8986.3065600000009</v>
      </c>
      <c r="O70" s="39">
        <v>0.14399999999999999</v>
      </c>
      <c r="P70" s="25">
        <f t="shared" si="648"/>
        <v>1975.6154880000001</v>
      </c>
      <c r="Q70" s="39">
        <v>0.20100000000000001</v>
      </c>
      <c r="R70" s="25">
        <f t="shared" si="649"/>
        <v>2757.6299520000007</v>
      </c>
      <c r="S70" s="28">
        <v>0.215</v>
      </c>
      <c r="T70" s="25">
        <f t="shared" si="650"/>
        <v>2949.7036800000001</v>
      </c>
      <c r="U70" s="39">
        <v>0.51</v>
      </c>
      <c r="V70" s="25">
        <f t="shared" si="651"/>
        <v>6996.971520000001</v>
      </c>
      <c r="W70" s="39">
        <v>0.39</v>
      </c>
      <c r="X70" s="25">
        <f t="shared" si="652"/>
        <v>5350.6252800000011</v>
      </c>
      <c r="Y70" s="47">
        <v>3.14E-3</v>
      </c>
      <c r="Z70" s="18">
        <f t="shared" si="653"/>
        <v>43.079393280000005</v>
      </c>
      <c r="AA70" s="27">
        <f>IF(L70&gt;0,(AC70+AK70)/L70,0)</f>
        <v>3.0611393025078365E-3</v>
      </c>
      <c r="AB70" s="47">
        <v>3.6999999999999999E-4</v>
      </c>
      <c r="AC70" s="37">
        <f t="shared" si="654"/>
        <v>5.0762342400000007</v>
      </c>
      <c r="AD70" s="28">
        <v>0.22320000000000001</v>
      </c>
      <c r="AE70" s="41">
        <f t="shared" si="655"/>
        <v>38.725646400000002</v>
      </c>
      <c r="AF70" s="28">
        <f t="shared" si="656"/>
        <v>0.88363040460137698</v>
      </c>
      <c r="AG70" s="29">
        <f t="shared" si="658"/>
        <v>0.88066119460201386</v>
      </c>
      <c r="AH70" s="43">
        <v>189</v>
      </c>
      <c r="AI70" s="39">
        <v>8.2000000000000003E-2</v>
      </c>
      <c r="AJ70" s="28">
        <v>0.21279999999999999</v>
      </c>
      <c r="AK70" s="41">
        <f t="shared" si="657"/>
        <v>36.9212256</v>
      </c>
      <c r="AL70" s="18">
        <v>1.63</v>
      </c>
      <c r="AM70" s="18"/>
      <c r="AN70" s="122">
        <f>AN69+AH70-AM70</f>
        <v>1586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659">SUM(D68:D70)</f>
        <v>43635</v>
      </c>
      <c r="E71" s="51"/>
      <c r="F71" s="51">
        <f t="shared" ref="F71" si="660">SUM(F68:F70)</f>
        <v>43179</v>
      </c>
      <c r="G71" s="52"/>
      <c r="H71" s="52"/>
      <c r="I71" s="51">
        <f t="shared" ref="I71:J71" si="661">SUM(I68:I70)</f>
        <v>45708</v>
      </c>
      <c r="J71" s="51">
        <f t="shared" si="661"/>
        <v>44629</v>
      </c>
      <c r="K71" s="21">
        <f t="shared" ref="K71" si="662">IF(J71&gt;0,(J68*K68+J69*K69+J70*K70)/J71,0)</f>
        <v>7.4664209370588625E-2</v>
      </c>
      <c r="L71" s="52">
        <f t="shared" ref="L71" si="663">L68+L69+L70</f>
        <v>41296.811000000002</v>
      </c>
      <c r="M71" s="53">
        <f t="shared" ref="M71" si="664">IF(L71&gt;0,N71/L71,0)</f>
        <v>0.67971747462534093</v>
      </c>
      <c r="N71" s="54">
        <f t="shared" ref="N71" si="665">N68+N69+N70</f>
        <v>28070.164083000003</v>
      </c>
      <c r="O71" s="21">
        <f t="shared" ref="O71" si="666">IF(L71&gt;0,P71/L71,0)</f>
        <v>0.17201628275849193</v>
      </c>
      <c r="P71" s="54">
        <f t="shared" ref="P71" si="667">P68+P69+P70</f>
        <v>7103.7239180000006</v>
      </c>
      <c r="Q71" s="21">
        <f t="shared" ref="Q71" si="668">IF(L71&gt;0,R71/L71,0)</f>
        <v>0.14826624261616714</v>
      </c>
      <c r="R71" s="54">
        <f t="shared" ref="R71" si="669">R68+R69+R70</f>
        <v>6122.9229990000003</v>
      </c>
      <c r="S71" s="21">
        <f t="shared" ref="S71" si="670">IF(L71&gt;0,T71/L71,0)</f>
        <v>0.21299474501796276</v>
      </c>
      <c r="T71" s="54">
        <f t="shared" ref="T71" si="671">T68+T69+T70</f>
        <v>8796.003729</v>
      </c>
      <c r="U71" s="21">
        <f t="shared" ref="U71" si="672">IF(L71&gt;0,V71/L71,0)</f>
        <v>0.51065441484089413</v>
      </c>
      <c r="V71" s="54">
        <f t="shared" ref="V71" si="673">V68+V69+V70</f>
        <v>21088.398856</v>
      </c>
      <c r="W71" s="21">
        <f t="shared" ref="W71" si="674">IF(L71&gt;0,X71/L71,0)</f>
        <v>0.39</v>
      </c>
      <c r="X71" s="54">
        <f t="shared" ref="X71" si="675">X68+X69+X70</f>
        <v>16105.756290000001</v>
      </c>
      <c r="Y71" s="55">
        <f t="shared" ref="Y71" si="676">IF(L71&gt;0,Z71/L71,0)</f>
        <v>3.170117016057245E-3</v>
      </c>
      <c r="Z71" s="56">
        <f t="shared" ref="Z71" si="677">SUM(Z68:Z70)</f>
        <v>130.91572326000002</v>
      </c>
      <c r="AA71" s="55">
        <f t="shared" ref="AA71" si="678">IF(L71&gt;0,(AA68*L68+AA69*L69+AA70*L70)/L71,0)</f>
        <v>3.2278844848334654E-3</v>
      </c>
      <c r="AB71" s="55">
        <f t="shared" ref="AB71" si="679">IF(J71&gt;0,(J68*AB68+J69*AB69+J70*AB70)/J71,0)</f>
        <v>3.5997266351475498E-4</v>
      </c>
      <c r="AC71" s="52">
        <f t="shared" ref="AC71" si="680">SUM(AC68:AC70)</f>
        <v>14.864978300000001</v>
      </c>
      <c r="AD71" s="53">
        <f t="shared" ref="AD71" si="681">IF(J71&gt;0,(J68*AD68+J69*AD69+J70*AD70)/J71,0)</f>
        <v>0.22260168500302496</v>
      </c>
      <c r="AE71" s="58">
        <f t="shared" ref="AE71" si="682">SUM(AE68:AE70)</f>
        <v>121.41844960000002</v>
      </c>
      <c r="AF71" s="53">
        <f t="shared" ref="AF71" si="683">IF(AND(Z71&gt;0),((Z68*AF68+Z69*AF69+Z70*AF70)/Z71),0)</f>
        <v>0.88788883344486824</v>
      </c>
      <c r="AG71" s="57">
        <f t="shared" si="658"/>
        <v>0.88995636152835511</v>
      </c>
      <c r="AH71" s="51">
        <f t="shared" ref="AH71" si="684">SUM(AH68:AH70)</f>
        <v>597</v>
      </c>
      <c r="AI71" s="21">
        <f t="shared" ref="AI71" si="685">IF(AH71&gt;0,(AI68*AH68+AI69*AH69+AI70*AH70)/AH71,0)</f>
        <v>8.6482412060301495E-2</v>
      </c>
      <c r="AJ71" s="53">
        <f t="shared" ref="AJ71" si="686">IF(J71&gt;0,(AJ68*J68+AJ69*J69+AJ70*J70)/J71,0)</f>
        <v>0.21703908669250935</v>
      </c>
      <c r="AK71" s="58">
        <f t="shared" ref="AK71" si="687">SUM(AK68:AK70)</f>
        <v>118.4363572</v>
      </c>
      <c r="AL71" s="56"/>
      <c r="AM71" s="56">
        <f t="shared" ref="AM71" si="688">SUM(AM68:AM70)</f>
        <v>0</v>
      </c>
      <c r="AN71" s="106"/>
      <c r="AO71" s="107">
        <f>AN70</f>
        <v>1586</v>
      </c>
      <c r="AP71" s="51">
        <f t="shared" ref="AP71" si="689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49</v>
      </c>
      <c r="D72" s="12">
        <v>5457</v>
      </c>
      <c r="E72" s="12">
        <v>0</v>
      </c>
      <c r="F72" s="12">
        <v>12542</v>
      </c>
      <c r="G72" s="13">
        <v>0.5</v>
      </c>
      <c r="H72" s="13">
        <v>2.9</v>
      </c>
      <c r="I72" s="12">
        <v>13048</v>
      </c>
      <c r="J72" s="12">
        <v>14759</v>
      </c>
      <c r="K72" s="14">
        <v>7.2999999999999995E-2</v>
      </c>
      <c r="L72" s="24">
        <f t="shared" ref="L72:L74" si="690">J72*(1-K72)</f>
        <v>13681.593000000001</v>
      </c>
      <c r="M72" s="15">
        <v>0.68500000000000005</v>
      </c>
      <c r="N72" s="25">
        <f t="shared" ref="N72:N74" si="691">L72*M72</f>
        <v>9371.8912050000017</v>
      </c>
      <c r="O72" s="14">
        <v>0.17199999999999999</v>
      </c>
      <c r="P72" s="25">
        <f t="shared" ref="P72:P74" si="692">L72*O72</f>
        <v>2353.2339959999999</v>
      </c>
      <c r="Q72" s="16">
        <v>0.14299999999999999</v>
      </c>
      <c r="R72" s="25">
        <f t="shared" ref="R72:R74" si="693">L72*Q72</f>
        <v>1956.467799</v>
      </c>
      <c r="S72" s="26">
        <v>0.215</v>
      </c>
      <c r="T72" s="25">
        <f t="shared" ref="T72:T74" si="694">L72*S72</f>
        <v>2941.5424950000001</v>
      </c>
      <c r="U72" s="16">
        <v>0.51600000000000001</v>
      </c>
      <c r="V72" s="25">
        <f t="shared" ref="V72:V74" si="695">L72*U72</f>
        <v>7059.7019880000007</v>
      </c>
      <c r="W72" s="16">
        <v>0.4</v>
      </c>
      <c r="X72" s="25">
        <f t="shared" ref="X72:X74" si="696">W72*L72</f>
        <v>5472.637200000001</v>
      </c>
      <c r="Y72" s="17">
        <v>3.13E-3</v>
      </c>
      <c r="Z72" s="18">
        <f t="shared" ref="Z72:Z74" si="697">L72*Y72</f>
        <v>42.82338609</v>
      </c>
      <c r="AA72" s="27">
        <f>IF(L72&gt;0,(AC72+AK72)/L72,0)</f>
        <v>2.7458896299575636E-3</v>
      </c>
      <c r="AB72" s="17">
        <v>3.8000000000000002E-4</v>
      </c>
      <c r="AC72" s="24">
        <f t="shared" ref="AC72:AC74" si="698">AB72*L72</f>
        <v>5.1990053400000003</v>
      </c>
      <c r="AD72" s="118">
        <v>0.216</v>
      </c>
      <c r="AE72" s="30">
        <f t="shared" ref="AE72:AE74" si="699">AH72*(1-AI72)*AD72</f>
        <v>32.71752</v>
      </c>
      <c r="AF72" s="28">
        <f t="shared" ref="AF72:AF74" si="700">IF(AND(AD72&gt;0,AB72&gt;0,Y72&gt;0),((Y72-AB72)*AD72)/((AD72-AB72)*Y72),0)</f>
        <v>0.88014264830477695</v>
      </c>
      <c r="AG72" s="60">
        <f t="shared" si="658"/>
        <v>0.86314617616443434</v>
      </c>
      <c r="AH72" s="12">
        <v>165</v>
      </c>
      <c r="AI72" s="14">
        <v>8.2000000000000003E-2</v>
      </c>
      <c r="AJ72" s="15">
        <v>0.2137</v>
      </c>
      <c r="AK72" s="30">
        <f t="shared" ref="AK72:AK74" si="701">AH72*(1-AI72)*AJ72</f>
        <v>32.369138999999997</v>
      </c>
      <c r="AL72" s="19">
        <v>1.65</v>
      </c>
      <c r="AM72" s="19">
        <v>1005.4</v>
      </c>
      <c r="AN72" s="102">
        <f>AN70+AH72-AM72</f>
        <v>745.6</v>
      </c>
      <c r="AO72" s="103"/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11" t="s">
        <v>52</v>
      </c>
      <c r="D73" s="34">
        <v>19184</v>
      </c>
      <c r="E73" s="34">
        <v>4</v>
      </c>
      <c r="F73" s="34">
        <v>13733</v>
      </c>
      <c r="G73" s="35">
        <v>0.5</v>
      </c>
      <c r="H73" s="35">
        <v>3.8</v>
      </c>
      <c r="I73" s="34">
        <v>14379</v>
      </c>
      <c r="J73" s="34">
        <v>14482</v>
      </c>
      <c r="K73" s="36">
        <v>7.3999999999999996E-2</v>
      </c>
      <c r="L73" s="37">
        <f t="shared" si="690"/>
        <v>13410.332</v>
      </c>
      <c r="M73" s="38">
        <v>0.64900000000000002</v>
      </c>
      <c r="N73" s="25">
        <f t="shared" si="691"/>
        <v>8703.3054680000005</v>
      </c>
      <c r="O73" s="36">
        <v>0.24299999999999999</v>
      </c>
      <c r="P73" s="25">
        <f t="shared" si="692"/>
        <v>3258.7106760000001</v>
      </c>
      <c r="Q73" s="39">
        <v>0.108</v>
      </c>
      <c r="R73" s="25">
        <f t="shared" si="693"/>
        <v>1448.3158559999999</v>
      </c>
      <c r="S73" s="28">
        <v>0.219</v>
      </c>
      <c r="T73" s="25">
        <f t="shared" si="694"/>
        <v>2936.8627080000001</v>
      </c>
      <c r="U73" s="39">
        <v>0.504</v>
      </c>
      <c r="V73" s="25">
        <f t="shared" si="695"/>
        <v>6758.8073279999999</v>
      </c>
      <c r="W73" s="39">
        <v>0.39</v>
      </c>
      <c r="X73" s="25">
        <f t="shared" si="696"/>
        <v>5230.0294800000001</v>
      </c>
      <c r="Y73" s="40">
        <v>3.0300000000000001E-3</v>
      </c>
      <c r="Z73" s="18">
        <f t="shared" si="697"/>
        <v>40.633305960000001</v>
      </c>
      <c r="AA73" s="27">
        <f>IF(L73&gt;0,(AC73+AK73)/L73,0)</f>
        <v>3.1627949106703699E-3</v>
      </c>
      <c r="AB73" s="40">
        <v>3.5E-4</v>
      </c>
      <c r="AC73" s="37">
        <f t="shared" si="698"/>
        <v>4.6936162000000001</v>
      </c>
      <c r="AD73" s="28">
        <v>0.21940000000000001</v>
      </c>
      <c r="AE73" s="41">
        <f t="shared" si="699"/>
        <v>39.390198400000003</v>
      </c>
      <c r="AF73" s="28">
        <f t="shared" si="700"/>
        <v>0.88590169220071968</v>
      </c>
      <c r="AG73" s="29">
        <f t="shared" si="658"/>
        <v>0.89082238000223479</v>
      </c>
      <c r="AH73" s="34">
        <v>196</v>
      </c>
      <c r="AI73" s="36">
        <v>8.4000000000000005E-2</v>
      </c>
      <c r="AJ73" s="38">
        <v>0.21010000000000001</v>
      </c>
      <c r="AK73" s="41">
        <f t="shared" si="701"/>
        <v>37.720513600000004</v>
      </c>
      <c r="AL73" s="42">
        <v>1.6</v>
      </c>
      <c r="AM73" s="42"/>
      <c r="AN73" s="122">
        <f>AN72+AH73-AM73</f>
        <v>941.6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46" t="s">
        <v>54</v>
      </c>
      <c r="D74" s="43">
        <v>18260</v>
      </c>
      <c r="E74" s="43">
        <v>0</v>
      </c>
      <c r="F74" s="43">
        <v>14227</v>
      </c>
      <c r="G74" s="37">
        <v>0.4</v>
      </c>
      <c r="H74" s="37">
        <v>3.1</v>
      </c>
      <c r="I74" s="43">
        <v>14381</v>
      </c>
      <c r="J74" s="43">
        <v>14631</v>
      </c>
      <c r="K74" s="39">
        <v>7.6999999999999999E-2</v>
      </c>
      <c r="L74" s="37">
        <f t="shared" si="690"/>
        <v>13504.413</v>
      </c>
      <c r="M74" s="28">
        <v>0.69699999999999995</v>
      </c>
      <c r="N74" s="25">
        <f t="shared" si="691"/>
        <v>9412.5758609999993</v>
      </c>
      <c r="O74" s="39">
        <v>0.21</v>
      </c>
      <c r="P74" s="25">
        <f t="shared" si="692"/>
        <v>2835.9267300000001</v>
      </c>
      <c r="Q74" s="39">
        <v>9.2999999999999999E-2</v>
      </c>
      <c r="R74" s="25">
        <f t="shared" si="693"/>
        <v>1255.9104090000001</v>
      </c>
      <c r="S74" s="28">
        <v>0.23899999999999999</v>
      </c>
      <c r="T74" s="25">
        <f t="shared" si="694"/>
        <v>3227.5547069999998</v>
      </c>
      <c r="U74" s="39">
        <v>0.48399999999999999</v>
      </c>
      <c r="V74" s="25">
        <f t="shared" si="695"/>
        <v>6536.1358920000002</v>
      </c>
      <c r="W74" s="39">
        <v>0.39</v>
      </c>
      <c r="X74" s="25">
        <f t="shared" si="696"/>
        <v>5266.7210700000005</v>
      </c>
      <c r="Y74" s="47">
        <v>2.96E-3</v>
      </c>
      <c r="Z74" s="18">
        <f t="shared" si="697"/>
        <v>39.973062480000003</v>
      </c>
      <c r="AA74" s="27">
        <f>IF(L74&gt;0,(AC74+AK74)/L74,0)</f>
        <v>3.1143048883353914E-3</v>
      </c>
      <c r="AB74" s="47">
        <v>3.4000000000000002E-4</v>
      </c>
      <c r="AC74" s="37">
        <f t="shared" si="698"/>
        <v>4.5915004200000009</v>
      </c>
      <c r="AD74" s="28">
        <v>0.2147</v>
      </c>
      <c r="AE74" s="41">
        <f t="shared" si="699"/>
        <v>37.570353000000004</v>
      </c>
      <c r="AF74" s="28">
        <f t="shared" si="700"/>
        <v>0.88653906285460682</v>
      </c>
      <c r="AG74" s="29">
        <f t="shared" si="658"/>
        <v>0.89224328090448213</v>
      </c>
      <c r="AH74" s="43">
        <v>190</v>
      </c>
      <c r="AI74" s="39">
        <v>7.9000000000000001E-2</v>
      </c>
      <c r="AJ74" s="28">
        <v>0.21410000000000001</v>
      </c>
      <c r="AK74" s="41">
        <f t="shared" si="701"/>
        <v>37.465359000000007</v>
      </c>
      <c r="AL74" s="18">
        <v>1.6</v>
      </c>
      <c r="AM74" s="18"/>
      <c r="AN74" s="122">
        <f>AN73+AH74-AM74</f>
        <v>1131.5999999999999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702">SUM(D72:D74)</f>
        <v>42901</v>
      </c>
      <c r="E75" s="51"/>
      <c r="F75" s="51">
        <f t="shared" ref="F75" si="703">SUM(F72:F74)</f>
        <v>40502</v>
      </c>
      <c r="G75" s="52"/>
      <c r="H75" s="52"/>
      <c r="I75" s="51">
        <f t="shared" ref="I75:J75" si="704">SUM(I72:I74)</f>
        <v>41808</v>
      </c>
      <c r="J75" s="51">
        <f t="shared" si="704"/>
        <v>43872</v>
      </c>
      <c r="K75" s="21">
        <f t="shared" ref="K75" si="705">IF(J75&gt;0,(J72*K72+J73*K73+J74*K74)/J75,0)</f>
        <v>7.4664068198395328E-2</v>
      </c>
      <c r="L75" s="52">
        <f t="shared" ref="L75" si="706">L72+L73+L74</f>
        <v>40596.338000000003</v>
      </c>
      <c r="M75" s="53">
        <f t="shared" ref="M75" si="707">IF(L75&gt;0,N75/L75,0)</f>
        <v>0.67709980476564169</v>
      </c>
      <c r="N75" s="54">
        <f t="shared" ref="N75" si="708">N72+N73+N74</f>
        <v>27487.772534000003</v>
      </c>
      <c r="O75" s="21">
        <f t="shared" ref="O75" si="709">IF(L75&gt;0,P75/L75,0)</f>
        <v>0.2080944197971748</v>
      </c>
      <c r="P75" s="54">
        <f t="shared" ref="P75" si="710">P72+P73+P74</f>
        <v>8447.8714020000007</v>
      </c>
      <c r="Q75" s="21">
        <f t="shared" ref="Q75" si="711">IF(L75&gt;0,R75/L75,0)</f>
        <v>0.11480577543718352</v>
      </c>
      <c r="R75" s="54">
        <f t="shared" ref="R75" si="712">R72+R73+R74</f>
        <v>4660.6940640000003</v>
      </c>
      <c r="S75" s="21">
        <f t="shared" ref="S75" si="713">IF(L75&gt;0,T75/L75,0)</f>
        <v>0.22430495849157622</v>
      </c>
      <c r="T75" s="54">
        <f t="shared" ref="T75" si="714">T72+T73+T74</f>
        <v>9105.9599099999996</v>
      </c>
      <c r="U75" s="21">
        <f t="shared" ref="U75" si="715">IF(L75&gt;0,V75/L75,0)</f>
        <v>0.50139116508489012</v>
      </c>
      <c r="V75" s="54">
        <f t="shared" ref="V75" si="716">V72+V73+V74</f>
        <v>20354.645208000002</v>
      </c>
      <c r="W75" s="21">
        <f t="shared" ref="W75" si="717">IF(L75&gt;0,X75/L75,0)</f>
        <v>0.39337015447058304</v>
      </c>
      <c r="X75" s="54">
        <f t="shared" ref="X75" si="718">X72+X73+X74</f>
        <v>15969.387750000002</v>
      </c>
      <c r="Y75" s="55">
        <f t="shared" ref="Y75" si="719">IF(L75&gt;0,Z75/L75,0)</f>
        <v>3.0404159737264969E-3</v>
      </c>
      <c r="Z75" s="56">
        <f t="shared" ref="Z75" si="720">SUM(Z72:Z74)</f>
        <v>123.42975453</v>
      </c>
      <c r="AA75" s="55">
        <f t="shared" ref="AA75" si="721">IF(L75&gt;0,(AA72*L72+AA73*L73+AA74*L74)/L75,0)</f>
        <v>3.0061611360118244E-3</v>
      </c>
      <c r="AB75" s="55">
        <f t="shared" ref="AB75" si="722">IF(J75&gt;0,(J72*AB72+J73*AB73+J74*AB74)/J75,0)</f>
        <v>3.5675738512035008E-4</v>
      </c>
      <c r="AC75" s="52">
        <f t="shared" ref="AC75" si="723">SUM(AC72:AC74)</f>
        <v>14.484121960000001</v>
      </c>
      <c r="AD75" s="53">
        <f t="shared" ref="AD75" si="724">IF(J75&gt;0,(J72*AD72+J73*AD73+J74*AD74)/J75,0)</f>
        <v>0.21668878783734499</v>
      </c>
      <c r="AE75" s="58">
        <f t="shared" ref="AE75" si="725">SUM(AE72:AE74)</f>
        <v>109.67807140000002</v>
      </c>
      <c r="AF75" s="53">
        <f t="shared" ref="AF75" si="726">IF(AND(Z75&gt;0),((Z72*AF72+Z73*AF73+Z74*AF74)/Z75),0)</f>
        <v>0.88411003261153442</v>
      </c>
      <c r="AG75" s="57">
        <f t="shared" si="658"/>
        <v>0.88280569140158005</v>
      </c>
      <c r="AH75" s="51">
        <f t="shared" ref="AH75" si="727">SUM(AH72:AH74)</f>
        <v>551</v>
      </c>
      <c r="AI75" s="21">
        <f t="shared" ref="AI75" si="728">IF(AH75&gt;0,(AI72*AH72+AI73*AH73+AI74*AH74)/AH75,0)</f>
        <v>8.167695099818513E-2</v>
      </c>
      <c r="AJ75" s="53">
        <f t="shared" ref="AJ75" si="729">IF(J75&gt;0,(AJ72*J72+AJ73*J73+AJ74*J74)/J75,0)</f>
        <v>0.21264504923413566</v>
      </c>
      <c r="AK75" s="58">
        <f t="shared" ref="AK75" si="730">SUM(AK72:AK74)</f>
        <v>107.5550116</v>
      </c>
      <c r="AL75" s="56"/>
      <c r="AM75" s="56">
        <f t="shared" ref="AM75" si="731">SUM(AM72:AM74)</f>
        <v>1005.4</v>
      </c>
      <c r="AN75" s="106"/>
      <c r="AO75" s="107">
        <f>AN74</f>
        <v>1131.5999999999999</v>
      </c>
      <c r="AP75" s="51">
        <f t="shared" ref="AP75" si="732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50</v>
      </c>
      <c r="D76" s="12">
        <v>3931</v>
      </c>
      <c r="E76" s="12">
        <v>0</v>
      </c>
      <c r="F76" s="12">
        <v>13100</v>
      </c>
      <c r="G76" s="13">
        <v>0.8</v>
      </c>
      <c r="H76" s="13">
        <v>3.1</v>
      </c>
      <c r="I76" s="12">
        <v>13446</v>
      </c>
      <c r="J76" s="12">
        <v>13156</v>
      </c>
      <c r="K76" s="14">
        <v>6.7000000000000004E-2</v>
      </c>
      <c r="L76" s="24">
        <f t="shared" ref="L76:L78" si="733">J76*(1-K76)</f>
        <v>12274.548000000001</v>
      </c>
      <c r="M76" s="15">
        <v>0.61199999999999999</v>
      </c>
      <c r="N76" s="25">
        <f t="shared" ref="N76:N78" si="734">L76*M76</f>
        <v>7512.0233760000001</v>
      </c>
      <c r="O76" s="14">
        <v>8.2000000000000003E-2</v>
      </c>
      <c r="P76" s="25">
        <f t="shared" ref="P76:P78" si="735">L76*O76</f>
        <v>1006.5129360000001</v>
      </c>
      <c r="Q76" s="16">
        <v>0.30599999999999999</v>
      </c>
      <c r="R76" s="25">
        <f t="shared" ref="R76:R78" si="736">L76*Q76</f>
        <v>3756.011688</v>
      </c>
      <c r="S76" s="26">
        <v>0.22900000000000001</v>
      </c>
      <c r="T76" s="25">
        <f t="shared" ref="T76:T78" si="737">L76*S76</f>
        <v>2810.8714920000002</v>
      </c>
      <c r="U76" s="16">
        <v>0.49399999999999999</v>
      </c>
      <c r="V76" s="25">
        <f t="shared" ref="V76:V78" si="738">L76*U76</f>
        <v>6063.6267120000002</v>
      </c>
      <c r="W76" s="16">
        <v>0.4</v>
      </c>
      <c r="X76" s="25">
        <f t="shared" ref="X76:X78" si="739">W76*L76</f>
        <v>4909.8192000000008</v>
      </c>
      <c r="Y76" s="17">
        <v>2.8800000000000002E-3</v>
      </c>
      <c r="Z76" s="18">
        <f t="shared" ref="Z76:Z78" si="740">L76*Y76</f>
        <v>35.350698240000007</v>
      </c>
      <c r="AA76" s="27">
        <f>IF(L76&gt;0,(AC76+AK76)/L76,0)</f>
        <v>2.9847088560817064E-3</v>
      </c>
      <c r="AB76" s="17">
        <v>3.4000000000000002E-4</v>
      </c>
      <c r="AC76" s="24">
        <f t="shared" ref="AC76:AC78" si="741">AB76*L76</f>
        <v>4.1733463200000003</v>
      </c>
      <c r="AD76" s="118">
        <v>0.21199999999999999</v>
      </c>
      <c r="AE76" s="30">
        <f t="shared" ref="AE76:AE78" si="742">AH76*(1-AI76)*AD76</f>
        <v>33.424343999999998</v>
      </c>
      <c r="AF76" s="28">
        <f t="shared" ref="AF76:AF78" si="743">IF(AND(AD76&gt;0,AB76&gt;0,Y76&gt;0),((Y76-AB76)*AD76)/((AD76-AB76)*Y76),0)</f>
        <v>0.88336115573193907</v>
      </c>
      <c r="AG76" s="60">
        <f t="shared" si="658"/>
        <v>0.88755164427763855</v>
      </c>
      <c r="AH76" s="12">
        <v>171</v>
      </c>
      <c r="AI76" s="14">
        <v>7.8E-2</v>
      </c>
      <c r="AJ76" s="15">
        <v>0.2059</v>
      </c>
      <c r="AK76" s="30">
        <f t="shared" ref="AK76:AK78" si="744">AH76*(1-AI76)*AJ76</f>
        <v>32.462605799999999</v>
      </c>
      <c r="AL76" s="19">
        <v>1.7</v>
      </c>
      <c r="AM76" s="19">
        <v>502.54</v>
      </c>
      <c r="AN76" s="102">
        <f>AN74+AH76-AM76</f>
        <v>800.06</v>
      </c>
      <c r="AO76" s="103"/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11" t="s">
        <v>52</v>
      </c>
      <c r="D77" s="34">
        <v>19228</v>
      </c>
      <c r="E77" s="34">
        <v>4</v>
      </c>
      <c r="F77" s="34">
        <v>14904</v>
      </c>
      <c r="G77" s="35">
        <v>0.8</v>
      </c>
      <c r="H77" s="35">
        <v>4</v>
      </c>
      <c r="I77" s="34">
        <v>14957</v>
      </c>
      <c r="J77" s="34">
        <v>13061</v>
      </c>
      <c r="K77" s="36">
        <v>6.3E-2</v>
      </c>
      <c r="L77" s="37">
        <f t="shared" si="733"/>
        <v>12238.157000000001</v>
      </c>
      <c r="M77" s="38">
        <v>0.70399999999999996</v>
      </c>
      <c r="N77" s="25">
        <f t="shared" si="734"/>
        <v>8615.6625280000007</v>
      </c>
      <c r="O77" s="36">
        <v>0.19400000000000001</v>
      </c>
      <c r="P77" s="25">
        <f t="shared" si="735"/>
        <v>2374.2024580000002</v>
      </c>
      <c r="Q77" s="39">
        <v>0.10199999999999999</v>
      </c>
      <c r="R77" s="25">
        <f t="shared" si="736"/>
        <v>1248.2920140000001</v>
      </c>
      <c r="S77" s="28">
        <v>0.221</v>
      </c>
      <c r="T77" s="25">
        <f t="shared" si="737"/>
        <v>2704.6326970000005</v>
      </c>
      <c r="U77" s="39">
        <v>0.499</v>
      </c>
      <c r="V77" s="25">
        <f t="shared" si="738"/>
        <v>6106.8403430000008</v>
      </c>
      <c r="W77" s="39">
        <v>0.39</v>
      </c>
      <c r="X77" s="25">
        <f t="shared" si="739"/>
        <v>4772.8812300000009</v>
      </c>
      <c r="Y77" s="40">
        <v>2.8700000000000002E-3</v>
      </c>
      <c r="Z77" s="18">
        <f t="shared" si="740"/>
        <v>35.123510590000002</v>
      </c>
      <c r="AA77" s="27">
        <f>IF(L77&gt;0,(AC77+AK77)/L77,0)</f>
        <v>2.9640745587754757E-3</v>
      </c>
      <c r="AB77" s="40">
        <v>3.3E-4</v>
      </c>
      <c r="AC77" s="37">
        <f t="shared" si="741"/>
        <v>4.0385918100000007</v>
      </c>
      <c r="AD77" s="28">
        <v>0.2233</v>
      </c>
      <c r="AE77" s="41">
        <f t="shared" si="742"/>
        <v>33.172108199999997</v>
      </c>
      <c r="AF77" s="28">
        <f t="shared" si="743"/>
        <v>0.88632726485133628</v>
      </c>
      <c r="AG77" s="29">
        <f t="shared" si="658"/>
        <v>0.89002025519860783</v>
      </c>
      <c r="AH77" s="34">
        <v>162</v>
      </c>
      <c r="AI77" s="36">
        <v>8.3000000000000004E-2</v>
      </c>
      <c r="AJ77" s="38">
        <v>0.217</v>
      </c>
      <c r="AK77" s="41">
        <f t="shared" si="744"/>
        <v>32.236218000000001</v>
      </c>
      <c r="AL77" s="42">
        <v>1.55</v>
      </c>
      <c r="AM77" s="42"/>
      <c r="AN77" s="122">
        <f>AN76+AH77-AM77</f>
        <v>962.06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46" t="s">
        <v>54</v>
      </c>
      <c r="D78" s="43">
        <v>21120</v>
      </c>
      <c r="E78" s="43">
        <v>1</v>
      </c>
      <c r="F78" s="43">
        <v>14908</v>
      </c>
      <c r="G78" s="37">
        <v>1</v>
      </c>
      <c r="H78" s="37">
        <v>3.8</v>
      </c>
      <c r="I78" s="43">
        <v>15288</v>
      </c>
      <c r="J78" s="43">
        <v>13108</v>
      </c>
      <c r="K78" s="39">
        <v>7.0999999999999994E-2</v>
      </c>
      <c r="L78" s="37">
        <f t="shared" si="733"/>
        <v>12177.332</v>
      </c>
      <c r="M78" s="28">
        <v>0.72499999999999998</v>
      </c>
      <c r="N78" s="25">
        <f t="shared" si="734"/>
        <v>8828.5656999999992</v>
      </c>
      <c r="O78" s="39">
        <v>0.17799999999999999</v>
      </c>
      <c r="P78" s="25">
        <f t="shared" si="735"/>
        <v>2167.5650959999998</v>
      </c>
      <c r="Q78" s="39">
        <v>9.7000000000000003E-2</v>
      </c>
      <c r="R78" s="25">
        <f t="shared" si="736"/>
        <v>1181.201204</v>
      </c>
      <c r="S78" s="28">
        <v>0.224</v>
      </c>
      <c r="T78" s="25">
        <f t="shared" si="737"/>
        <v>2727.7223680000002</v>
      </c>
      <c r="U78" s="39">
        <v>0.48899999999999999</v>
      </c>
      <c r="V78" s="25">
        <f t="shared" si="738"/>
        <v>5954.7153479999997</v>
      </c>
      <c r="W78" s="39">
        <v>0.39</v>
      </c>
      <c r="X78" s="25">
        <f t="shared" si="739"/>
        <v>4749.1594800000003</v>
      </c>
      <c r="Y78" s="47">
        <v>2.81E-3</v>
      </c>
      <c r="Z78" s="18">
        <f t="shared" si="740"/>
        <v>34.218302919999999</v>
      </c>
      <c r="AA78" s="27">
        <f>IF(L78&gt;0,(AC78+AK78)/L78,0)</f>
        <v>3.010095551307955E-3</v>
      </c>
      <c r="AB78" s="47">
        <v>3.4000000000000002E-4</v>
      </c>
      <c r="AC78" s="37">
        <f t="shared" si="741"/>
        <v>4.1402928800000005</v>
      </c>
      <c r="AD78" s="28">
        <v>0.2155</v>
      </c>
      <c r="AE78" s="41">
        <f t="shared" si="742"/>
        <v>32.51464</v>
      </c>
      <c r="AF78" s="28">
        <f t="shared" si="743"/>
        <v>0.8803925771700809</v>
      </c>
      <c r="AG78" s="29">
        <f t="shared" si="658"/>
        <v>0.8884485035234797</v>
      </c>
      <c r="AH78" s="43">
        <v>164</v>
      </c>
      <c r="AI78" s="39">
        <v>0.08</v>
      </c>
      <c r="AJ78" s="28">
        <v>0.2155</v>
      </c>
      <c r="AK78" s="41">
        <f t="shared" si="744"/>
        <v>32.51464</v>
      </c>
      <c r="AL78" s="18">
        <v>1.65</v>
      </c>
      <c r="AM78" s="18"/>
      <c r="AN78" s="122">
        <f>AN77+AH78-AM78</f>
        <v>1126.06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745">SUM(D76:D78)</f>
        <v>44279</v>
      </c>
      <c r="E79" s="51"/>
      <c r="F79" s="51">
        <f t="shared" ref="F79" si="746">SUM(F76:F78)</f>
        <v>42912</v>
      </c>
      <c r="G79" s="52"/>
      <c r="H79" s="52"/>
      <c r="I79" s="51">
        <f t="shared" ref="I79:J79" si="747">SUM(I76:I78)</f>
        <v>43691</v>
      </c>
      <c r="J79" s="51">
        <f t="shared" si="747"/>
        <v>39325</v>
      </c>
      <c r="K79" s="21">
        <f t="shared" ref="K79" si="748">IF(J79&gt;0,(J76*K76+J77*K77+J78*K78)/J79,0)</f>
        <v>6.700478067387157E-2</v>
      </c>
      <c r="L79" s="52">
        <f t="shared" ref="L79" si="749">L76+L77+L78</f>
        <v>36690.037000000004</v>
      </c>
      <c r="M79" s="53">
        <f t="shared" ref="M79" si="750">IF(L79&gt;0,N79/L79,0)</f>
        <v>0.68019150822878693</v>
      </c>
      <c r="N79" s="54">
        <f t="shared" ref="N79" si="751">N76+N77+N78</f>
        <v>24956.251604000001</v>
      </c>
      <c r="O79" s="21">
        <f t="shared" ref="O79" si="752">IF(L79&gt;0,P79/L79,0)</f>
        <v>0.15122035690506389</v>
      </c>
      <c r="P79" s="54">
        <f t="shared" ref="P79" si="753">P76+P77+P78</f>
        <v>5548.2804900000001</v>
      </c>
      <c r="Q79" s="21">
        <f t="shared" ref="Q79" si="754">IF(L79&gt;0,R79/L79,0)</f>
        <v>0.16858813486614907</v>
      </c>
      <c r="R79" s="54">
        <f t="shared" ref="R79" si="755">R76+R77+R78</f>
        <v>6185.5049060000001</v>
      </c>
      <c r="S79" s="21">
        <f t="shared" ref="S79" si="756">IF(L79&gt;0,T79/L79,0)</f>
        <v>0.22467206988643812</v>
      </c>
      <c r="T79" s="54">
        <f t="shared" ref="T79" si="757">T76+T77+T78</f>
        <v>8243.2265570000018</v>
      </c>
      <c r="U79" s="21">
        <f t="shared" ref="U79" si="758">IF(L79&gt;0,V79/L79,0)</f>
        <v>0.4940082890349769</v>
      </c>
      <c r="V79" s="54">
        <f t="shared" ref="V79" si="759">V76+V77+V78</f>
        <v>18125.182402999999</v>
      </c>
      <c r="W79" s="21">
        <f t="shared" ref="W79" si="760">IF(L79&gt;0,X79/L79,0)</f>
        <v>0.39334547168758643</v>
      </c>
      <c r="X79" s="54">
        <f t="shared" ref="X79" si="761">X76+X77+X78</f>
        <v>14431.859910000001</v>
      </c>
      <c r="Y79" s="55">
        <f t="shared" ref="Y79" si="762">IF(L79&gt;0,Z79/L79,0)</f>
        <v>2.8534316209602078E-3</v>
      </c>
      <c r="Z79" s="56">
        <f t="shared" ref="Z79" si="763">SUM(Z76:Z78)</f>
        <v>104.69251175000001</v>
      </c>
      <c r="AA79" s="55">
        <f t="shared" ref="AA79" si="764">IF(L79&gt;0,(AA76*L76+AA77*L77+AA78*L78)/L79,0)</f>
        <v>2.9862519574455596E-3</v>
      </c>
      <c r="AB79" s="55">
        <f t="shared" ref="AB79" si="765">IF(J79&gt;0,(J76*AB76+J77*AB77+J78*AB78)/J79,0)</f>
        <v>3.366787031150668E-4</v>
      </c>
      <c r="AC79" s="52">
        <f t="shared" ref="AC79" si="766">SUM(AC76:AC78)</f>
        <v>12.352231010000001</v>
      </c>
      <c r="AD79" s="53">
        <f t="shared" ref="AD79" si="767">IF(J79&gt;0,(J76*AD76+J77*AD77+J78*AD78)/J79,0)</f>
        <v>0.21691970247933884</v>
      </c>
      <c r="AE79" s="58">
        <f t="shared" ref="AE79" si="768">SUM(AE76:AE78)</f>
        <v>99.111092199999987</v>
      </c>
      <c r="AF79" s="53">
        <f t="shared" ref="AF79" si="769">IF(AND(Z79&gt;0),((Z76*AF76+Z77*AF77+Z78*AF78)/Z79),0)</f>
        <v>0.88338599461058753</v>
      </c>
      <c r="AG79" s="57">
        <f t="shared" si="658"/>
        <v>0.88866317640144188</v>
      </c>
      <c r="AH79" s="51">
        <f t="shared" ref="AH79" si="770">SUM(AH76:AH78)</f>
        <v>497</v>
      </c>
      <c r="AI79" s="21">
        <f t="shared" ref="AI79" si="771">IF(AH79&gt;0,(AI76*AH76+AI77*AH77+AI78*AH78)/AH79,0)</f>
        <v>8.0289738430583499E-2</v>
      </c>
      <c r="AJ79" s="53">
        <f t="shared" ref="AJ79" si="772">IF(J79&gt;0,(AJ76*J76+AJ77*J77+AJ78*J78)/J79,0)</f>
        <v>0.21278655816910361</v>
      </c>
      <c r="AK79" s="58">
        <f t="shared" ref="AK79" si="773">SUM(AK76:AK78)</f>
        <v>97.2134638</v>
      </c>
      <c r="AL79" s="56"/>
      <c r="AM79" s="56">
        <f t="shared" ref="AM79" si="774">SUM(AM76:AM78)</f>
        <v>502.54</v>
      </c>
      <c r="AN79" s="106"/>
      <c r="AO79" s="107">
        <f>AN78</f>
        <v>1126.06</v>
      </c>
      <c r="AP79" s="51">
        <f t="shared" ref="AP79" si="775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11" t="s">
        <v>50</v>
      </c>
      <c r="D80" s="12">
        <v>6322</v>
      </c>
      <c r="E80" s="12">
        <v>0</v>
      </c>
      <c r="F80" s="12">
        <v>10918</v>
      </c>
      <c r="G80" s="13">
        <v>0.4</v>
      </c>
      <c r="H80" s="13">
        <v>2.9</v>
      </c>
      <c r="I80" s="12">
        <v>12012</v>
      </c>
      <c r="J80" s="12">
        <v>13197</v>
      </c>
      <c r="K80" s="14">
        <v>7.1999999999999995E-2</v>
      </c>
      <c r="L80" s="24">
        <f t="shared" ref="L80:L82" si="776">J80*(1-K80)</f>
        <v>12246.816000000001</v>
      </c>
      <c r="M80" s="15">
        <v>0.69599999999999995</v>
      </c>
      <c r="N80" s="25">
        <f t="shared" ref="N80:N82" si="777">L80*M80</f>
        <v>8523.7839359999998</v>
      </c>
      <c r="O80" s="14">
        <v>0.113</v>
      </c>
      <c r="P80" s="25">
        <f t="shared" ref="P80:P82" si="778">L80*O80</f>
        <v>1383.890208</v>
      </c>
      <c r="Q80" s="16">
        <v>0.191</v>
      </c>
      <c r="R80" s="25">
        <f t="shared" ref="R80:R82" si="779">L80*Q80</f>
        <v>2339.1418560000002</v>
      </c>
      <c r="S80" s="26">
        <v>0.21199999999999999</v>
      </c>
      <c r="T80" s="25">
        <f t="shared" ref="T80:T82" si="780">L80*S80</f>
        <v>2596.3249920000003</v>
      </c>
      <c r="U80" s="16">
        <v>0.499</v>
      </c>
      <c r="V80" s="25">
        <f t="shared" ref="V80:V82" si="781">L80*U80</f>
        <v>6111.1611840000005</v>
      </c>
      <c r="W80" s="16">
        <v>0.39</v>
      </c>
      <c r="X80" s="25">
        <f t="shared" ref="X80:X82" si="782">W80*L80</f>
        <v>4776.2582400000001</v>
      </c>
      <c r="Y80" s="17">
        <v>2.8800000000000002E-3</v>
      </c>
      <c r="Z80" s="18">
        <f t="shared" ref="Z80:Z82" si="783">L80*Y80</f>
        <v>35.270830080000003</v>
      </c>
      <c r="AA80" s="27">
        <f>IF(L80&gt;0,(AC80+AK80)/L80,0)</f>
        <v>2.9694349225137372E-3</v>
      </c>
      <c r="AB80" s="17">
        <v>3.2000000000000003E-4</v>
      </c>
      <c r="AC80" s="24">
        <f t="shared" ref="AC80:AC82" si="784">AB80*L80</f>
        <v>3.9189811200000007</v>
      </c>
      <c r="AD80" s="118">
        <v>0.221</v>
      </c>
      <c r="AE80" s="30">
        <f t="shared" ref="AE80:AE82" si="785">AH80*(1-AI80)*AD80</f>
        <v>33.045246000000006</v>
      </c>
      <c r="AF80" s="28">
        <f t="shared" ref="AF80:AF82" si="786">IF(AND(AD80&gt;0,AB80&gt;0,Y80&gt;0),((Y80-AB80)*AD80)/((AD80-AB80)*Y80),0)</f>
        <v>0.89017783416913365</v>
      </c>
      <c r="AG80" s="60">
        <f t="shared" si="658"/>
        <v>0.8935530707167515</v>
      </c>
      <c r="AH80" s="12">
        <v>162</v>
      </c>
      <c r="AI80" s="14">
        <v>7.6999999999999999E-2</v>
      </c>
      <c r="AJ80" s="15">
        <v>0.217</v>
      </c>
      <c r="AK80" s="30">
        <f t="shared" ref="AK80:AK82" si="787">AH80*(1-AI80)*AJ80</f>
        <v>32.447141999999999</v>
      </c>
      <c r="AL80" s="19">
        <v>1.7</v>
      </c>
      <c r="AM80" s="19">
        <v>1211</v>
      </c>
      <c r="AN80" s="102">
        <f>AN78+AH80-AM80</f>
        <v>77.059999999999945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11" t="s">
        <v>51</v>
      </c>
      <c r="D81" s="34">
        <v>22103</v>
      </c>
      <c r="E81" s="34">
        <v>4</v>
      </c>
      <c r="F81" s="34">
        <v>16846</v>
      </c>
      <c r="G81" s="35">
        <v>1.1000000000000001</v>
      </c>
      <c r="H81" s="35">
        <v>3.7</v>
      </c>
      <c r="I81" s="34">
        <v>16171</v>
      </c>
      <c r="J81" s="34">
        <v>13355</v>
      </c>
      <c r="K81" s="36">
        <v>6.3E-2</v>
      </c>
      <c r="L81" s="37">
        <f t="shared" si="776"/>
        <v>12513.635</v>
      </c>
      <c r="M81" s="38">
        <v>0.69099999999999995</v>
      </c>
      <c r="N81" s="25">
        <f t="shared" si="777"/>
        <v>8646.9217849999986</v>
      </c>
      <c r="O81" s="36">
        <v>0.11700000000000001</v>
      </c>
      <c r="P81" s="25">
        <f t="shared" si="778"/>
        <v>1464.0952950000001</v>
      </c>
      <c r="Q81" s="39">
        <v>0.192</v>
      </c>
      <c r="R81" s="25">
        <f t="shared" si="779"/>
        <v>2402.6179200000001</v>
      </c>
      <c r="S81" s="28">
        <v>0.215</v>
      </c>
      <c r="T81" s="25">
        <f t="shared" si="780"/>
        <v>2690.431525</v>
      </c>
      <c r="U81" s="39">
        <v>0.495</v>
      </c>
      <c r="V81" s="25">
        <f t="shared" si="781"/>
        <v>6194.2493249999998</v>
      </c>
      <c r="W81" s="39">
        <v>0.39</v>
      </c>
      <c r="X81" s="25">
        <f t="shared" si="782"/>
        <v>4880.31765</v>
      </c>
      <c r="Y81" s="40">
        <v>2.9199999999999999E-3</v>
      </c>
      <c r="Z81" s="18">
        <f t="shared" si="783"/>
        <v>36.539814200000002</v>
      </c>
      <c r="AA81" s="27">
        <f>IF(L81&gt;0,(AC81+AK81)/L81,0)</f>
        <v>2.3316610281504937E-3</v>
      </c>
      <c r="AB81" s="40">
        <v>2.7E-4</v>
      </c>
      <c r="AC81" s="37">
        <f t="shared" si="784"/>
        <v>3.3786814500000002</v>
      </c>
      <c r="AD81" s="28">
        <v>0.21779999999999999</v>
      </c>
      <c r="AE81" s="41">
        <f t="shared" si="785"/>
        <v>25.118438399999999</v>
      </c>
      <c r="AF81" s="28">
        <f t="shared" si="786"/>
        <v>0.90866068544159251</v>
      </c>
      <c r="AG81" s="29">
        <f t="shared" si="658"/>
        <v>0.88527122113467382</v>
      </c>
      <c r="AH81" s="34">
        <v>128</v>
      </c>
      <c r="AI81" s="36">
        <v>9.9000000000000005E-2</v>
      </c>
      <c r="AJ81" s="38">
        <v>0.22370000000000001</v>
      </c>
      <c r="AK81" s="41">
        <f t="shared" si="787"/>
        <v>25.7988736</v>
      </c>
      <c r="AL81" s="42">
        <v>1.54</v>
      </c>
      <c r="AM81" s="42"/>
      <c r="AN81" s="122">
        <f>AN80+AH81-AM81</f>
        <v>205.05999999999995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46" t="s">
        <v>54</v>
      </c>
      <c r="D82" s="43">
        <v>16575</v>
      </c>
      <c r="E82" s="43">
        <v>2</v>
      </c>
      <c r="F82" s="43">
        <v>16439</v>
      </c>
      <c r="G82" s="37">
        <v>1.5</v>
      </c>
      <c r="H82" s="37">
        <v>3.7</v>
      </c>
      <c r="I82" s="43">
        <v>16676</v>
      </c>
      <c r="J82" s="43">
        <v>14578</v>
      </c>
      <c r="K82" s="39">
        <v>6.9000000000000006E-2</v>
      </c>
      <c r="L82" s="37">
        <f t="shared" si="776"/>
        <v>13572.118</v>
      </c>
      <c r="M82" s="28">
        <v>0.67900000000000005</v>
      </c>
      <c r="N82" s="25">
        <f t="shared" si="777"/>
        <v>9215.4681220000002</v>
      </c>
      <c r="O82" s="39">
        <v>0.15</v>
      </c>
      <c r="P82" s="25">
        <f t="shared" si="778"/>
        <v>2035.8177000000001</v>
      </c>
      <c r="Q82" s="39">
        <v>0.17100000000000001</v>
      </c>
      <c r="R82" s="25">
        <f t="shared" si="779"/>
        <v>2320.8321780000001</v>
      </c>
      <c r="S82" s="28">
        <v>0.22700000000000001</v>
      </c>
      <c r="T82" s="25">
        <f t="shared" si="780"/>
        <v>3080.8707860000004</v>
      </c>
      <c r="U82" s="39">
        <v>0.49399999999999999</v>
      </c>
      <c r="V82" s="25">
        <f t="shared" si="781"/>
        <v>6704.6262919999999</v>
      </c>
      <c r="W82" s="39">
        <v>0.39</v>
      </c>
      <c r="X82" s="25">
        <f t="shared" si="782"/>
        <v>5293.1260200000006</v>
      </c>
      <c r="Y82" s="47">
        <v>2.8900000000000002E-3</v>
      </c>
      <c r="Z82" s="18">
        <f t="shared" si="783"/>
        <v>39.223421020000004</v>
      </c>
      <c r="AA82" s="27">
        <f>IF(L82&gt;0,(AC82+AK82)/L82,0)</f>
        <v>3.423622006528384E-3</v>
      </c>
      <c r="AB82" s="47">
        <v>2.7E-4</v>
      </c>
      <c r="AC82" s="37">
        <f t="shared" si="784"/>
        <v>3.6644718600000004</v>
      </c>
      <c r="AD82" s="28">
        <v>0.2157</v>
      </c>
      <c r="AE82" s="41">
        <f t="shared" si="785"/>
        <v>43.040778000000003</v>
      </c>
      <c r="AF82" s="28">
        <f t="shared" si="786"/>
        <v>0.90771061080542714</v>
      </c>
      <c r="AG82" s="29">
        <f t="shared" si="658"/>
        <v>0.92229708701216206</v>
      </c>
      <c r="AH82" s="43">
        <v>220</v>
      </c>
      <c r="AI82" s="39">
        <v>9.2999999999999999E-2</v>
      </c>
      <c r="AJ82" s="28">
        <v>0.2145</v>
      </c>
      <c r="AK82" s="41">
        <f t="shared" si="787"/>
        <v>42.80133</v>
      </c>
      <c r="AL82" s="18">
        <v>1.75</v>
      </c>
      <c r="AM82" s="18"/>
      <c r="AN82" s="122">
        <f>AN81+AH82-AM82</f>
        <v>425.05999999999995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788">SUM(D80:D82)</f>
        <v>45000</v>
      </c>
      <c r="E83" s="51"/>
      <c r="F83" s="51">
        <f t="shared" ref="F83" si="789">SUM(F80:F82)</f>
        <v>44203</v>
      </c>
      <c r="G83" s="52"/>
      <c r="H83" s="52"/>
      <c r="I83" s="51">
        <f t="shared" ref="I83:J83" si="790">SUM(I80:I82)</f>
        <v>44859</v>
      </c>
      <c r="J83" s="51">
        <f t="shared" si="790"/>
        <v>41130</v>
      </c>
      <c r="K83" s="21">
        <f t="shared" ref="K83" si="791">IF(J83&gt;0,(J80*K80+J81*K81+J82*K82)/J83,0)</f>
        <v>6.8014369073668854E-2</v>
      </c>
      <c r="L83" s="52">
        <f t="shared" ref="L83" si="792">L80+L81+L82</f>
        <v>38332.569000000003</v>
      </c>
      <c r="M83" s="53">
        <f t="shared" ref="M83" si="793">IF(L83&gt;0,N83/L83,0)</f>
        <v>0.68834869489180328</v>
      </c>
      <c r="N83" s="54">
        <f t="shared" ref="N83" si="794">N80+N81+N82</f>
        <v>26386.173842999997</v>
      </c>
      <c r="O83" s="21">
        <f t="shared" ref="O83" si="795">IF(L83&gt;0,P83/L83,0)</f>
        <v>0.12740610218428092</v>
      </c>
      <c r="P83" s="54">
        <f t="shared" ref="P83" si="796">P80+P81+P82</f>
        <v>4883.8032029999995</v>
      </c>
      <c r="Q83" s="21">
        <f t="shared" ref="Q83" si="797">IF(L83&gt;0,R83/L83,0)</f>
        <v>0.18424520292391572</v>
      </c>
      <c r="R83" s="54">
        <f t="shared" ref="R83" si="798">R80+R81+R82</f>
        <v>7062.5919540000014</v>
      </c>
      <c r="S83" s="21">
        <f t="shared" ref="S83" si="799">IF(L83&gt;0,T83/L83,0)</f>
        <v>0.21829028216188695</v>
      </c>
      <c r="T83" s="54">
        <f t="shared" ref="T83" si="800">T80+T81+T82</f>
        <v>8367.6273030000011</v>
      </c>
      <c r="U83" s="21">
        <f t="shared" ref="U83" si="801">IF(L83&gt;0,V83/L83,0)</f>
        <v>0.49592389179551205</v>
      </c>
      <c r="V83" s="54">
        <f t="shared" ref="V83" si="802">V80+V81+V82</f>
        <v>19010.036801000002</v>
      </c>
      <c r="W83" s="21">
        <f t="shared" ref="W83" si="803">IF(L83&gt;0,X83/L83,0)</f>
        <v>0.38999999999999996</v>
      </c>
      <c r="X83" s="54">
        <f t="shared" ref="X83" si="804">X80+X81+X82</f>
        <v>14949.70191</v>
      </c>
      <c r="Y83" s="55">
        <f t="shared" ref="Y83" si="805">IF(L83&gt;0,Z83/L83,0)</f>
        <v>2.8965985895701382E-3</v>
      </c>
      <c r="Z83" s="56">
        <f t="shared" ref="Z83" si="806">SUM(Z80:Z82)</f>
        <v>111.03406530000001</v>
      </c>
      <c r="AA83" s="55">
        <f t="shared" ref="AA83" si="807">IF(L83&gt;0,(AA80*L80+AA81*L81+AA82*L82)/L83,0)</f>
        <v>2.9220446985955984E-3</v>
      </c>
      <c r="AB83" s="55">
        <f t="shared" ref="AB83" si="808">IF(J83&gt;0,(J80*AB80+J81*AB81+J82*AB82)/J83,0)</f>
        <v>2.8604303428154634E-4</v>
      </c>
      <c r="AC83" s="52">
        <f t="shared" ref="AC83" si="809">SUM(AC80:AC82)</f>
        <v>10.962134430000001</v>
      </c>
      <c r="AD83" s="53">
        <f t="shared" ref="AD83" si="810">IF(J83&gt;0,(J80*AD80+J81*AD81+J82*AD82)/J83,0)</f>
        <v>0.21808243617797227</v>
      </c>
      <c r="AE83" s="58">
        <f t="shared" ref="AE83" si="811">SUM(AE80:AE82)</f>
        <v>101.20446240000001</v>
      </c>
      <c r="AF83" s="53">
        <f t="shared" ref="AF83" si="812">IF(AND(Z83&gt;0),((Z80*AF80+Z81*AF81+Z82*AF82)/Z83),0)</f>
        <v>0.90245384538563767</v>
      </c>
      <c r="AG83" s="57">
        <f t="shared" si="658"/>
        <v>0.90329226421938225</v>
      </c>
      <c r="AH83" s="51">
        <f t="shared" ref="AH83" si="813">SUM(AH80:AH82)</f>
        <v>510</v>
      </c>
      <c r="AI83" s="21">
        <f t="shared" ref="AI83" si="814">IF(AH83&gt;0,(AI80*AH80+AI81*AH81+AI82*AH82)/AH83,0)</f>
        <v>8.9423529411764707E-2</v>
      </c>
      <c r="AJ83" s="53">
        <f t="shared" ref="AJ83" si="815">IF(J83&gt;0,(AJ80*J80+AJ81*J81+AJ82*J82)/J83,0)</f>
        <v>0.21828941162168736</v>
      </c>
      <c r="AK83" s="58">
        <f t="shared" ref="AK83" si="816">SUM(AK80:AK82)</f>
        <v>101.0473456</v>
      </c>
      <c r="AL83" s="56"/>
      <c r="AM83" s="56">
        <f t="shared" ref="AM83" si="817">SUM(AM80:AM82)</f>
        <v>1211</v>
      </c>
      <c r="AN83" s="106"/>
      <c r="AO83" s="107">
        <f>AN82</f>
        <v>425.05999999999995</v>
      </c>
      <c r="AP83" s="51">
        <f t="shared" ref="AP83" si="818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11" t="s">
        <v>50</v>
      </c>
      <c r="D84" s="12">
        <v>5857</v>
      </c>
      <c r="E84" s="12">
        <v>0</v>
      </c>
      <c r="F84" s="12">
        <v>9908</v>
      </c>
      <c r="G84" s="13">
        <v>1.8</v>
      </c>
      <c r="H84" s="13">
        <v>3.8</v>
      </c>
      <c r="I84" s="12">
        <v>10684</v>
      </c>
      <c r="J84" s="12">
        <v>15264</v>
      </c>
      <c r="K84" s="14">
        <v>6.6000000000000003E-2</v>
      </c>
      <c r="L84" s="24">
        <f t="shared" ref="L84:L86" si="819">J84*(1-K84)</f>
        <v>14256.575999999999</v>
      </c>
      <c r="M84" s="15">
        <v>0.77500000000000002</v>
      </c>
      <c r="N84" s="25">
        <f t="shared" ref="N84:N86" si="820">L84*M84</f>
        <v>11048.8464</v>
      </c>
      <c r="O84" s="14">
        <v>0.11</v>
      </c>
      <c r="P84" s="25">
        <f t="shared" ref="P84:P86" si="821">L84*O84</f>
        <v>1568.22336</v>
      </c>
      <c r="Q84" s="16">
        <v>0.115</v>
      </c>
      <c r="R84" s="25">
        <f t="shared" ref="R84:R86" si="822">L84*Q84</f>
        <v>1639.5062399999999</v>
      </c>
      <c r="S84" s="26">
        <v>0.20899999999999999</v>
      </c>
      <c r="T84" s="25">
        <f t="shared" ref="T84:T86" si="823">L84*S84</f>
        <v>2979.6243839999997</v>
      </c>
      <c r="U84" s="16">
        <v>0.50900000000000001</v>
      </c>
      <c r="V84" s="25">
        <f t="shared" ref="V84:V86" si="824">L84*U84</f>
        <v>7256.5971839999993</v>
      </c>
      <c r="W84" s="16">
        <v>0.39</v>
      </c>
      <c r="X84" s="25">
        <f t="shared" ref="X84:X86" si="825">W84*L84</f>
        <v>5560.0646399999996</v>
      </c>
      <c r="Y84" s="17">
        <v>2.9499999999999999E-3</v>
      </c>
      <c r="Z84" s="18">
        <f t="shared" ref="Z84:Z86" si="826">L84*Y84</f>
        <v>42.056899199999997</v>
      </c>
      <c r="AA84" s="27">
        <f>IF(L84&gt;0,(AC84+AK84)/L84,0)</f>
        <v>3.0646894401573006E-3</v>
      </c>
      <c r="AB84" s="17">
        <v>2.7E-4</v>
      </c>
      <c r="AC84" s="24">
        <f t="shared" ref="AC84:AC86" si="827">AB84*L84</f>
        <v>3.84927552</v>
      </c>
      <c r="AD84" s="118">
        <v>0.21590000000000001</v>
      </c>
      <c r="AE84" s="30">
        <f t="shared" ref="AE84:AE86" si="828">AH84*(1-AI84)*AD84</f>
        <v>39.750644400000006</v>
      </c>
      <c r="AF84" s="28">
        <f t="shared" ref="AF84:AF86" si="829">IF(AND(AD84&gt;0,AB84&gt;0,Y84&gt;0),((Y84-AB84)*AD84)/((AD84-AB84)*Y84),0)</f>
        <v>0.90961211805847597</v>
      </c>
      <c r="AG84" s="60">
        <f t="shared" si="658"/>
        <v>0.91303890830525092</v>
      </c>
      <c r="AH84" s="12">
        <v>201</v>
      </c>
      <c r="AI84" s="14">
        <v>8.4000000000000005E-2</v>
      </c>
      <c r="AJ84" s="15">
        <v>0.21640000000000001</v>
      </c>
      <c r="AK84" s="30">
        <f t="shared" ref="AK84:AK86" si="830">AH84*(1-AI84)*AJ84</f>
        <v>39.842702400000007</v>
      </c>
      <c r="AL84" s="19">
        <v>1.7</v>
      </c>
      <c r="AM84" s="19">
        <v>499.58</v>
      </c>
      <c r="AN84" s="102">
        <f>AN82+AH84-AM84</f>
        <v>126.47999999999996</v>
      </c>
      <c r="AO84" s="103"/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11" t="s">
        <v>51</v>
      </c>
      <c r="D85" s="34">
        <v>18179</v>
      </c>
      <c r="E85" s="34">
        <v>4</v>
      </c>
      <c r="F85" s="34">
        <v>15471</v>
      </c>
      <c r="G85" s="35">
        <v>1.8</v>
      </c>
      <c r="H85" s="35">
        <v>4</v>
      </c>
      <c r="I85" s="34">
        <v>16015</v>
      </c>
      <c r="J85" s="34">
        <v>15592</v>
      </c>
      <c r="K85" s="36">
        <v>6.6000000000000003E-2</v>
      </c>
      <c r="L85" s="37">
        <f t="shared" si="819"/>
        <v>14562.928</v>
      </c>
      <c r="M85" s="38">
        <v>0.755</v>
      </c>
      <c r="N85" s="25">
        <f t="shared" si="820"/>
        <v>10995.01064</v>
      </c>
      <c r="O85" s="36">
        <v>0.16400000000000001</v>
      </c>
      <c r="P85" s="25">
        <f t="shared" si="821"/>
        <v>2388.3201920000001</v>
      </c>
      <c r="Q85" s="39">
        <v>8.1000000000000003E-2</v>
      </c>
      <c r="R85" s="25">
        <f t="shared" si="822"/>
        <v>1179.597168</v>
      </c>
      <c r="S85" s="28">
        <v>0.21299999999999999</v>
      </c>
      <c r="T85" s="25">
        <f t="shared" si="823"/>
        <v>3101.9036639999999</v>
      </c>
      <c r="U85" s="39">
        <v>0.49099999999999999</v>
      </c>
      <c r="V85" s="25">
        <f t="shared" si="824"/>
        <v>7150.3976480000001</v>
      </c>
      <c r="W85" s="39">
        <v>0.39</v>
      </c>
      <c r="X85" s="25">
        <f t="shared" si="825"/>
        <v>5679.5419200000006</v>
      </c>
      <c r="Y85" s="40">
        <v>2.82E-3</v>
      </c>
      <c r="Z85" s="18">
        <f t="shared" si="826"/>
        <v>41.067456960000001</v>
      </c>
      <c r="AA85" s="27">
        <f>IF(L85&gt;0,(AC85+AK85)/L85,0)</f>
        <v>2.3013927556326586E-3</v>
      </c>
      <c r="AB85" s="40">
        <v>2.5000000000000001E-4</v>
      </c>
      <c r="AC85" s="37">
        <f t="shared" si="827"/>
        <v>3.6407319999999999</v>
      </c>
      <c r="AD85" s="28">
        <v>0.21490000000000001</v>
      </c>
      <c r="AE85" s="41">
        <f t="shared" si="828"/>
        <v>29.301614999999998</v>
      </c>
      <c r="AF85" s="28">
        <f t="shared" si="829"/>
        <v>0.91240895206281714</v>
      </c>
      <c r="AG85" s="29">
        <f t="shared" si="658"/>
        <v>0.89238837143785488</v>
      </c>
      <c r="AH85" s="34">
        <v>150</v>
      </c>
      <c r="AI85" s="36">
        <v>9.0999999999999998E-2</v>
      </c>
      <c r="AJ85" s="38">
        <v>0.21909999999999999</v>
      </c>
      <c r="AK85" s="41">
        <f t="shared" si="830"/>
        <v>29.874284999999997</v>
      </c>
      <c r="AL85" s="42">
        <v>1.74</v>
      </c>
      <c r="AM85" s="42"/>
      <c r="AN85" s="122">
        <f>AN84+AH85-AM85</f>
        <v>276.47999999999996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46" t="s">
        <v>49</v>
      </c>
      <c r="D86" s="43">
        <v>20064</v>
      </c>
      <c r="E86" s="43">
        <v>0</v>
      </c>
      <c r="F86" s="43">
        <v>17200</v>
      </c>
      <c r="G86" s="37">
        <v>1.4</v>
      </c>
      <c r="H86" s="37">
        <v>5</v>
      </c>
      <c r="I86" s="43">
        <v>17418</v>
      </c>
      <c r="J86" s="43">
        <v>15856</v>
      </c>
      <c r="K86" s="39">
        <v>6.8000000000000005E-2</v>
      </c>
      <c r="L86" s="37">
        <f t="shared" si="819"/>
        <v>14777.791999999999</v>
      </c>
      <c r="M86" s="28">
        <v>0.81699999999999995</v>
      </c>
      <c r="N86" s="25">
        <f t="shared" si="820"/>
        <v>12073.456063999998</v>
      </c>
      <c r="O86" s="39">
        <v>0.105</v>
      </c>
      <c r="P86" s="25">
        <f t="shared" si="821"/>
        <v>1551.6681599999999</v>
      </c>
      <c r="Q86" s="39">
        <v>7.8E-2</v>
      </c>
      <c r="R86" s="25">
        <f t="shared" si="822"/>
        <v>1152.667776</v>
      </c>
      <c r="S86" s="28">
        <v>0.215</v>
      </c>
      <c r="T86" s="25">
        <f t="shared" si="823"/>
        <v>3177.2252799999997</v>
      </c>
      <c r="U86" s="39">
        <v>0.499</v>
      </c>
      <c r="V86" s="25">
        <f t="shared" si="824"/>
        <v>7374.1182079999999</v>
      </c>
      <c r="W86" s="39">
        <v>0.4</v>
      </c>
      <c r="X86" s="25">
        <f t="shared" si="825"/>
        <v>5911.1167999999998</v>
      </c>
      <c r="Y86" s="47">
        <v>2.7499999999999998E-3</v>
      </c>
      <c r="Z86" s="18">
        <f t="shared" si="826"/>
        <v>40.638927999999993</v>
      </c>
      <c r="AA86" s="27">
        <f>IF(L86&gt;0,(AC86+AK86)/L86,0)</f>
        <v>2.6016845385291661E-3</v>
      </c>
      <c r="AB86" s="47">
        <v>2.3000000000000001E-4</v>
      </c>
      <c r="AC86" s="37">
        <f t="shared" si="827"/>
        <v>3.3988921599999999</v>
      </c>
      <c r="AD86" s="28">
        <v>0.2185</v>
      </c>
      <c r="AE86" s="41">
        <f t="shared" si="828"/>
        <v>35.751843999999998</v>
      </c>
      <c r="AF86" s="28">
        <f t="shared" si="829"/>
        <v>0.91732924609636934</v>
      </c>
      <c r="AG86" s="29">
        <f t="shared" si="658"/>
        <v>0.91257562840648088</v>
      </c>
      <c r="AH86" s="43">
        <v>181</v>
      </c>
      <c r="AI86" s="39">
        <v>9.6000000000000002E-2</v>
      </c>
      <c r="AJ86" s="28">
        <v>0.2142</v>
      </c>
      <c r="AK86" s="41">
        <f t="shared" si="830"/>
        <v>35.048260800000001</v>
      </c>
      <c r="AL86" s="18">
        <v>1.7</v>
      </c>
      <c r="AM86" s="18"/>
      <c r="AN86" s="122">
        <f>AN85+AH86-AM86</f>
        <v>457.47999999999996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831">SUM(D84:D86)</f>
        <v>44100</v>
      </c>
      <c r="E87" s="51"/>
      <c r="F87" s="51">
        <f t="shared" ref="F87" si="832">SUM(F84:F86)</f>
        <v>42579</v>
      </c>
      <c r="G87" s="52"/>
      <c r="H87" s="52"/>
      <c r="I87" s="51">
        <f t="shared" ref="I87:J87" si="833">SUM(I84:I86)</f>
        <v>44117</v>
      </c>
      <c r="J87" s="51">
        <f t="shared" si="833"/>
        <v>46712</v>
      </c>
      <c r="K87" s="21">
        <f t="shared" ref="K87" si="834">IF(J87&gt;0,(J84*K84+J85*K85+J86*K86)/J87,0)</f>
        <v>6.6678883370440145E-2</v>
      </c>
      <c r="L87" s="52">
        <f t="shared" ref="L87" si="835">L84+L85+L86</f>
        <v>43597.296000000002</v>
      </c>
      <c r="M87" s="53">
        <f t="shared" ref="M87" si="836">IF(L87&gt;0,N87/L87,0)</f>
        <v>0.78255571409749813</v>
      </c>
      <c r="N87" s="54">
        <f t="shared" ref="N87" si="837">N84+N85+N86</f>
        <v>34117.313104000001</v>
      </c>
      <c r="O87" s="21">
        <f t="shared" ref="O87" si="838">IF(L87&gt;0,P87/L87,0)</f>
        <v>0.12634296659132255</v>
      </c>
      <c r="P87" s="54">
        <f t="shared" ref="P87" si="839">P84+P85+P86</f>
        <v>5508.2117120000003</v>
      </c>
      <c r="Q87" s="21">
        <f t="shared" ref="Q87" si="840">IF(L87&gt;0,R87/L87,0)</f>
        <v>9.1101319311179305E-2</v>
      </c>
      <c r="R87" s="54">
        <f t="shared" ref="R87" si="841">R84+R85+R86</f>
        <v>3971.7711840000002</v>
      </c>
      <c r="S87" s="21">
        <f t="shared" ref="S87" si="842">IF(L87&gt;0,T87/L87,0)</f>
        <v>0.21236989853682664</v>
      </c>
      <c r="T87" s="54">
        <f t="shared" ref="T87" si="843">T84+T85+T86</f>
        <v>9258.7533279999989</v>
      </c>
      <c r="U87" s="21">
        <f t="shared" ref="U87" si="844">IF(L87&gt;0,V87/L87,0)</f>
        <v>0.49959779707438734</v>
      </c>
      <c r="V87" s="54">
        <f t="shared" ref="V87" si="845">V84+V85+V86</f>
        <v>21781.11304</v>
      </c>
      <c r="W87" s="21">
        <f t="shared" ref="W87" si="846">IF(L87&gt;0,X87/L87,0)</f>
        <v>0.39338961205300438</v>
      </c>
      <c r="X87" s="54">
        <f t="shared" ref="X87" si="847">X84+X85+X86</f>
        <v>17150.72336</v>
      </c>
      <c r="Y87" s="55">
        <f t="shared" ref="Y87" si="848">IF(L87&gt;0,Z87/L87,0)</f>
        <v>2.8387834915266298E-3</v>
      </c>
      <c r="Z87" s="56">
        <f t="shared" ref="Z87" si="849">SUM(Z84:Z86)</f>
        <v>123.76328415999998</v>
      </c>
      <c r="AA87" s="55">
        <f t="shared" ref="AA87" si="850">IF(L87&gt;0,(AA84*L84+AA85*L85+AA86*L86)/L87,0)</f>
        <v>2.652782591837806E-3</v>
      </c>
      <c r="AB87" s="55">
        <f t="shared" ref="AB87" si="851">IF(J87&gt;0,(J84*AB84+J85*AB85+J86*AB86)/J87,0)</f>
        <v>2.4974653194040076E-4</v>
      </c>
      <c r="AC87" s="52">
        <f t="shared" ref="AC87" si="852">SUM(AC84:AC86)</f>
        <v>10.88889968</v>
      </c>
      <c r="AD87" s="53">
        <f t="shared" ref="AD87" si="853">IF(J87&gt;0,(J84*AD84+J85*AD85+J86*AD86)/J87,0)</f>
        <v>0.21644875834903238</v>
      </c>
      <c r="AE87" s="58">
        <f t="shared" ref="AE87" si="854">SUM(AE84:AE86)</f>
        <v>104.8041034</v>
      </c>
      <c r="AF87" s="53">
        <f t="shared" ref="AF87" si="855">IF(AND(Z87&gt;0),((Z84*AF84+Z85*AF85+Z86*AF86)/Z87),0)</f>
        <v>0.91307416800086716</v>
      </c>
      <c r="AG87" s="57">
        <f t="shared" si="658"/>
        <v>0.90690078600701862</v>
      </c>
      <c r="AH87" s="51">
        <f t="shared" ref="AH87" si="856">SUM(AH84:AH86)</f>
        <v>532</v>
      </c>
      <c r="AI87" s="21">
        <f t="shared" ref="AI87" si="857">IF(AH87&gt;0,(AI84*AH84+AI85*AH85+AI86*AH86)/AH87,0)</f>
        <v>9.0056390977443598E-2</v>
      </c>
      <c r="AJ87" s="53">
        <f t="shared" ref="AJ87" si="858">IF(J87&gt;0,(AJ84*J84+AJ85*J85+AJ86*J86)/J87,0)</f>
        <v>0.21655446138037332</v>
      </c>
      <c r="AK87" s="58">
        <f t="shared" ref="AK87" si="859">SUM(AK84:AK86)</f>
        <v>104.7652482</v>
      </c>
      <c r="AL87" s="56"/>
      <c r="AM87" s="56">
        <f t="shared" ref="AM87" si="860">SUM(AM84:AM86)</f>
        <v>499.58</v>
      </c>
      <c r="AN87" s="106"/>
      <c r="AO87" s="107">
        <f>AN86</f>
        <v>457.47999999999996</v>
      </c>
      <c r="AP87" s="51">
        <f t="shared" ref="AP87" si="861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11" t="s">
        <v>52</v>
      </c>
      <c r="D88" s="12">
        <v>4550</v>
      </c>
      <c r="E88" s="12">
        <v>0</v>
      </c>
      <c r="F88" s="12">
        <v>9112</v>
      </c>
      <c r="G88" s="13">
        <v>2</v>
      </c>
      <c r="H88" s="13">
        <v>4.5999999999999996</v>
      </c>
      <c r="I88" s="12">
        <v>9743</v>
      </c>
      <c r="J88" s="12">
        <v>14917</v>
      </c>
      <c r="K88" s="14">
        <v>6.7000000000000004E-2</v>
      </c>
      <c r="L88" s="24">
        <f t="shared" ref="L88:L90" si="862">J88*(1-K88)</f>
        <v>13917.561000000002</v>
      </c>
      <c r="M88" s="15">
        <v>0.875</v>
      </c>
      <c r="N88" s="25">
        <f t="shared" ref="N88:N90" si="863">L88*M88</f>
        <v>12177.865875000001</v>
      </c>
      <c r="O88" s="14">
        <v>8.4000000000000005E-2</v>
      </c>
      <c r="P88" s="25">
        <f t="shared" ref="P88:P90" si="864">L88*O88</f>
        <v>1169.0751240000002</v>
      </c>
      <c r="Q88" s="16">
        <v>4.1000000000000002E-2</v>
      </c>
      <c r="R88" s="25">
        <f t="shared" ref="R88:R90" si="865">L88*Q88</f>
        <v>570.62000100000012</v>
      </c>
      <c r="S88" s="26">
        <v>0.20300000000000001</v>
      </c>
      <c r="T88" s="25">
        <f t="shared" ref="T88:T90" si="866">L88*S88</f>
        <v>2825.2648830000003</v>
      </c>
      <c r="U88" s="16">
        <v>0.51800000000000002</v>
      </c>
      <c r="V88" s="25">
        <f t="shared" ref="V88:V90" si="867">L88*U88</f>
        <v>7209.2965980000008</v>
      </c>
      <c r="W88" s="16">
        <v>0.39</v>
      </c>
      <c r="X88" s="25">
        <f t="shared" ref="X88:X90" si="868">W88*L88</f>
        <v>5427.8487900000009</v>
      </c>
      <c r="Y88" s="17">
        <v>2.7499999999999998E-3</v>
      </c>
      <c r="Z88" s="18">
        <f t="shared" ref="Z88:Z90" si="869">L88*Y88</f>
        <v>38.273292750000003</v>
      </c>
      <c r="AA88" s="27">
        <f>IF(L88&gt;0,(AC88+AK88)/L88,0)</f>
        <v>2.8692911811200247E-3</v>
      </c>
      <c r="AB88" s="17">
        <v>2.4000000000000001E-4</v>
      </c>
      <c r="AC88" s="24">
        <f t="shared" ref="AC88:AC90" si="870">AB88*L88</f>
        <v>3.3402146400000006</v>
      </c>
      <c r="AD88" s="118">
        <v>0.21560000000000001</v>
      </c>
      <c r="AE88" s="30">
        <f t="shared" ref="AE88:AE90" si="871">AH88*(1-AI88)*AD88</f>
        <v>35.236801600000007</v>
      </c>
      <c r="AF88" s="28">
        <f t="shared" ref="AF88:AF90" si="872">IF(AND(AD88&gt;0,AB88&gt;0,Y88&gt;0),((Y88-AB88)*AD88)/((AD88-AB88)*Y88),0)</f>
        <v>0.91374442793462096</v>
      </c>
      <c r="AG88" s="60">
        <f t="shared" si="658"/>
        <v>0.91733895067375026</v>
      </c>
      <c r="AH88" s="12">
        <v>182</v>
      </c>
      <c r="AI88" s="14">
        <v>0.10199999999999999</v>
      </c>
      <c r="AJ88" s="15">
        <v>0.22389999999999999</v>
      </c>
      <c r="AK88" s="30">
        <f t="shared" ref="AK88:AK90" si="873">AH88*(1-AI88)*AJ88</f>
        <v>36.593320399999996</v>
      </c>
      <c r="AL88" s="19">
        <v>1.7</v>
      </c>
      <c r="AM88" s="19">
        <v>622.79999999999995</v>
      </c>
      <c r="AN88" s="102">
        <f>AN86+AH88-AM88-AO88</f>
        <v>6.3948846218409017E-14</v>
      </c>
      <c r="AO88" s="103">
        <v>16.68</v>
      </c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11" t="s">
        <v>51</v>
      </c>
      <c r="D89" s="34">
        <v>18658</v>
      </c>
      <c r="E89" s="34">
        <v>3</v>
      </c>
      <c r="F89" s="34">
        <v>15195</v>
      </c>
      <c r="G89" s="35">
        <v>2.2000000000000002</v>
      </c>
      <c r="H89" s="35">
        <v>4.2</v>
      </c>
      <c r="I89" s="34">
        <v>15850</v>
      </c>
      <c r="J89" s="34">
        <v>15398</v>
      </c>
      <c r="K89" s="36">
        <v>6.9000000000000006E-2</v>
      </c>
      <c r="L89" s="37">
        <f t="shared" si="862"/>
        <v>14335.538</v>
      </c>
      <c r="M89" s="38">
        <v>0.79300000000000004</v>
      </c>
      <c r="N89" s="25">
        <f t="shared" si="863"/>
        <v>11368.081634</v>
      </c>
      <c r="O89" s="36">
        <v>0.154</v>
      </c>
      <c r="P89" s="25">
        <f t="shared" si="864"/>
        <v>2207.6728520000001</v>
      </c>
      <c r="Q89" s="39">
        <v>5.2999999999999999E-2</v>
      </c>
      <c r="R89" s="25">
        <f t="shared" si="865"/>
        <v>759.78351399999997</v>
      </c>
      <c r="S89" s="28">
        <v>0.218</v>
      </c>
      <c r="T89" s="25">
        <f t="shared" si="866"/>
        <v>3125.1472840000001</v>
      </c>
      <c r="U89" s="39">
        <v>0.496</v>
      </c>
      <c r="V89" s="25">
        <f t="shared" si="867"/>
        <v>7110.4268480000001</v>
      </c>
      <c r="W89" s="39">
        <v>0.39</v>
      </c>
      <c r="X89" s="25">
        <f t="shared" si="868"/>
        <v>5590.8598200000006</v>
      </c>
      <c r="Y89" s="40">
        <v>2.7399999999999998E-3</v>
      </c>
      <c r="Z89" s="18">
        <f t="shared" si="869"/>
        <v>39.27937412</v>
      </c>
      <c r="AA89" s="27">
        <f>IF(L89&gt;0,(AC89+AK89)/L89,0)</f>
        <v>2.9724040534788439E-3</v>
      </c>
      <c r="AB89" s="40">
        <v>2.7E-4</v>
      </c>
      <c r="AC89" s="37">
        <f t="shared" si="870"/>
        <v>3.87059526</v>
      </c>
      <c r="AD89" s="28">
        <v>0.21429999999999999</v>
      </c>
      <c r="AE89" s="41">
        <f t="shared" si="871"/>
        <v>37.565932799999999</v>
      </c>
      <c r="AF89" s="28">
        <f t="shared" si="872"/>
        <v>0.90259705048511196</v>
      </c>
      <c r="AG89" s="29">
        <f t="shared" si="658"/>
        <v>0.91027653809817466</v>
      </c>
      <c r="AH89" s="34">
        <v>192</v>
      </c>
      <c r="AI89" s="36">
        <v>8.6999999999999994E-2</v>
      </c>
      <c r="AJ89" s="38">
        <v>0.221</v>
      </c>
      <c r="AK89" s="41">
        <f t="shared" si="873"/>
        <v>38.740415999999996</v>
      </c>
      <c r="AL89" s="42">
        <v>1.77</v>
      </c>
      <c r="AM89" s="42"/>
      <c r="AN89" s="122">
        <f>AN88+AH89-AM89</f>
        <v>192.00000000000006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14492</v>
      </c>
      <c r="E90" s="43">
        <v>4</v>
      </c>
      <c r="F90" s="43">
        <v>16524</v>
      </c>
      <c r="G90" s="37">
        <v>2.6</v>
      </c>
      <c r="H90" s="37">
        <v>5.8</v>
      </c>
      <c r="I90" s="43">
        <v>16621</v>
      </c>
      <c r="J90" s="43">
        <v>16102</v>
      </c>
      <c r="K90" s="39">
        <v>7.0999999999999994E-2</v>
      </c>
      <c r="L90" s="37">
        <f t="shared" si="862"/>
        <v>14958.758000000002</v>
      </c>
      <c r="M90" s="28">
        <v>0.85099999999999998</v>
      </c>
      <c r="N90" s="25">
        <f t="shared" si="863"/>
        <v>12729.903058000002</v>
      </c>
      <c r="O90" s="39">
        <v>0.112</v>
      </c>
      <c r="P90" s="25">
        <f t="shared" si="864"/>
        <v>1675.3808960000001</v>
      </c>
      <c r="Q90" s="39">
        <v>3.6999999999999998E-2</v>
      </c>
      <c r="R90" s="25">
        <f t="shared" si="865"/>
        <v>553.47404600000004</v>
      </c>
      <c r="S90" s="28">
        <v>0.218</v>
      </c>
      <c r="T90" s="25">
        <f t="shared" si="866"/>
        <v>3261.0092440000003</v>
      </c>
      <c r="U90" s="39">
        <v>0.502</v>
      </c>
      <c r="V90" s="25">
        <f t="shared" si="867"/>
        <v>7509.2965160000012</v>
      </c>
      <c r="W90" s="39">
        <v>0.4</v>
      </c>
      <c r="X90" s="25">
        <f t="shared" si="868"/>
        <v>5983.503200000001</v>
      </c>
      <c r="Y90" s="47">
        <v>2.7799999999999999E-3</v>
      </c>
      <c r="Z90" s="18">
        <f t="shared" si="869"/>
        <v>41.585347240000004</v>
      </c>
      <c r="AA90" s="27">
        <f>IF(L90&gt;0,(AC90+AK90)/L90,0)</f>
        <v>3.3905143541997267E-3</v>
      </c>
      <c r="AB90" s="47">
        <v>2.4000000000000001E-4</v>
      </c>
      <c r="AC90" s="37">
        <f t="shared" si="870"/>
        <v>3.5901019200000004</v>
      </c>
      <c r="AD90" s="28">
        <v>0.2175</v>
      </c>
      <c r="AE90" s="41">
        <f t="shared" si="871"/>
        <v>47.062867500000003</v>
      </c>
      <c r="AF90" s="28">
        <f t="shared" si="872"/>
        <v>0.91467836501304323</v>
      </c>
      <c r="AG90" s="29">
        <f t="shared" si="658"/>
        <v>0.93023933704176998</v>
      </c>
      <c r="AH90" s="43">
        <v>237</v>
      </c>
      <c r="AI90" s="39">
        <v>8.6999999999999994E-2</v>
      </c>
      <c r="AJ90" s="28">
        <v>0.21779999999999999</v>
      </c>
      <c r="AK90" s="41">
        <f t="shared" si="873"/>
        <v>47.127781800000001</v>
      </c>
      <c r="AL90" s="18">
        <v>1.9</v>
      </c>
      <c r="AM90" s="18"/>
      <c r="AN90" s="122">
        <f>AN89+AH90-AM90</f>
        <v>429.00000000000006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874">SUM(D88:D90)</f>
        <v>37700</v>
      </c>
      <c r="E91" s="51"/>
      <c r="F91" s="51">
        <f t="shared" ref="F91" si="875">SUM(F88:F90)</f>
        <v>40831</v>
      </c>
      <c r="G91" s="52"/>
      <c r="H91" s="52"/>
      <c r="I91" s="51">
        <f t="shared" ref="I91:J91" si="876">SUM(I88:I90)</f>
        <v>42214</v>
      </c>
      <c r="J91" s="51">
        <f t="shared" si="876"/>
        <v>46417</v>
      </c>
      <c r="K91" s="21">
        <f t="shared" ref="K91" si="877">IF(J91&gt;0,(J88*K88+J89*K89+J90*K90)/J91,0)</f>
        <v>6.9051058879289917E-2</v>
      </c>
      <c r="L91" s="52">
        <f t="shared" ref="L91" si="878">L88+L89+L90</f>
        <v>43211.857000000004</v>
      </c>
      <c r="M91" s="53">
        <f t="shared" ref="M91" si="879">IF(L91&gt;0,N91/L91,0)</f>
        <v>0.83948835077835227</v>
      </c>
      <c r="N91" s="54">
        <f t="shared" ref="N91" si="880">N88+N89+N90</f>
        <v>36275.850567000001</v>
      </c>
      <c r="O91" s="21">
        <f t="shared" ref="O91" si="881">IF(L91&gt;0,P91/L91,0)</f>
        <v>0.11691533812120133</v>
      </c>
      <c r="P91" s="54">
        <f t="shared" ref="P91" si="882">P88+P89+P90</f>
        <v>5052.1288720000011</v>
      </c>
      <c r="Q91" s="21">
        <f t="shared" ref="Q91" si="883">IF(L91&gt;0,R91/L91,0)</f>
        <v>4.3596311100446337E-2</v>
      </c>
      <c r="R91" s="54">
        <f t="shared" ref="R91" si="884">R88+R89+R90</f>
        <v>1883.877561</v>
      </c>
      <c r="S91" s="21">
        <f t="shared" ref="S91" si="885">IF(L91&gt;0,T91/L91,0)</f>
        <v>0.21316883953864793</v>
      </c>
      <c r="T91" s="54">
        <f t="shared" ref="T91" si="886">T88+T89+T90</f>
        <v>9211.4214110000012</v>
      </c>
      <c r="U91" s="21">
        <f t="shared" ref="U91" si="887">IF(L91&gt;0,V91/L91,0)</f>
        <v>0.50516273720891003</v>
      </c>
      <c r="V91" s="54">
        <f t="shared" ref="V91" si="888">V88+V89+V90</f>
        <v>21829.019962000002</v>
      </c>
      <c r="W91" s="21">
        <f t="shared" ref="W91" si="889">IF(L91&gt;0,X91/L91,0)</f>
        <v>0.393461725331545</v>
      </c>
      <c r="X91" s="54">
        <f t="shared" ref="X91" si="890">X88+X89+X90</f>
        <v>17002.211810000001</v>
      </c>
      <c r="Y91" s="55">
        <f t="shared" ref="Y91" si="891">IF(L91&gt;0,Z91/L91,0)</f>
        <v>2.7570676749670811E-3</v>
      </c>
      <c r="Z91" s="56">
        <f t="shared" ref="Z91" si="892">SUM(Z88:Z90)</f>
        <v>119.13801411</v>
      </c>
      <c r="AA91" s="55">
        <f t="shared" ref="AA91" si="893">IF(L91&gt;0,(AA88*L88+AA89*L89+AA90*L90)/L91,0)</f>
        <v>3.0839320332842904E-3</v>
      </c>
      <c r="AB91" s="55">
        <f t="shared" ref="AB91" si="894">IF(J91&gt;0,(J88*AB88+J89*AB89+J90*AB90)/J91,0)</f>
        <v>2.4995195725703947E-4</v>
      </c>
      <c r="AC91" s="52">
        <f t="shared" ref="AC91" si="895">SUM(AC88:AC90)</f>
        <v>10.800911820000001</v>
      </c>
      <c r="AD91" s="53">
        <f t="shared" ref="AD91" si="896">IF(J91&gt;0,(J88*AD88+J89*AD89+J90*AD90)/J91,0)</f>
        <v>0.21582785617338474</v>
      </c>
      <c r="AE91" s="58">
        <f t="shared" ref="AE91" si="897">SUM(AE88:AE90)</f>
        <v>119.8656019</v>
      </c>
      <c r="AF91" s="53">
        <f t="shared" ref="AF91" si="898">IF(AND(Z91&gt;0),((Z88*AF88+Z89*AF89+Z90*AF90)/Z91),0)</f>
        <v>0.91039517023068439</v>
      </c>
      <c r="AG91" s="57">
        <f t="shared" si="658"/>
        <v>0.91999159172834888</v>
      </c>
      <c r="AH91" s="51">
        <f t="shared" ref="AH91" si="899">SUM(AH88:AH90)</f>
        <v>611</v>
      </c>
      <c r="AI91" s="21">
        <f t="shared" ref="AI91" si="900">IF(AH91&gt;0,(AI88*AH88+AI89*AH89+AI90*AH90)/AH91,0)</f>
        <v>9.1468085106382976E-2</v>
      </c>
      <c r="AJ91" s="53">
        <f t="shared" ref="AJ91" si="901">IF(J91&gt;0,(AJ88*J88+AJ89*J89+AJ90*J90)/J91,0)</f>
        <v>0.22082189499536803</v>
      </c>
      <c r="AK91" s="58">
        <f t="shared" ref="AK91" si="902">SUM(AK88:AK90)</f>
        <v>122.4615182</v>
      </c>
      <c r="AL91" s="56"/>
      <c r="AM91" s="56">
        <f t="shared" ref="AM91" si="903">SUM(AM88:AM90)</f>
        <v>622.79999999999995</v>
      </c>
      <c r="AN91" s="106"/>
      <c r="AO91" s="107">
        <f>AN90</f>
        <v>429.00000000000006</v>
      </c>
      <c r="AP91" s="51">
        <f t="shared" ref="AP91" si="904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11" t="s">
        <v>52</v>
      </c>
      <c r="D92" s="12">
        <v>15981</v>
      </c>
      <c r="E92" s="12">
        <v>1</v>
      </c>
      <c r="F92" s="12">
        <v>16480</v>
      </c>
      <c r="G92" s="13">
        <v>1.3</v>
      </c>
      <c r="H92" s="13">
        <v>3.7</v>
      </c>
      <c r="I92" s="12">
        <v>17141</v>
      </c>
      <c r="J92" s="12">
        <v>15892</v>
      </c>
      <c r="K92" s="14">
        <v>7.8E-2</v>
      </c>
      <c r="L92" s="24">
        <f t="shared" ref="L92:L94" si="905">J92*(1-K92)</f>
        <v>14652.424000000001</v>
      </c>
      <c r="M92" s="15">
        <v>0.871</v>
      </c>
      <c r="N92" s="25">
        <f t="shared" ref="N92:N94" si="906">L92*M92</f>
        <v>12762.261304000001</v>
      </c>
      <c r="O92" s="14">
        <v>0.1</v>
      </c>
      <c r="P92" s="25">
        <f t="shared" ref="P92:P94" si="907">L92*O92</f>
        <v>1465.2424000000001</v>
      </c>
      <c r="Q92" s="16">
        <v>2.9000000000000001E-2</v>
      </c>
      <c r="R92" s="25">
        <f t="shared" ref="R92:R94" si="908">L92*Q92</f>
        <v>424.92029600000006</v>
      </c>
      <c r="S92" s="26">
        <v>0.22600000000000001</v>
      </c>
      <c r="T92" s="25">
        <f t="shared" ref="T92:T94" si="909">L92*S92</f>
        <v>3311.4478240000003</v>
      </c>
      <c r="U92" s="16">
        <v>0.495</v>
      </c>
      <c r="V92" s="25">
        <f t="shared" ref="V92:V94" si="910">L92*U92</f>
        <v>7252.9498800000001</v>
      </c>
      <c r="W92" s="16">
        <v>0.39</v>
      </c>
      <c r="X92" s="25">
        <f t="shared" ref="X92:X94" si="911">W92*L92</f>
        <v>5714.4453600000006</v>
      </c>
      <c r="Y92" s="17">
        <v>2.7699999999999999E-3</v>
      </c>
      <c r="Z92" s="18">
        <f t="shared" ref="Z92:Z94" si="912">L92*Y92</f>
        <v>40.58721448</v>
      </c>
      <c r="AA92" s="27">
        <f>IF(L92&gt;0,(AC92+AK92)/L92,0)</f>
        <v>3.7974012709432923E-3</v>
      </c>
      <c r="AB92" s="17">
        <v>2.3000000000000001E-4</v>
      </c>
      <c r="AC92" s="24">
        <f t="shared" ref="AC92:AC94" si="913">AB92*L92</f>
        <v>3.3700575200000005</v>
      </c>
      <c r="AD92" s="118">
        <v>0.21890000000000001</v>
      </c>
      <c r="AE92" s="30">
        <f t="shared" ref="AE92:AE94" si="914">AH92*(1-AI92)*AD92</f>
        <v>51.962482000000001</v>
      </c>
      <c r="AF92" s="28">
        <f t="shared" ref="AF92:AF94" si="915">IF(AND(AD92&gt;0,AB92&gt;0,Y92&gt;0),((Y92-AB92)*AD92)/((AD92-AB92)*Y92),0)</f>
        <v>0.91793198758691974</v>
      </c>
      <c r="AG92" s="60">
        <f t="shared" si="658"/>
        <v>0.94041453106048389</v>
      </c>
      <c r="AH92" s="12">
        <v>260</v>
      </c>
      <c r="AI92" s="14">
        <v>8.6999999999999994E-2</v>
      </c>
      <c r="AJ92" s="15">
        <v>0.22020000000000001</v>
      </c>
      <c r="AK92" s="30">
        <f t="shared" ref="AK92:AK94" si="916">AH92*(1-AI92)*AJ92</f>
        <v>52.271076000000001</v>
      </c>
      <c r="AL92" s="19">
        <v>1.9</v>
      </c>
      <c r="AM92" s="19"/>
      <c r="AN92" s="102">
        <f>AN90+AH92-AM92-AO92</f>
        <v>689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46" t="s">
        <v>53</v>
      </c>
      <c r="D93" s="34">
        <v>18641</v>
      </c>
      <c r="E93" s="34">
        <v>5</v>
      </c>
      <c r="F93" s="34">
        <v>15389</v>
      </c>
      <c r="G93" s="35">
        <v>1.5</v>
      </c>
      <c r="H93" s="35">
        <v>3.6</v>
      </c>
      <c r="I93" s="34">
        <v>15622</v>
      </c>
      <c r="J93" s="34">
        <v>15955</v>
      </c>
      <c r="K93" s="36">
        <v>7.5999999999999998E-2</v>
      </c>
      <c r="L93" s="37">
        <f t="shared" si="905"/>
        <v>14742.42</v>
      </c>
      <c r="M93" s="38">
        <v>0.73499999999999999</v>
      </c>
      <c r="N93" s="25">
        <f t="shared" si="906"/>
        <v>10835.6787</v>
      </c>
      <c r="O93" s="36">
        <v>0.193</v>
      </c>
      <c r="P93" s="25">
        <f t="shared" si="907"/>
        <v>2845.2870600000001</v>
      </c>
      <c r="Q93" s="39">
        <v>7.1999999999999995E-2</v>
      </c>
      <c r="R93" s="25">
        <f t="shared" si="908"/>
        <v>1061.45424</v>
      </c>
      <c r="S93" s="28">
        <v>0.20599999999999999</v>
      </c>
      <c r="T93" s="25">
        <f t="shared" si="909"/>
        <v>3036.9385199999997</v>
      </c>
      <c r="U93" s="39">
        <v>0.51900000000000002</v>
      </c>
      <c r="V93" s="25">
        <f t="shared" si="910"/>
        <v>7651.3159800000003</v>
      </c>
      <c r="W93" s="39">
        <v>0.39</v>
      </c>
      <c r="X93" s="25">
        <f t="shared" si="911"/>
        <v>5749.5438000000004</v>
      </c>
      <c r="Y93" s="40">
        <v>2.8700000000000002E-3</v>
      </c>
      <c r="Z93" s="18">
        <f t="shared" si="912"/>
        <v>42.310745400000002</v>
      </c>
      <c r="AA93" s="27">
        <f>IF(L93&gt;0,(AC93+AK93)/L93,0)</f>
        <v>3.3759551823920359E-3</v>
      </c>
      <c r="AB93" s="40">
        <v>2.5999999999999998E-4</v>
      </c>
      <c r="AC93" s="37">
        <f t="shared" si="913"/>
        <v>3.8330291999999995</v>
      </c>
      <c r="AD93" s="28">
        <v>0.2261</v>
      </c>
      <c r="AE93" s="41">
        <f t="shared" si="914"/>
        <v>46.700955</v>
      </c>
      <c r="AF93" s="28">
        <f t="shared" si="915"/>
        <v>0.91045462792566301</v>
      </c>
      <c r="AG93" s="29">
        <f t="shared" si="658"/>
        <v>0.92406505146235773</v>
      </c>
      <c r="AH93" s="34">
        <v>225</v>
      </c>
      <c r="AI93" s="36">
        <v>8.2000000000000003E-2</v>
      </c>
      <c r="AJ93" s="38">
        <v>0.22239999999999999</v>
      </c>
      <c r="AK93" s="41">
        <f t="shared" si="916"/>
        <v>45.936720000000001</v>
      </c>
      <c r="AL93" s="42">
        <v>1.8</v>
      </c>
      <c r="AM93" s="42"/>
      <c r="AN93" s="122">
        <f>AN92+AH93-AM93</f>
        <v>914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46" t="s">
        <v>49</v>
      </c>
      <c r="D94" s="43">
        <v>14488</v>
      </c>
      <c r="E94" s="43">
        <v>4</v>
      </c>
      <c r="F94" s="43">
        <v>16347</v>
      </c>
      <c r="G94" s="37">
        <v>1.2</v>
      </c>
      <c r="H94" s="37">
        <v>4.5999999999999996</v>
      </c>
      <c r="I94" s="43">
        <v>16796</v>
      </c>
      <c r="J94" s="43">
        <v>16007</v>
      </c>
      <c r="K94" s="39">
        <v>7.0999999999999994E-2</v>
      </c>
      <c r="L94" s="37">
        <f t="shared" si="905"/>
        <v>14870.503000000001</v>
      </c>
      <c r="M94" s="28">
        <v>0.80300000000000005</v>
      </c>
      <c r="N94" s="25">
        <f t="shared" si="906"/>
        <v>11941.013909000001</v>
      </c>
      <c r="O94" s="39">
        <v>0.109</v>
      </c>
      <c r="P94" s="25">
        <f t="shared" si="907"/>
        <v>1620.8848270000001</v>
      </c>
      <c r="Q94" s="39">
        <v>8.7999999999999995E-2</v>
      </c>
      <c r="R94" s="25">
        <f t="shared" si="908"/>
        <v>1308.6042640000001</v>
      </c>
      <c r="S94" s="28">
        <v>0.215</v>
      </c>
      <c r="T94" s="25">
        <f t="shared" si="909"/>
        <v>3197.1581449999999</v>
      </c>
      <c r="U94" s="39">
        <v>0.51900000000000002</v>
      </c>
      <c r="V94" s="25">
        <f t="shared" si="910"/>
        <v>7717.7910570000004</v>
      </c>
      <c r="W94" s="39">
        <v>0.39</v>
      </c>
      <c r="X94" s="25">
        <f t="shared" si="911"/>
        <v>5799.4961700000003</v>
      </c>
      <c r="Y94" s="47">
        <v>2.9199999999999999E-3</v>
      </c>
      <c r="Z94" s="18">
        <f t="shared" si="912"/>
        <v>43.421868760000002</v>
      </c>
      <c r="AA94" s="27">
        <f>IF(L94&gt;0,(AC94+AK94)/L94,0)</f>
        <v>3.0398610598444454E-3</v>
      </c>
      <c r="AB94" s="47">
        <v>2.7E-4</v>
      </c>
      <c r="AC94" s="37">
        <f t="shared" si="913"/>
        <v>4.0150358100000005</v>
      </c>
      <c r="AD94" s="28">
        <v>0.22720000000000001</v>
      </c>
      <c r="AE94" s="41">
        <f t="shared" si="914"/>
        <v>41.116838400000006</v>
      </c>
      <c r="AF94" s="28">
        <f t="shared" si="915"/>
        <v>0.90861402556699344</v>
      </c>
      <c r="AG94" s="29">
        <f t="shared" si="658"/>
        <v>0.91226236040683917</v>
      </c>
      <c r="AH94" s="43">
        <v>198</v>
      </c>
      <c r="AI94" s="39">
        <v>8.5999999999999993E-2</v>
      </c>
      <c r="AJ94" s="28">
        <v>0.2276</v>
      </c>
      <c r="AK94" s="41">
        <f t="shared" si="916"/>
        <v>41.189227200000005</v>
      </c>
      <c r="AL94" s="18">
        <v>1.85</v>
      </c>
      <c r="AM94" s="18"/>
      <c r="AN94" s="122">
        <f>AN93+AH94-AM94</f>
        <v>1112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917">SUM(D92:D94)</f>
        <v>49110</v>
      </c>
      <c r="E95" s="51"/>
      <c r="F95" s="51">
        <f t="shared" ref="F95" si="918">SUM(F92:F94)</f>
        <v>48216</v>
      </c>
      <c r="G95" s="52"/>
      <c r="H95" s="52"/>
      <c r="I95" s="51">
        <f t="shared" ref="I95:J95" si="919">SUM(I92:I94)</f>
        <v>49559</v>
      </c>
      <c r="J95" s="51">
        <f t="shared" si="919"/>
        <v>47854</v>
      </c>
      <c r="K95" s="21">
        <f t="shared" ref="K95" si="920">IF(J95&gt;0,(J92*K92+J93*K93+J94*K94)/J95,0)</f>
        <v>7.4991703932795584E-2</v>
      </c>
      <c r="L95" s="52">
        <f t="shared" ref="L95" si="921">L92+L93+L94</f>
        <v>44265.347000000002</v>
      </c>
      <c r="M95" s="53">
        <f t="shared" ref="M95" si="922">IF(L95&gt;0,N95/L95,0)</f>
        <v>0.80286174901102669</v>
      </c>
      <c r="N95" s="54">
        <f t="shared" ref="N95" si="923">N92+N93+N94</f>
        <v>35538.953913000005</v>
      </c>
      <c r="O95" s="21">
        <f t="shared" ref="O95" si="924">IF(L95&gt;0,P95/L95,0)</f>
        <v>0.13399678730633241</v>
      </c>
      <c r="P95" s="54">
        <f t="shared" ref="P95" si="925">P92+P93+P94</f>
        <v>5931.4142869999996</v>
      </c>
      <c r="Q95" s="21">
        <f t="shared" ref="Q95" si="926">IF(L95&gt;0,R95/L95,0)</f>
        <v>6.3141463682640953E-2</v>
      </c>
      <c r="R95" s="54">
        <f t="shared" ref="R95" si="927">R92+R93+R94</f>
        <v>2794.9787999999999</v>
      </c>
      <c r="S95" s="21">
        <f t="shared" ref="S95" si="928">IF(L95&gt;0,T95/L95,0)</f>
        <v>0.21564372891959932</v>
      </c>
      <c r="T95" s="54">
        <f t="shared" ref="T95" si="929">T92+T93+T94</f>
        <v>9545.5444889999999</v>
      </c>
      <c r="U95" s="21">
        <f t="shared" ref="U95" si="930">IF(L95&gt;0,V95/L95,0)</f>
        <v>0.51105567786467376</v>
      </c>
      <c r="V95" s="54">
        <f t="shared" ref="V95" si="931">V92+V93+V94</f>
        <v>22622.056917000002</v>
      </c>
      <c r="W95" s="21">
        <f t="shared" ref="W95" si="932">IF(L95&gt;0,X95/L95,0)</f>
        <v>0.39000000000000007</v>
      </c>
      <c r="X95" s="54">
        <f t="shared" ref="X95" si="933">X92+X93+X94</f>
        <v>17263.485330000003</v>
      </c>
      <c r="Y95" s="55">
        <f t="shared" ref="Y95" si="934">IF(L95&gt;0,Z95/L95,0)</f>
        <v>2.8536956603999962E-3</v>
      </c>
      <c r="Z95" s="56">
        <f t="shared" ref="Z95" si="935">SUM(Z92:Z94)</f>
        <v>126.31982864</v>
      </c>
      <c r="AA95" s="55">
        <f t="shared" ref="AA95" si="936">IF(L95&gt;0,(AA92*L92+AA93*L93+AA94*L94)/L95,0)</f>
        <v>3.4025520172698519E-3</v>
      </c>
      <c r="AB95" s="55">
        <f t="shared" ref="AB95" si="937">IF(J95&gt;0,(J92*AB92+J93*AB93+J94*AB94)/J95,0)</f>
        <v>2.5338216241066578E-4</v>
      </c>
      <c r="AC95" s="52">
        <f t="shared" ref="AC95" si="938">SUM(AC92:AC94)</f>
        <v>11.21812253</v>
      </c>
      <c r="AD95" s="53">
        <f t="shared" ref="AD95" si="939">IF(J95&gt;0,(J92*AD92+J93*AD93+J94*AD94)/J95,0)</f>
        <v>0.22407687340661178</v>
      </c>
      <c r="AE95" s="58">
        <f t="shared" ref="AE95" si="940">SUM(AE92:AE94)</f>
        <v>139.78027539999999</v>
      </c>
      <c r="AF95" s="53">
        <f t="shared" ref="AF95" si="941">IF(AND(Z95&gt;0),((Z92*AF92+Z93*AF93+Z94*AF94)/Z95),0)</f>
        <v>0.91222444354895027</v>
      </c>
      <c r="AG95" s="57">
        <f t="shared" si="658"/>
        <v>0.92658262650680323</v>
      </c>
      <c r="AH95" s="51">
        <f t="shared" ref="AH95" si="942">SUM(AH92:AH94)</f>
        <v>683</v>
      </c>
      <c r="AI95" s="21">
        <f t="shared" ref="AI95" si="943">IF(AH95&gt;0,(AI92*AH92+AI93*AH93+AI94*AH94)/AH95,0)</f>
        <v>8.5062957540263537E-2</v>
      </c>
      <c r="AJ95" s="53">
        <f t="shared" ref="AJ95" si="944">IF(J95&gt;0,(AJ92*J92+AJ93*J93+AJ94*J94)/J95,0)</f>
        <v>0.22340877669578302</v>
      </c>
      <c r="AK95" s="58">
        <f t="shared" ref="AK95" si="945">SUM(AK92:AK94)</f>
        <v>139.39702320000001</v>
      </c>
      <c r="AL95" s="56"/>
      <c r="AM95" s="56">
        <f t="shared" ref="AM95" si="946">SUM(AM92:AM94)</f>
        <v>0</v>
      </c>
      <c r="AN95" s="106"/>
      <c r="AO95" s="107">
        <f>AN94</f>
        <v>1112</v>
      </c>
      <c r="AP95" s="51">
        <f t="shared" ref="AP95" si="947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52</v>
      </c>
      <c r="D96" s="12">
        <v>17930</v>
      </c>
      <c r="E96" s="12">
        <v>0</v>
      </c>
      <c r="F96" s="12">
        <v>16879</v>
      </c>
      <c r="G96" s="13">
        <v>1.7</v>
      </c>
      <c r="H96" s="13">
        <v>4.2</v>
      </c>
      <c r="I96" s="12">
        <v>17191</v>
      </c>
      <c r="J96" s="12">
        <v>16016</v>
      </c>
      <c r="K96" s="14">
        <v>6.6000000000000003E-2</v>
      </c>
      <c r="L96" s="24">
        <f t="shared" ref="L96:L98" si="948">J96*(1-K96)</f>
        <v>14958.944</v>
      </c>
      <c r="M96" s="15">
        <v>0.89</v>
      </c>
      <c r="N96" s="25">
        <f t="shared" ref="N96:N98" si="949">L96*M96</f>
        <v>13313.460160000001</v>
      </c>
      <c r="O96" s="14">
        <v>7.5999999999999998E-2</v>
      </c>
      <c r="P96" s="25">
        <f t="shared" ref="P96:P98" si="950">L96*O96</f>
        <v>1136.8797439999998</v>
      </c>
      <c r="Q96" s="16">
        <v>3.4000000000000002E-2</v>
      </c>
      <c r="R96" s="25">
        <f t="shared" ref="R96:R98" si="951">L96*Q96</f>
        <v>508.60409600000003</v>
      </c>
      <c r="S96" s="26">
        <v>0.21</v>
      </c>
      <c r="T96" s="25">
        <f t="shared" ref="T96:T98" si="952">L96*S96</f>
        <v>3141.37824</v>
      </c>
      <c r="U96" s="16">
        <v>0.49399999999999999</v>
      </c>
      <c r="V96" s="25">
        <f t="shared" ref="V96:V98" si="953">L96*U96</f>
        <v>7389.7183359999999</v>
      </c>
      <c r="W96" s="16">
        <v>0.39</v>
      </c>
      <c r="X96" s="25">
        <f t="shared" ref="X96:X98" si="954">W96*L96</f>
        <v>5833.9881599999999</v>
      </c>
      <c r="Y96" s="17">
        <v>3.0100000000000001E-3</v>
      </c>
      <c r="Z96" s="18">
        <f t="shared" ref="Z96:Z98" si="955">L96*Y96</f>
        <v>45.02642144</v>
      </c>
      <c r="AA96" s="27">
        <f>IF(L96&gt;0,(AC96+AK96)/L96,0)</f>
        <v>3.2928349808649597E-3</v>
      </c>
      <c r="AB96" s="17">
        <v>2.7E-4</v>
      </c>
      <c r="AC96" s="24">
        <f t="shared" ref="AC96:AC98" si="956">AB96*L96</f>
        <v>4.0389148800000001</v>
      </c>
      <c r="AD96" s="118">
        <v>0.21729999999999999</v>
      </c>
      <c r="AE96" s="30">
        <f t="shared" ref="AE96:AE98" si="957">AH96*(1-AI96)*AD96</f>
        <v>43.400894399999999</v>
      </c>
      <c r="AF96" s="28">
        <f t="shared" ref="AF96:AF98" si="958">IF(AND(AD96&gt;0,AB96&gt;0,Y96&gt;0),((Y96-AB96)*AD96)/((AD96-AB96)*Y96),0)</f>
        <v>0.9114314768553976</v>
      </c>
      <c r="AG96" s="60">
        <f t="shared" si="658"/>
        <v>0.91909988622142369</v>
      </c>
      <c r="AH96" s="43">
        <v>219</v>
      </c>
      <c r="AI96" s="14">
        <v>8.7999999999999995E-2</v>
      </c>
      <c r="AJ96" s="15">
        <v>0.22639999999999999</v>
      </c>
      <c r="AK96" s="30">
        <f t="shared" ref="AK96:AK98" si="959">AH96*(1-AI96)*AJ96</f>
        <v>45.2184192</v>
      </c>
      <c r="AL96" s="19">
        <v>1.95</v>
      </c>
      <c r="AM96" s="19"/>
      <c r="AN96" s="102">
        <f>AN94+AH96-AM96</f>
        <v>1331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46" t="s">
        <v>53</v>
      </c>
      <c r="D97" s="34">
        <v>19560</v>
      </c>
      <c r="E97" s="34">
        <v>4</v>
      </c>
      <c r="F97" s="34">
        <v>16128</v>
      </c>
      <c r="G97" s="35">
        <v>1.4</v>
      </c>
      <c r="H97" s="35">
        <v>4.8</v>
      </c>
      <c r="I97" s="34">
        <v>16719</v>
      </c>
      <c r="J97" s="34">
        <v>16058</v>
      </c>
      <c r="K97" s="36">
        <v>6.8000000000000005E-2</v>
      </c>
      <c r="L97" s="37">
        <f t="shared" si="948"/>
        <v>14966.055999999999</v>
      </c>
      <c r="M97" s="38">
        <v>0.85099999999999998</v>
      </c>
      <c r="N97" s="25">
        <f t="shared" si="949"/>
        <v>12736.113655999998</v>
      </c>
      <c r="O97" s="36">
        <v>9.8000000000000004E-2</v>
      </c>
      <c r="P97" s="25">
        <f t="shared" si="950"/>
        <v>1466.6734879999999</v>
      </c>
      <c r="Q97" s="39">
        <v>5.0999999999999997E-2</v>
      </c>
      <c r="R97" s="25">
        <f t="shared" si="951"/>
        <v>763.26885599999991</v>
      </c>
      <c r="S97" s="28">
        <v>0.214</v>
      </c>
      <c r="T97" s="25">
        <f t="shared" si="952"/>
        <v>3202.7359839999995</v>
      </c>
      <c r="U97" s="39">
        <v>0.48799999999999999</v>
      </c>
      <c r="V97" s="25">
        <f t="shared" si="953"/>
        <v>7303.4353279999996</v>
      </c>
      <c r="W97" s="39">
        <v>0.39</v>
      </c>
      <c r="X97" s="25">
        <f t="shared" si="954"/>
        <v>5836.7618400000001</v>
      </c>
      <c r="Y97" s="40">
        <v>2.98E-3</v>
      </c>
      <c r="Z97" s="18">
        <f t="shared" si="955"/>
        <v>44.598846879999996</v>
      </c>
      <c r="AA97" s="27">
        <f>IF(L97&gt;0,(AC97+AK97)/L97,0)</f>
        <v>3.1994135101458925E-3</v>
      </c>
      <c r="AB97" s="40">
        <v>2.5999999999999998E-4</v>
      </c>
      <c r="AC97" s="37">
        <f t="shared" si="956"/>
        <v>3.8911745599999992</v>
      </c>
      <c r="AD97" s="28">
        <v>0.22120000000000001</v>
      </c>
      <c r="AE97" s="41">
        <f t="shared" si="957"/>
        <v>45.535347200000004</v>
      </c>
      <c r="AF97" s="28">
        <f t="shared" si="958"/>
        <v>0.91382579497121208</v>
      </c>
      <c r="AG97" s="29">
        <f t="shared" si="658"/>
        <v>0.91985425476222071</v>
      </c>
      <c r="AH97" s="34">
        <v>224</v>
      </c>
      <c r="AI97" s="36">
        <v>8.1000000000000003E-2</v>
      </c>
      <c r="AJ97" s="38">
        <v>0.2137</v>
      </c>
      <c r="AK97" s="41">
        <f t="shared" si="959"/>
        <v>43.991427199999997</v>
      </c>
      <c r="AL97" s="42">
        <v>1.75</v>
      </c>
      <c r="AM97" s="42"/>
      <c r="AN97" s="122">
        <f>AN96+AH97-AM97</f>
        <v>1555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11" t="s">
        <v>50</v>
      </c>
      <c r="D98" s="43">
        <v>12380</v>
      </c>
      <c r="E98" s="43">
        <v>3</v>
      </c>
      <c r="F98" s="43">
        <v>17307</v>
      </c>
      <c r="G98" s="37">
        <v>1.7</v>
      </c>
      <c r="H98" s="37">
        <v>4.3</v>
      </c>
      <c r="I98" s="43">
        <v>17174</v>
      </c>
      <c r="J98" s="43">
        <v>16123</v>
      </c>
      <c r="K98" s="39">
        <v>7.1999999999999995E-2</v>
      </c>
      <c r="L98" s="37">
        <f t="shared" si="948"/>
        <v>14962.144</v>
      </c>
      <c r="M98" s="28">
        <v>0.82799999999999996</v>
      </c>
      <c r="N98" s="25">
        <f t="shared" si="949"/>
        <v>12388.655231999999</v>
      </c>
      <c r="O98" s="39">
        <v>0.06</v>
      </c>
      <c r="P98" s="25">
        <f t="shared" si="950"/>
        <v>897.72863999999993</v>
      </c>
      <c r="Q98" s="39">
        <v>0.112</v>
      </c>
      <c r="R98" s="25">
        <f t="shared" si="951"/>
        <v>1675.7601280000001</v>
      </c>
      <c r="S98" s="28">
        <v>0.222</v>
      </c>
      <c r="T98" s="25">
        <f t="shared" si="952"/>
        <v>3321.5959680000001</v>
      </c>
      <c r="U98" s="39">
        <v>0.49399999999999999</v>
      </c>
      <c r="V98" s="25">
        <f t="shared" si="953"/>
        <v>7391.2991359999996</v>
      </c>
      <c r="W98" s="39">
        <v>0.39</v>
      </c>
      <c r="X98" s="25">
        <f t="shared" si="954"/>
        <v>5835.2361600000004</v>
      </c>
      <c r="Y98" s="47">
        <v>2.9399999999999999E-3</v>
      </c>
      <c r="Z98" s="18">
        <f t="shared" si="955"/>
        <v>43.988703360000002</v>
      </c>
      <c r="AA98" s="27">
        <f>IF(L98&gt;0,(AC98+AK98)/L98,0)</f>
        <v>3.1262160449732341E-3</v>
      </c>
      <c r="AB98" s="47">
        <v>2.5999999999999998E-4</v>
      </c>
      <c r="AC98" s="37">
        <f t="shared" si="956"/>
        <v>3.8901574399999999</v>
      </c>
      <c r="AD98" s="28">
        <v>0.221</v>
      </c>
      <c r="AE98" s="41">
        <f t="shared" si="957"/>
        <v>42.807258000000004</v>
      </c>
      <c r="AF98" s="28">
        <f t="shared" si="958"/>
        <v>0.91263831798915096</v>
      </c>
      <c r="AG98" s="29">
        <f t="shared" si="658"/>
        <v>0.91791030683742436</v>
      </c>
      <c r="AH98" s="43">
        <v>211</v>
      </c>
      <c r="AI98" s="39">
        <v>8.2000000000000003E-2</v>
      </c>
      <c r="AJ98" s="28">
        <v>0.22140000000000001</v>
      </c>
      <c r="AK98" s="41">
        <f t="shared" si="959"/>
        <v>42.884737200000004</v>
      </c>
      <c r="AL98" s="18">
        <v>1.75</v>
      </c>
      <c r="AM98" s="18"/>
      <c r="AN98" s="122">
        <f>AN97+AH98-AM98</f>
        <v>1766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960">SUM(D96:D98)</f>
        <v>49870</v>
      </c>
      <c r="E99" s="51"/>
      <c r="F99" s="51">
        <f t="shared" ref="F99" si="961">SUM(F96:F98)</f>
        <v>50314</v>
      </c>
      <c r="G99" s="52"/>
      <c r="H99" s="52"/>
      <c r="I99" s="51">
        <f t="shared" ref="I99:J99" si="962">SUM(I96:I98)</f>
        <v>51084</v>
      </c>
      <c r="J99" s="51">
        <f t="shared" si="962"/>
        <v>48197</v>
      </c>
      <c r="K99" s="21">
        <f t="shared" ref="K99" si="963">IF(J99&gt;0,(J96*K96+J97*K97+J98*K98)/J99,0)</f>
        <v>6.8673485901612125E-2</v>
      </c>
      <c r="L99" s="52">
        <f t="shared" ref="L99" si="964">L96+L97+L98</f>
        <v>44887.144</v>
      </c>
      <c r="M99" s="53">
        <f t="shared" ref="M99" si="965">IF(L99&gt;0,N99/L99,0)</f>
        <v>0.85633046842989147</v>
      </c>
      <c r="N99" s="54">
        <f t="shared" ref="N99" si="966">N96+N97+N98</f>
        <v>38438.229047999994</v>
      </c>
      <c r="O99" s="21">
        <f t="shared" ref="O99" si="967">IF(L99&gt;0,P99/L99,0)</f>
        <v>7.8001885617850833E-2</v>
      </c>
      <c r="P99" s="54">
        <f t="shared" ref="P99" si="968">P96+P97+P98</f>
        <v>3501.2818719999996</v>
      </c>
      <c r="Q99" s="21">
        <f t="shared" ref="Q99" si="969">IF(L99&gt;0,R99/L99,0)</f>
        <v>6.5667645952257506E-2</v>
      </c>
      <c r="R99" s="54">
        <f t="shared" ref="R99" si="970">R96+R97+R98</f>
        <v>2947.6330800000001</v>
      </c>
      <c r="S99" s="21">
        <f t="shared" ref="S99" si="971">IF(L99&gt;0,T99/L99,0)</f>
        <v>0.21533359734359572</v>
      </c>
      <c r="T99" s="54">
        <f t="shared" ref="T99" si="972">T96+T97+T98</f>
        <v>9665.7101919999986</v>
      </c>
      <c r="U99" s="21">
        <f t="shared" ref="U99" si="973">IF(L99&gt;0,V99/L99,0)</f>
        <v>0.49199950881259008</v>
      </c>
      <c r="V99" s="54">
        <f t="shared" ref="V99" si="974">V96+V97+V98</f>
        <v>22084.452799999999</v>
      </c>
      <c r="W99" s="21">
        <f t="shared" ref="W99" si="975">IF(L99&gt;0,X99/L99,0)</f>
        <v>0.39</v>
      </c>
      <c r="X99" s="54">
        <f t="shared" ref="X99" si="976">X96+X97+X98</f>
        <v>17505.98616</v>
      </c>
      <c r="Y99" s="55">
        <f t="shared" ref="Y99" si="977">IF(L99&gt;0,Z99/L99,0)</f>
        <v>2.9766645808430143E-3</v>
      </c>
      <c r="Z99" s="56">
        <f t="shared" ref="Z99" si="978">SUM(Z96:Z98)</f>
        <v>133.61397168000002</v>
      </c>
      <c r="AA99" s="55">
        <f t="shared" ref="AA99" si="979">IF(L99&gt;0,(AA96*L96+AA97*L97+AA98*L98)/L99,0)</f>
        <v>3.2061480783896609E-3</v>
      </c>
      <c r="AB99" s="55">
        <f t="shared" ref="AB99" si="980">IF(J99&gt;0,(J96*AB96+J97*AB97+J98*AB98)/J99,0)</f>
        <v>2.633230284042575E-4</v>
      </c>
      <c r="AC99" s="52">
        <f t="shared" ref="AC99" si="981">SUM(AC96:AC98)</f>
        <v>11.820246879999999</v>
      </c>
      <c r="AD99" s="53">
        <f t="shared" ref="AD99" si="982">IF(J99&gt;0,(J96*AD96+J97*AD97+J98*AD98)/J99,0)</f>
        <v>0.2198371143432164</v>
      </c>
      <c r="AE99" s="58">
        <f t="shared" ref="AE99" si="983">SUM(AE96:AE98)</f>
        <v>131.74349960000001</v>
      </c>
      <c r="AF99" s="53">
        <f t="shared" ref="AF99" si="984">IF(AND(Z99&gt;0),((Z96*AF96+Z97*AF97+Z98*AF98)/Z99),0)</f>
        <v>0.91262799247164939</v>
      </c>
      <c r="AG99" s="57">
        <f t="shared" si="658"/>
        <v>0.91896680689459809</v>
      </c>
      <c r="AH99" s="51">
        <f t="shared" ref="AH99" si="985">SUM(AH96:AH98)</f>
        <v>654</v>
      </c>
      <c r="AI99" s="21">
        <f t="shared" ref="AI99" si="986">IF(AH99&gt;0,(AI96*AH96+AI97*AH97+AI98*AH98)/AH99,0)</f>
        <v>8.3666666666666667E-2</v>
      </c>
      <c r="AJ99" s="53">
        <f t="shared" ref="AJ99" si="987">IF(J99&gt;0,(AJ96*J96+AJ97*J97+AJ98*J98)/J99,0)</f>
        <v>0.22049607236964958</v>
      </c>
      <c r="AK99" s="58">
        <f t="shared" ref="AK99" si="988">SUM(AK96:AK98)</f>
        <v>132.09458360000002</v>
      </c>
      <c r="AL99" s="56"/>
      <c r="AM99" s="56">
        <f t="shared" ref="AM99" si="989">SUM(AM96:AM98)</f>
        <v>0</v>
      </c>
      <c r="AN99" s="106"/>
      <c r="AO99" s="107">
        <f>AN98</f>
        <v>1766</v>
      </c>
      <c r="AP99" s="51">
        <f t="shared" ref="AP99" si="990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11" t="s">
        <v>51</v>
      </c>
      <c r="D100" s="12">
        <v>7930</v>
      </c>
      <c r="E100" s="12">
        <v>2</v>
      </c>
      <c r="F100" s="12">
        <v>10393</v>
      </c>
      <c r="G100" s="13">
        <v>2</v>
      </c>
      <c r="H100" s="13">
        <v>4.5</v>
      </c>
      <c r="I100" s="12">
        <v>11052</v>
      </c>
      <c r="J100" s="12">
        <v>15684</v>
      </c>
      <c r="K100" s="14">
        <v>8.7999999999999995E-2</v>
      </c>
      <c r="L100" s="24">
        <f t="shared" ref="L100:L102" si="991">J100*(1-K100)</f>
        <v>14303.808000000001</v>
      </c>
      <c r="M100" s="15">
        <v>0.80800000000000005</v>
      </c>
      <c r="N100" s="25">
        <f t="shared" ref="N100:N102" si="992">L100*M100</f>
        <v>11557.476864000002</v>
      </c>
      <c r="O100" s="14">
        <v>0.14899999999999999</v>
      </c>
      <c r="P100" s="25">
        <f t="shared" ref="P100:P102" si="993">L100*O100</f>
        <v>2131.2673920000002</v>
      </c>
      <c r="Q100" s="16">
        <v>4.2999999999999997E-2</v>
      </c>
      <c r="R100" s="25">
        <f t="shared" ref="R100:R102" si="994">L100*Q100</f>
        <v>615.06374400000004</v>
      </c>
      <c r="S100" s="26">
        <v>0.218</v>
      </c>
      <c r="T100" s="25">
        <f t="shared" ref="T100:T102" si="995">L100*S100</f>
        <v>3118.2301440000001</v>
      </c>
      <c r="U100" s="16">
        <v>0.48199999999999998</v>
      </c>
      <c r="V100" s="25">
        <f t="shared" ref="V100:V102" si="996">L100*U100</f>
        <v>6894.4354560000002</v>
      </c>
      <c r="W100" s="16">
        <v>0.39</v>
      </c>
      <c r="X100" s="25">
        <f t="shared" ref="X100:X102" si="997">W100*L100</f>
        <v>5578.4851200000003</v>
      </c>
      <c r="Y100" s="17">
        <v>3.0000000000000001E-3</v>
      </c>
      <c r="Z100" s="18">
        <f t="shared" ref="Z100:Z102" si="998">L100*Y100</f>
        <v>42.911424000000004</v>
      </c>
      <c r="AA100" s="27">
        <f>IF(L100&gt;0,(AC100+AK100)/L100,0)</f>
        <v>3.3293595719405627E-3</v>
      </c>
      <c r="AB100" s="17">
        <v>2.5999999999999998E-4</v>
      </c>
      <c r="AC100" s="24">
        <f t="shared" ref="AC100:AC102" si="999">AB100*L100</f>
        <v>3.7189900799999998</v>
      </c>
      <c r="AD100" s="118">
        <v>0.22090000000000001</v>
      </c>
      <c r="AE100" s="30">
        <f t="shared" ref="AE100:AE102" si="1000">AH100*(1-AI100)*AD100</f>
        <v>44.467170000000003</v>
      </c>
      <c r="AF100" s="28">
        <f t="shared" ref="AF100:AF102" si="1001">IF(AND(AD100&gt;0,AB100&gt;0,Y100&gt;0),((Y100-AB100)*AD100)/((AD100-AB100)*Y100),0)</f>
        <v>0.91440959632584018</v>
      </c>
      <c r="AG100" s="60">
        <f t="shared" si="658"/>
        <v>0.92300723257557316</v>
      </c>
      <c r="AH100" s="12">
        <v>220</v>
      </c>
      <c r="AI100" s="14">
        <v>8.5000000000000006E-2</v>
      </c>
      <c r="AJ100" s="15">
        <v>0.21809999999999999</v>
      </c>
      <c r="AK100" s="30">
        <f t="shared" ref="AK100:AK102" si="1002">AH100*(1-AI100)*AJ100</f>
        <v>43.903530000000003</v>
      </c>
      <c r="AL100" s="19">
        <v>1.72</v>
      </c>
      <c r="AM100" s="19">
        <v>1213.28</v>
      </c>
      <c r="AN100" s="102">
        <f>AN98+AH100-AM100</f>
        <v>772.72</v>
      </c>
      <c r="AO100" s="121"/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46" t="s">
        <v>53</v>
      </c>
      <c r="D101" s="34">
        <v>19190</v>
      </c>
      <c r="E101" s="34">
        <v>5</v>
      </c>
      <c r="F101" s="34">
        <v>15334</v>
      </c>
      <c r="G101" s="35">
        <v>1.5</v>
      </c>
      <c r="H101" s="35">
        <v>4.5999999999999996</v>
      </c>
      <c r="I101" s="34">
        <v>15004</v>
      </c>
      <c r="J101" s="34">
        <v>15452</v>
      </c>
      <c r="K101" s="36">
        <v>8.6999999999999994E-2</v>
      </c>
      <c r="L101" s="37">
        <f t="shared" si="991"/>
        <v>14107.676000000001</v>
      </c>
      <c r="M101" s="38">
        <v>0.83</v>
      </c>
      <c r="N101" s="25">
        <f t="shared" si="992"/>
        <v>11709.371080000001</v>
      </c>
      <c r="O101" s="36">
        <v>0.13800000000000001</v>
      </c>
      <c r="P101" s="25">
        <f t="shared" si="993"/>
        <v>1946.8592880000003</v>
      </c>
      <c r="Q101" s="39">
        <v>3.2000000000000001E-2</v>
      </c>
      <c r="R101" s="25">
        <f t="shared" si="994"/>
        <v>451.44563200000005</v>
      </c>
      <c r="S101" s="28">
        <v>0.214</v>
      </c>
      <c r="T101" s="25">
        <f t="shared" si="995"/>
        <v>3019.0426640000001</v>
      </c>
      <c r="U101" s="39">
        <v>0.48699999999999999</v>
      </c>
      <c r="V101" s="25">
        <f t="shared" si="996"/>
        <v>6870.438212</v>
      </c>
      <c r="W101" s="39">
        <v>0.39</v>
      </c>
      <c r="X101" s="25">
        <f t="shared" si="997"/>
        <v>5501.9936400000006</v>
      </c>
      <c r="Y101" s="40">
        <v>2.8999999999999998E-3</v>
      </c>
      <c r="Z101" s="18">
        <f t="shared" si="998"/>
        <v>40.912260400000001</v>
      </c>
      <c r="AA101" s="27">
        <f>IF(L101&gt;0,(AC101+AK101)/L101,0)</f>
        <v>3.1762673710397089E-3</v>
      </c>
      <c r="AB101" s="40">
        <v>2.5999999999999998E-4</v>
      </c>
      <c r="AC101" s="37">
        <f t="shared" si="999"/>
        <v>3.6679957600000002</v>
      </c>
      <c r="AD101" s="28">
        <v>0.21940000000000001</v>
      </c>
      <c r="AE101" s="41">
        <f t="shared" si="1000"/>
        <v>41.847478400000007</v>
      </c>
      <c r="AF101" s="28">
        <f t="shared" si="1001"/>
        <v>0.91142491180256369</v>
      </c>
      <c r="AG101" s="29">
        <f t="shared" si="658"/>
        <v>0.919250956008134</v>
      </c>
      <c r="AH101" s="34">
        <v>208</v>
      </c>
      <c r="AI101" s="36">
        <v>8.3000000000000004E-2</v>
      </c>
      <c r="AJ101" s="38">
        <v>0.2157</v>
      </c>
      <c r="AK101" s="41">
        <f t="shared" si="1002"/>
        <v>41.141755200000006</v>
      </c>
      <c r="AL101" s="42">
        <v>1.75</v>
      </c>
      <c r="AM101" s="42"/>
      <c r="AN101" s="122">
        <f>AN100+AH101-AM101</f>
        <v>980.72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11" t="s">
        <v>50</v>
      </c>
      <c r="D102" s="43">
        <v>22410</v>
      </c>
      <c r="E102" s="43">
        <v>2</v>
      </c>
      <c r="F102" s="43">
        <v>15208</v>
      </c>
      <c r="G102" s="37">
        <v>2</v>
      </c>
      <c r="H102" s="37">
        <v>4</v>
      </c>
      <c r="I102" s="43">
        <v>15650</v>
      </c>
      <c r="J102" s="43">
        <v>15633</v>
      </c>
      <c r="K102" s="39">
        <v>8.4000000000000005E-2</v>
      </c>
      <c r="L102" s="37">
        <f t="shared" si="991"/>
        <v>14319.828000000001</v>
      </c>
      <c r="M102" s="28">
        <v>0.83</v>
      </c>
      <c r="N102" s="25">
        <f t="shared" si="992"/>
        <v>11885.45724</v>
      </c>
      <c r="O102" s="39">
        <v>7.1999999999999995E-2</v>
      </c>
      <c r="P102" s="25">
        <f t="shared" si="993"/>
        <v>1031.0276160000001</v>
      </c>
      <c r="Q102" s="39">
        <v>9.8000000000000004E-2</v>
      </c>
      <c r="R102" s="25">
        <f t="shared" si="994"/>
        <v>1403.3431440000002</v>
      </c>
      <c r="S102" s="28">
        <v>0.215</v>
      </c>
      <c r="T102" s="25">
        <f t="shared" si="995"/>
        <v>3078.7630200000003</v>
      </c>
      <c r="U102" s="39">
        <v>0.5</v>
      </c>
      <c r="V102" s="25">
        <f t="shared" si="996"/>
        <v>7159.9140000000007</v>
      </c>
      <c r="W102" s="39">
        <v>0.39</v>
      </c>
      <c r="X102" s="25">
        <f t="shared" si="997"/>
        <v>5584.7329200000004</v>
      </c>
      <c r="Y102" s="47">
        <v>2.9199999999999999E-3</v>
      </c>
      <c r="Z102" s="18">
        <f t="shared" si="998"/>
        <v>41.813897760000003</v>
      </c>
      <c r="AA102" s="27">
        <f>IF(L102&gt;0,(AC102+AK102)/L102,0)</f>
        <v>3.1453368406380296E-3</v>
      </c>
      <c r="AB102" s="47">
        <v>2.7E-4</v>
      </c>
      <c r="AC102" s="37">
        <f t="shared" si="999"/>
        <v>3.8663535600000003</v>
      </c>
      <c r="AD102" s="28">
        <v>0.22</v>
      </c>
      <c r="AE102" s="41">
        <f t="shared" si="1000"/>
        <v>42.427880000000002</v>
      </c>
      <c r="AF102" s="28">
        <f t="shared" si="1001"/>
        <v>0.90864940721146548</v>
      </c>
      <c r="AG102" s="29">
        <f t="shared" si="658"/>
        <v>0.91531618018544703</v>
      </c>
      <c r="AH102" s="43">
        <v>211</v>
      </c>
      <c r="AI102" s="39">
        <v>8.5999999999999993E-2</v>
      </c>
      <c r="AJ102" s="28">
        <v>0.2135</v>
      </c>
      <c r="AK102" s="41">
        <f t="shared" si="1002"/>
        <v>41.174329</v>
      </c>
      <c r="AL102" s="18">
        <v>1.7</v>
      </c>
      <c r="AM102" s="18"/>
      <c r="AN102" s="122">
        <f>AN101+AH102-AM102</f>
        <v>1191.72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1003">SUM(D100:D102)</f>
        <v>49530</v>
      </c>
      <c r="E103" s="51"/>
      <c r="F103" s="51">
        <f t="shared" ref="F103" si="1004">SUM(F100:F102)</f>
        <v>40935</v>
      </c>
      <c r="G103" s="52"/>
      <c r="H103" s="52"/>
      <c r="I103" s="51">
        <f t="shared" ref="I103:J103" si="1005">SUM(I100:I102)</f>
        <v>41706</v>
      </c>
      <c r="J103" s="51">
        <f t="shared" si="1005"/>
        <v>46769</v>
      </c>
      <c r="K103" s="21">
        <f t="shared" ref="K103" si="1006">IF(J103&gt;0,(J100*K100+J101*K101+J102*K102)/J103,0)</f>
        <v>8.6332570719921314E-2</v>
      </c>
      <c r="L103" s="52">
        <f t="shared" ref="L103" si="1007">L100+L101+L102</f>
        <v>42731.312000000005</v>
      </c>
      <c r="M103" s="53">
        <f t="shared" ref="M103" si="1008">IF(L103&gt;0,N103/L103,0)</f>
        <v>0.82263575674905542</v>
      </c>
      <c r="N103" s="54">
        <f t="shared" ref="N103" si="1009">N100+N101+N102</f>
        <v>35152.305183999997</v>
      </c>
      <c r="O103" s="21">
        <f t="shared" ref="O103" si="1010">IF(L103&gt;0,P103/L103,0)</f>
        <v>0.11956464842455575</v>
      </c>
      <c r="P103" s="54">
        <f t="shared" ref="P103" si="1011">P100+P101+P102</f>
        <v>5109.1542960000006</v>
      </c>
      <c r="Q103" s="21">
        <f t="shared" ref="Q103" si="1012">IF(L103&gt;0,R103/L103,0)</f>
        <v>5.7799594826388669E-2</v>
      </c>
      <c r="R103" s="54">
        <f t="shared" ref="R103" si="1013">R100+R101+R102</f>
        <v>2469.8525200000004</v>
      </c>
      <c r="S103" s="21">
        <f t="shared" ref="S103" si="1014">IF(L103&gt;0,T103/L103,0)</f>
        <v>0.21567406654867041</v>
      </c>
      <c r="T103" s="54">
        <f t="shared" ref="T103" si="1015">T100+T101+T102</f>
        <v>9216.035828</v>
      </c>
      <c r="U103" s="21">
        <f t="shared" ref="U103" si="1016">IF(L103&gt;0,V103/L103,0)</f>
        <v>0.48968278034617796</v>
      </c>
      <c r="V103" s="54">
        <f t="shared" ref="V103" si="1017">V100+V101+V102</f>
        <v>20924.787668000001</v>
      </c>
      <c r="W103" s="21">
        <f t="shared" ref="W103" si="1018">IF(L103&gt;0,X103/L103,0)</f>
        <v>0.38999999999999996</v>
      </c>
      <c r="X103" s="54">
        <f t="shared" ref="X103" si="1019">X100+X101+X102</f>
        <v>16665.21168</v>
      </c>
      <c r="Y103" s="55">
        <f t="shared" ref="Y103" si="1020">IF(L103&gt;0,Z103/L103,0)</f>
        <v>2.9401760975651765E-3</v>
      </c>
      <c r="Z103" s="56">
        <f t="shared" ref="Z103" si="1021">SUM(Z100:Z102)</f>
        <v>125.63758216000001</v>
      </c>
      <c r="AA103" s="55">
        <f t="shared" ref="AA103" si="1022">IF(L103&gt;0,(AA100*L100+AA101*L101+AA102*L102)/L103,0)</f>
        <v>3.2171479686839478E-3</v>
      </c>
      <c r="AB103" s="55">
        <f t="shared" ref="AB103" si="1023">IF(J103&gt;0,(J100*AB100+J101*AB101+J102*AB102)/J103,0)</f>
        <v>2.6334259872992796E-4</v>
      </c>
      <c r="AC103" s="52">
        <f t="shared" ref="AC103" si="1024">SUM(AC100:AC102)</f>
        <v>11.2533394</v>
      </c>
      <c r="AD103" s="53">
        <f t="shared" ref="AD103" si="1025">IF(J103&gt;0,(J100*AD100+J101*AD101+J102*AD102)/J103,0)</f>
        <v>0.22010358143214523</v>
      </c>
      <c r="AE103" s="58">
        <f t="shared" ref="AE103" si="1026">SUM(AE100:AE102)</f>
        <v>128.74252840000003</v>
      </c>
      <c r="AF103" s="53">
        <f t="shared" ref="AF103" si="1027">IF(AND(Z103&gt;0),((Z100*AF100+Z101*AF101+Z102*AF102)/Z103),0)</f>
        <v>0.9115206028981202</v>
      </c>
      <c r="AG103" s="57">
        <f t="shared" si="658"/>
        <v>0.91926602947795077</v>
      </c>
      <c r="AH103" s="51">
        <f t="shared" ref="AH103" si="1028">SUM(AH100:AH102)</f>
        <v>639</v>
      </c>
      <c r="AI103" s="21">
        <f t="shared" ref="AI103" si="1029">IF(AH103&gt;0,(AI100*AH100+AI101*AH101+AI102*AH102)/AH103,0)</f>
        <v>8.4679186228482001E-2</v>
      </c>
      <c r="AJ103" s="53">
        <f t="shared" ref="AJ103" si="1030">IF(J103&gt;0,(AJ100*J100+AJ101*J101+AJ102*J102)/J103,0)</f>
        <v>0.21576946909277511</v>
      </c>
      <c r="AK103" s="58">
        <f t="shared" ref="AK103" si="1031">SUM(AK100:AK102)</f>
        <v>126.21961420000001</v>
      </c>
      <c r="AL103" s="56"/>
      <c r="AM103" s="56">
        <f t="shared" ref="AM103" si="1032">SUM(AM100:AM102)</f>
        <v>1213.28</v>
      </c>
      <c r="AN103" s="123"/>
      <c r="AO103" s="107">
        <f>AN102</f>
        <v>1191.72</v>
      </c>
      <c r="AP103" s="51">
        <f t="shared" ref="AP103" si="1033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11" t="s">
        <v>51</v>
      </c>
      <c r="D104" s="12">
        <v>5223</v>
      </c>
      <c r="E104" s="12">
        <v>0</v>
      </c>
      <c r="F104" s="12">
        <v>15904</v>
      </c>
      <c r="G104" s="13">
        <v>0.9</v>
      </c>
      <c r="H104" s="13">
        <v>3</v>
      </c>
      <c r="I104" s="12">
        <v>15785</v>
      </c>
      <c r="J104" s="12">
        <v>15484</v>
      </c>
      <c r="K104" s="14">
        <v>7.2999999999999995E-2</v>
      </c>
      <c r="L104" s="24">
        <f t="shared" ref="L104:L106" si="1034">J104*(1-K104)</f>
        <v>14353.668000000001</v>
      </c>
      <c r="M104" s="15">
        <v>0.75900000000000001</v>
      </c>
      <c r="N104" s="25">
        <f t="shared" ref="N104:N106" si="1035">L104*M104</f>
        <v>10894.434012000002</v>
      </c>
      <c r="O104" s="14">
        <v>0.216</v>
      </c>
      <c r="P104" s="25">
        <f t="shared" ref="P104:P106" si="1036">L104*O104</f>
        <v>3100.3922880000005</v>
      </c>
      <c r="Q104" s="16">
        <v>2.5000000000000001E-2</v>
      </c>
      <c r="R104" s="25">
        <f t="shared" ref="R104:R106" si="1037">L104*Q104</f>
        <v>358.84170000000006</v>
      </c>
      <c r="S104" s="26">
        <v>0.21099999999999999</v>
      </c>
      <c r="T104" s="25">
        <f t="shared" ref="T104:T106" si="1038">L104*S104</f>
        <v>3028.6239480000004</v>
      </c>
      <c r="U104" s="16">
        <v>0.499</v>
      </c>
      <c r="V104" s="25">
        <f t="shared" ref="V104:V106" si="1039">L104*U104</f>
        <v>7162.480332000001</v>
      </c>
      <c r="W104" s="16">
        <v>0.39</v>
      </c>
      <c r="X104" s="25">
        <f t="shared" ref="X104:X106" si="1040">W104*L104</f>
        <v>5597.9305200000008</v>
      </c>
      <c r="Y104" s="17">
        <v>2.8800000000000002E-3</v>
      </c>
      <c r="Z104" s="18">
        <f t="shared" ref="Z104:Z106" si="1041">L104*Y104</f>
        <v>41.338563840000006</v>
      </c>
      <c r="AA104" s="27">
        <f>IF(L104&gt;0,(AC104+AK104)/L104,0)</f>
        <v>3.086556290698656E-3</v>
      </c>
      <c r="AB104" s="17">
        <v>2.7E-4</v>
      </c>
      <c r="AC104" s="24">
        <f t="shared" ref="AC104:AC106" si="1042">AB104*L104</f>
        <v>3.8754903600000006</v>
      </c>
      <c r="AD104" s="118">
        <v>0.2233</v>
      </c>
      <c r="AE104" s="30">
        <f t="shared" ref="AE104:AE106" si="1043">AH104*(1-AI104)*AD104</f>
        <v>40.978452900000001</v>
      </c>
      <c r="AF104" s="28">
        <f t="shared" ref="AF104:AF106" si="1044">IF(AND(AD104&gt;0,AB104&gt;0,Y104&gt;0),((Y104-AB104)*AD104)/((AD104-AB104)*Y104),0)</f>
        <v>0.90734710577052413</v>
      </c>
      <c r="AG104" s="60">
        <f t="shared" si="658"/>
        <v>0.91364363274877425</v>
      </c>
      <c r="AH104" s="12">
        <v>201</v>
      </c>
      <c r="AI104" s="14">
        <v>8.6999999999999994E-2</v>
      </c>
      <c r="AJ104" s="15">
        <v>0.2203</v>
      </c>
      <c r="AK104" s="30">
        <f t="shared" ref="AK104:AK106" si="1045">AH104*(1-AI104)*AJ104</f>
        <v>40.4279139</v>
      </c>
      <c r="AL104" s="19">
        <v>1.76</v>
      </c>
      <c r="AM104" s="19">
        <v>1012.78</v>
      </c>
      <c r="AN104" s="102">
        <f>AN102+AH104-AM104</f>
        <v>379.94000000000005</v>
      </c>
      <c r="AO104" s="103"/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54</v>
      </c>
      <c r="D105" s="34">
        <v>19367</v>
      </c>
      <c r="E105" s="34">
        <v>5</v>
      </c>
      <c r="F105" s="34">
        <v>15232</v>
      </c>
      <c r="G105" s="35">
        <v>1.3</v>
      </c>
      <c r="H105" s="35">
        <v>3.6</v>
      </c>
      <c r="I105" s="34">
        <v>15057</v>
      </c>
      <c r="J105" s="34">
        <v>15679</v>
      </c>
      <c r="K105" s="36">
        <v>7.6999999999999999E-2</v>
      </c>
      <c r="L105" s="37">
        <f t="shared" si="1034"/>
        <v>14471.717000000001</v>
      </c>
      <c r="M105" s="38">
        <v>0.78600000000000003</v>
      </c>
      <c r="N105" s="25">
        <f t="shared" si="1035"/>
        <v>11374.769562000001</v>
      </c>
      <c r="O105" s="36">
        <v>0.159</v>
      </c>
      <c r="P105" s="25">
        <f t="shared" si="1036"/>
        <v>2301.0030030000003</v>
      </c>
      <c r="Q105" s="39">
        <v>5.5E-2</v>
      </c>
      <c r="R105" s="25">
        <f t="shared" si="1037"/>
        <v>795.944435</v>
      </c>
      <c r="S105" s="28">
        <v>0.22600000000000001</v>
      </c>
      <c r="T105" s="25">
        <f t="shared" si="1038"/>
        <v>3270.6080420000003</v>
      </c>
      <c r="U105" s="39">
        <v>0.496</v>
      </c>
      <c r="V105" s="25">
        <f t="shared" si="1039"/>
        <v>7177.9716319999998</v>
      </c>
      <c r="W105" s="39">
        <v>0.39</v>
      </c>
      <c r="X105" s="25">
        <f t="shared" si="1040"/>
        <v>5643.9696300000005</v>
      </c>
      <c r="Y105" s="40">
        <v>2.6700000000000001E-3</v>
      </c>
      <c r="Z105" s="18">
        <f t="shared" si="1041"/>
        <v>38.63948439</v>
      </c>
      <c r="AA105" s="27">
        <f>IF(L105&gt;0,(AC105+AK105)/L105,0)</f>
        <v>3.1860684015587093E-3</v>
      </c>
      <c r="AB105" s="40">
        <v>2.5000000000000001E-4</v>
      </c>
      <c r="AC105" s="37">
        <f t="shared" si="1042"/>
        <v>3.6179292500000004</v>
      </c>
      <c r="AD105" s="28">
        <v>0.22370000000000001</v>
      </c>
      <c r="AE105" s="41">
        <f t="shared" si="1043"/>
        <v>42.796047000000002</v>
      </c>
      <c r="AF105" s="28">
        <f t="shared" si="1044"/>
        <v>0.90738110143703243</v>
      </c>
      <c r="AG105" s="29">
        <f t="shared" si="658"/>
        <v>0.92257185031215261</v>
      </c>
      <c r="AH105" s="34">
        <v>210</v>
      </c>
      <c r="AI105" s="36">
        <v>8.8999999999999996E-2</v>
      </c>
      <c r="AJ105" s="38">
        <v>0.22209999999999999</v>
      </c>
      <c r="AK105" s="41">
        <f t="shared" si="1045"/>
        <v>42.489950999999998</v>
      </c>
      <c r="AL105" s="42">
        <v>1.72</v>
      </c>
      <c r="AM105" s="42"/>
      <c r="AN105" s="122">
        <f>AN104+AH105-AM105</f>
        <v>589.94000000000005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11" t="s">
        <v>50</v>
      </c>
      <c r="D106" s="43">
        <v>21720</v>
      </c>
      <c r="E106" s="43">
        <v>1</v>
      </c>
      <c r="F106" s="43">
        <v>15672</v>
      </c>
      <c r="G106" s="37">
        <v>0.9</v>
      </c>
      <c r="H106" s="37">
        <v>4</v>
      </c>
      <c r="I106" s="43">
        <v>15763</v>
      </c>
      <c r="J106" s="43">
        <v>16021</v>
      </c>
      <c r="K106" s="39">
        <v>6.9000000000000006E-2</v>
      </c>
      <c r="L106" s="37">
        <f t="shared" si="1034"/>
        <v>14915.551000000001</v>
      </c>
      <c r="M106" s="28">
        <v>0.77</v>
      </c>
      <c r="N106" s="25">
        <f t="shared" si="1035"/>
        <v>11484.974270000001</v>
      </c>
      <c r="O106" s="39">
        <v>0.108</v>
      </c>
      <c r="P106" s="25">
        <f t="shared" si="1036"/>
        <v>1610.8795080000002</v>
      </c>
      <c r="Q106" s="39">
        <v>0.122</v>
      </c>
      <c r="R106" s="25">
        <f t="shared" si="1037"/>
        <v>1819.697222</v>
      </c>
      <c r="S106" s="28">
        <v>0.23200000000000001</v>
      </c>
      <c r="T106" s="25">
        <f t="shared" si="1038"/>
        <v>3460.4078320000003</v>
      </c>
      <c r="U106" s="39">
        <v>0.49299999999999999</v>
      </c>
      <c r="V106" s="25">
        <f t="shared" si="1039"/>
        <v>7353.3666430000003</v>
      </c>
      <c r="W106" s="39">
        <v>0.4</v>
      </c>
      <c r="X106" s="25">
        <f t="shared" si="1040"/>
        <v>5966.2204000000011</v>
      </c>
      <c r="Y106" s="47">
        <v>2.7599999999999999E-3</v>
      </c>
      <c r="Z106" s="18">
        <f t="shared" si="1041"/>
        <v>41.166920760000004</v>
      </c>
      <c r="AA106" s="27">
        <f>IF(L106&gt;0,(AC106+AK106)/L106,0)</f>
        <v>2.9907293233753145E-3</v>
      </c>
      <c r="AB106" s="47">
        <v>2.5000000000000001E-4</v>
      </c>
      <c r="AC106" s="37">
        <f t="shared" si="1042"/>
        <v>3.7288877500000006</v>
      </c>
      <c r="AD106" s="28">
        <v>0.21809999999999999</v>
      </c>
      <c r="AE106" s="41">
        <f t="shared" si="1043"/>
        <v>41.372697599999995</v>
      </c>
      <c r="AF106" s="28">
        <f t="shared" si="1044"/>
        <v>0.91046392112642338</v>
      </c>
      <c r="AG106" s="29">
        <f t="shared" si="658"/>
        <v>0.91747270309745299</v>
      </c>
      <c r="AH106" s="43">
        <v>208</v>
      </c>
      <c r="AI106" s="39">
        <v>8.7999999999999995E-2</v>
      </c>
      <c r="AJ106" s="28">
        <v>0.2155</v>
      </c>
      <c r="AK106" s="41">
        <f t="shared" si="1045"/>
        <v>40.879488000000002</v>
      </c>
      <c r="AL106" s="18">
        <v>1.7</v>
      </c>
      <c r="AM106" s="18"/>
      <c r="AN106" s="122">
        <f>AN105+AH106-AM106</f>
        <v>797.94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1046">SUM(D104:D106)</f>
        <v>46310</v>
      </c>
      <c r="E107" s="51"/>
      <c r="F107" s="51">
        <f t="shared" ref="F107" si="1047">SUM(F104:F106)</f>
        <v>46808</v>
      </c>
      <c r="G107" s="52"/>
      <c r="H107" s="52"/>
      <c r="I107" s="51">
        <f t="shared" ref="I107:J107" si="1048">SUM(I104:I106)</f>
        <v>46605</v>
      </c>
      <c r="J107" s="51">
        <f t="shared" si="1048"/>
        <v>47184</v>
      </c>
      <c r="K107" s="21">
        <f t="shared" ref="K107" si="1049">IF(J107&gt;0,(J104*K104+J105*K105+J106*K106)/J107,0)</f>
        <v>7.2971007121057987E-2</v>
      </c>
      <c r="L107" s="52">
        <f t="shared" ref="L107" si="1050">L104+L105+L106</f>
        <v>43740.936000000002</v>
      </c>
      <c r="M107" s="53">
        <f t="shared" ref="M107" si="1051">IF(L107&gt;0,N107/L107,0)</f>
        <v>0.77168394027965026</v>
      </c>
      <c r="N107" s="54">
        <f t="shared" ref="N107" si="1052">N104+N105+N106</f>
        <v>33754.177844000005</v>
      </c>
      <c r="O107" s="21">
        <f t="shared" ref="O107" si="1053">IF(L107&gt;0,P107/L107,0)</f>
        <v>0.16031378018522513</v>
      </c>
      <c r="P107" s="54">
        <f t="shared" ref="P107" si="1054">P104+P105+P106</f>
        <v>7012.2747990000007</v>
      </c>
      <c r="Q107" s="21">
        <f t="shared" ref="Q107" si="1055">IF(L107&gt;0,R107/L107,0)</f>
        <v>6.8002279535124721E-2</v>
      </c>
      <c r="R107" s="54">
        <f t="shared" ref="R107" si="1056">R104+R105+R106</f>
        <v>2974.4833570000001</v>
      </c>
      <c r="S107" s="21">
        <f t="shared" ref="S107" si="1057">IF(L107&gt;0,T107/L107,0)</f>
        <v>0.22312370777799545</v>
      </c>
      <c r="T107" s="54">
        <f t="shared" ref="T107" si="1058">T104+T105+T106</f>
        <v>9759.639822000001</v>
      </c>
      <c r="U107" s="21">
        <f t="shared" ref="U107" si="1059">IF(L107&gt;0,V107/L107,0)</f>
        <v>0.49596146289599291</v>
      </c>
      <c r="V107" s="54">
        <f t="shared" ref="V107" si="1060">V104+V105+V106</f>
        <v>21693.818607000001</v>
      </c>
      <c r="W107" s="21">
        <f t="shared" ref="W107" si="1061">IF(L107&gt;0,X107/L107,0)</f>
        <v>0.39340997526893351</v>
      </c>
      <c r="X107" s="54">
        <f t="shared" ref="X107" si="1062">X104+X105+X106</f>
        <v>17208.120550000003</v>
      </c>
      <c r="Y107" s="55">
        <f t="shared" ref="Y107" si="1063">IF(L107&gt;0,Z107/L107,0)</f>
        <v>2.7696016607875063E-3</v>
      </c>
      <c r="Z107" s="56">
        <f t="shared" ref="Z107" si="1064">SUM(Z104:Z106)</f>
        <v>121.14496899000002</v>
      </c>
      <c r="AA107" s="55">
        <f t="shared" ref="AA107" si="1065">IF(L107&gt;0,(AA104*L104+AA105*L105+AA106*L106)/L107,0)</f>
        <v>3.0868031781487253E-3</v>
      </c>
      <c r="AB107" s="55">
        <f t="shared" ref="AB107" si="1066">IF(J107&gt;0,(J104*AB104+J105*AB105+J106*AB106)/J107,0)</f>
        <v>2.565632417768735E-4</v>
      </c>
      <c r="AC107" s="52">
        <f t="shared" ref="AC107" si="1067">SUM(AC104:AC106)</f>
        <v>11.222307360000002</v>
      </c>
      <c r="AD107" s="53">
        <f t="shared" ref="AD107" si="1068">IF(J107&gt;0,(J104*AD104+J105*AD105+J106*AD106)/J107,0)</f>
        <v>0.22166729399796542</v>
      </c>
      <c r="AE107" s="58">
        <f t="shared" ref="AE107" si="1069">SUM(AE104:AE106)</f>
        <v>125.14719749999999</v>
      </c>
      <c r="AF107" s="53">
        <f t="shared" ref="AF107" si="1070">IF(AND(Z107&gt;0),((Z104*AF104+Z105*AF105+Z106*AF106)/Z107),0)</f>
        <v>0.90841709049119324</v>
      </c>
      <c r="AG107" s="57">
        <f t="shared" si="658"/>
        <v>0.91795792674640309</v>
      </c>
      <c r="AH107" s="51">
        <f t="shared" ref="AH107" si="1071">SUM(AH104:AH106)</f>
        <v>619</v>
      </c>
      <c r="AI107" s="21">
        <f t="shared" ref="AI107" si="1072">IF(AH107&gt;0,(AI104*AH104+AI105*AH105+AI106*AH106)/AH107,0)</f>
        <v>8.8014539579967688E-2</v>
      </c>
      <c r="AJ107" s="53">
        <f t="shared" ref="AJ107" si="1073">IF(J107&gt;0,(AJ104*J104+AJ105*J105+AJ106*J106)/J107,0)</f>
        <v>0.21926832400813834</v>
      </c>
      <c r="AK107" s="58">
        <f t="shared" ref="AK107" si="1074">SUM(AK104:AK106)</f>
        <v>123.79735289999999</v>
      </c>
      <c r="AL107" s="56"/>
      <c r="AM107" s="56">
        <f t="shared" ref="AM107" si="1075">SUM(AM104:AM106)</f>
        <v>1012.78</v>
      </c>
      <c r="AN107" s="106"/>
      <c r="AO107" s="107">
        <f>AN106</f>
        <v>797.94</v>
      </c>
      <c r="AP107" s="51">
        <f t="shared" ref="AP107" si="1076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11" t="s">
        <v>51</v>
      </c>
      <c r="D108" s="12">
        <v>6652</v>
      </c>
      <c r="E108" s="12">
        <v>0</v>
      </c>
      <c r="F108" s="12">
        <v>14899</v>
      </c>
      <c r="G108" s="13">
        <v>1.7</v>
      </c>
      <c r="H108" s="13">
        <v>3.3</v>
      </c>
      <c r="I108" s="12">
        <v>15309</v>
      </c>
      <c r="J108" s="12">
        <v>15780</v>
      </c>
      <c r="K108" s="14">
        <v>8.2000000000000003E-2</v>
      </c>
      <c r="L108" s="24">
        <f t="shared" ref="L108:L110" si="1077">J108*(1-K108)</f>
        <v>14486.04</v>
      </c>
      <c r="M108" s="15">
        <v>0.66900000000000004</v>
      </c>
      <c r="N108" s="25">
        <f t="shared" ref="N108:N110" si="1078">L108*M108</f>
        <v>9691.1607600000007</v>
      </c>
      <c r="O108" s="14">
        <v>0.29799999999999999</v>
      </c>
      <c r="P108" s="25">
        <f t="shared" ref="P108:P110" si="1079">L108*O108</f>
        <v>4316.8399200000003</v>
      </c>
      <c r="Q108" s="16">
        <v>3.3000000000000002E-2</v>
      </c>
      <c r="R108" s="25">
        <f t="shared" ref="R108:R110" si="1080">L108*Q108</f>
        <v>478.03932000000003</v>
      </c>
      <c r="S108" s="26">
        <v>0.23100000000000001</v>
      </c>
      <c r="T108" s="25">
        <f t="shared" ref="T108:T110" si="1081">L108*S108</f>
        <v>3346.2752400000004</v>
      </c>
      <c r="U108" s="16">
        <v>0.5</v>
      </c>
      <c r="V108" s="25">
        <f t="shared" ref="V108:V110" si="1082">L108*U108</f>
        <v>7243.02</v>
      </c>
      <c r="W108" s="16">
        <v>0.39</v>
      </c>
      <c r="X108" s="25">
        <f t="shared" ref="X108:X110" si="1083">W108*L108</f>
        <v>5649.5556000000006</v>
      </c>
      <c r="Y108" s="17">
        <v>2.7299999999999998E-3</v>
      </c>
      <c r="Z108" s="18">
        <f t="shared" ref="Z108:Z110" si="1084">L108*Y108</f>
        <v>39.546889200000003</v>
      </c>
      <c r="AA108" s="27">
        <f>IF(L108&gt;0,(AC108+AK108)/L108,0)</f>
        <v>3.1057255122863112E-3</v>
      </c>
      <c r="AB108" s="17">
        <v>2.4000000000000001E-4</v>
      </c>
      <c r="AC108" s="24">
        <f t="shared" ref="AC108:AC110" si="1085">AB108*L108</f>
        <v>3.4766496000000005</v>
      </c>
      <c r="AD108" s="118">
        <v>0.22120000000000001</v>
      </c>
      <c r="AE108" s="30">
        <f t="shared" ref="AE108:AE110" si="1086">AH108*(1-AI108)*AD108</f>
        <v>42.006764799999999</v>
      </c>
      <c r="AF108" s="28">
        <f t="shared" ref="AF108:AF110" si="1087">IF(AND(AD108&gt;0,AB108&gt;0,Y108&gt;0),((Y108-AB108)*AD108)/((AD108-AB108)*Y108),0)</f>
        <v>0.91307859410683456</v>
      </c>
      <c r="AG108" s="60">
        <f t="shared" si="658"/>
        <v>0.92373753788750468</v>
      </c>
      <c r="AH108" s="12">
        <v>208</v>
      </c>
      <c r="AI108" s="14">
        <v>8.6999999999999994E-2</v>
      </c>
      <c r="AJ108" s="15">
        <v>0.21859999999999999</v>
      </c>
      <c r="AK108" s="30">
        <f t="shared" ref="AK108:AK110" si="1088">AH108*(1-AI108)*AJ108</f>
        <v>41.513014399999996</v>
      </c>
      <c r="AL108" s="19">
        <v>1.6</v>
      </c>
      <c r="AM108" s="19">
        <v>753.22</v>
      </c>
      <c r="AN108" s="102">
        <f>AN106+AH108-AM108</f>
        <v>252.72000000000003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11" t="s">
        <v>54</v>
      </c>
      <c r="D109" s="34">
        <v>23428</v>
      </c>
      <c r="E109" s="34">
        <v>4</v>
      </c>
      <c r="F109" s="34">
        <v>15351</v>
      </c>
      <c r="G109" s="35">
        <v>2.2000000000000002</v>
      </c>
      <c r="H109" s="35">
        <v>4.4000000000000004</v>
      </c>
      <c r="I109" s="34">
        <v>14847</v>
      </c>
      <c r="J109" s="34">
        <v>15663</v>
      </c>
      <c r="K109" s="36">
        <v>7.2999999999999995E-2</v>
      </c>
      <c r="L109" s="37">
        <f t="shared" si="1077"/>
        <v>14519.601000000001</v>
      </c>
      <c r="M109" s="38">
        <v>0.82899999999999996</v>
      </c>
      <c r="N109" s="25">
        <f t="shared" si="1078"/>
        <v>12036.749228999999</v>
      </c>
      <c r="O109" s="36">
        <v>9.0999999999999998E-2</v>
      </c>
      <c r="P109" s="25">
        <f t="shared" si="1079"/>
        <v>1321.2836910000001</v>
      </c>
      <c r="Q109" s="39">
        <v>0.08</v>
      </c>
      <c r="R109" s="25">
        <f t="shared" si="1080"/>
        <v>1161.56808</v>
      </c>
      <c r="S109" s="28">
        <v>0.216</v>
      </c>
      <c r="T109" s="25">
        <f t="shared" si="1081"/>
        <v>3136.2338159999999</v>
      </c>
      <c r="U109" s="39">
        <v>0.50700000000000001</v>
      </c>
      <c r="V109" s="25">
        <f t="shared" si="1082"/>
        <v>7361.437707</v>
      </c>
      <c r="W109" s="39">
        <v>0.4</v>
      </c>
      <c r="X109" s="25">
        <f t="shared" si="1083"/>
        <v>5807.840400000001</v>
      </c>
      <c r="Y109" s="40">
        <v>2.65E-3</v>
      </c>
      <c r="Z109" s="18">
        <f t="shared" si="1084"/>
        <v>38.476942650000005</v>
      </c>
      <c r="AA109" s="27">
        <f>IF(L109&gt;0,(AC109+AK109)/L109,0)</f>
        <v>2.6668351100006126E-3</v>
      </c>
      <c r="AB109" s="40">
        <v>2.3000000000000001E-4</v>
      </c>
      <c r="AC109" s="37">
        <f t="shared" si="1085"/>
        <v>3.3395082300000003</v>
      </c>
      <c r="AD109" s="28">
        <v>0.2223</v>
      </c>
      <c r="AE109" s="41">
        <f t="shared" si="1086"/>
        <v>35.035146900000001</v>
      </c>
      <c r="AF109" s="28">
        <f t="shared" si="1087"/>
        <v>0.91415336486625409</v>
      </c>
      <c r="AG109" s="29">
        <f t="shared" si="658"/>
        <v>0.91469254924307974</v>
      </c>
      <c r="AH109" s="34">
        <v>173</v>
      </c>
      <c r="AI109" s="36">
        <v>8.8999999999999996E-2</v>
      </c>
      <c r="AJ109" s="38">
        <v>0.22450000000000001</v>
      </c>
      <c r="AK109" s="41">
        <f t="shared" si="1088"/>
        <v>35.381873500000005</v>
      </c>
      <c r="AL109" s="42">
        <v>1.75</v>
      </c>
      <c r="AM109" s="42"/>
      <c r="AN109" s="122">
        <f>AN108+AH109-AM109</f>
        <v>425.72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11" t="s">
        <v>52</v>
      </c>
      <c r="D110" s="43">
        <v>18055</v>
      </c>
      <c r="E110" s="43">
        <v>2</v>
      </c>
      <c r="F110" s="43">
        <v>16418</v>
      </c>
      <c r="G110" s="37">
        <v>2</v>
      </c>
      <c r="H110" s="37">
        <v>3.5</v>
      </c>
      <c r="I110" s="43">
        <v>17135</v>
      </c>
      <c r="J110" s="43">
        <v>15578</v>
      </c>
      <c r="K110" s="39">
        <v>7.6999999999999999E-2</v>
      </c>
      <c r="L110" s="37">
        <f t="shared" si="1077"/>
        <v>14378.494000000001</v>
      </c>
      <c r="M110" s="28">
        <v>0.81</v>
      </c>
      <c r="N110" s="25">
        <f t="shared" si="1078"/>
        <v>11646.580140000002</v>
      </c>
      <c r="O110" s="39">
        <v>0.126</v>
      </c>
      <c r="P110" s="25">
        <f t="shared" si="1079"/>
        <v>1811.6902440000001</v>
      </c>
      <c r="Q110" s="39">
        <v>6.4000000000000001E-2</v>
      </c>
      <c r="R110" s="25">
        <f t="shared" si="1080"/>
        <v>920.22361600000011</v>
      </c>
      <c r="S110" s="28">
        <v>0.21099999999999999</v>
      </c>
      <c r="T110" s="25">
        <f t="shared" si="1081"/>
        <v>3033.8622340000002</v>
      </c>
      <c r="U110" s="39">
        <v>0.5</v>
      </c>
      <c r="V110" s="25">
        <f t="shared" si="1082"/>
        <v>7189.2470000000003</v>
      </c>
      <c r="W110" s="39">
        <v>0.4</v>
      </c>
      <c r="X110" s="25">
        <f t="shared" si="1083"/>
        <v>5751.3976000000002</v>
      </c>
      <c r="Y110" s="47">
        <v>2.7699999999999999E-3</v>
      </c>
      <c r="Z110" s="18">
        <f t="shared" si="1084"/>
        <v>39.828428379999998</v>
      </c>
      <c r="AA110" s="27">
        <f>IF(L110&gt;0,(AC110+AK110)/L110,0)</f>
        <v>2.8259870999007269E-3</v>
      </c>
      <c r="AB110" s="47">
        <v>2.4000000000000001E-4</v>
      </c>
      <c r="AC110" s="37">
        <f t="shared" si="1085"/>
        <v>3.4508385600000002</v>
      </c>
      <c r="AD110" s="28">
        <v>0.21990000000000001</v>
      </c>
      <c r="AE110" s="41">
        <f t="shared" si="1086"/>
        <v>36.019620000000003</v>
      </c>
      <c r="AF110" s="28">
        <f t="shared" si="1087"/>
        <v>0.91435533287249637</v>
      </c>
      <c r="AG110" s="29">
        <f t="shared" si="658"/>
        <v>0.91604242531371316</v>
      </c>
      <c r="AH110" s="43">
        <v>180</v>
      </c>
      <c r="AI110" s="39">
        <v>0.09</v>
      </c>
      <c r="AJ110" s="28">
        <v>0.22700000000000001</v>
      </c>
      <c r="AK110" s="41">
        <f t="shared" si="1088"/>
        <v>37.182600000000001</v>
      </c>
      <c r="AL110" s="18">
        <v>1.75</v>
      </c>
      <c r="AM110" s="18"/>
      <c r="AN110" s="122">
        <f>AN109+AH110-AM110</f>
        <v>605.72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1089">SUM(D108:D110)</f>
        <v>48135</v>
      </c>
      <c r="E111" s="51"/>
      <c r="F111" s="51">
        <f t="shared" ref="F111" si="1090">SUM(F108:F110)</f>
        <v>46668</v>
      </c>
      <c r="G111" s="52"/>
      <c r="H111" s="52"/>
      <c r="I111" s="51">
        <f t="shared" ref="I111:J111" si="1091">SUM(I108:I110)</f>
        <v>47291</v>
      </c>
      <c r="J111" s="51">
        <f t="shared" si="1091"/>
        <v>47021</v>
      </c>
      <c r="K111" s="21">
        <f t="shared" ref="K111" si="1092">IF(J111&gt;0,(J108*K108+J109*K109+J110*K110)/J111,0)</f>
        <v>7.7345547733991188E-2</v>
      </c>
      <c r="L111" s="52">
        <f t="shared" ref="L111" si="1093">L108+L109+L110</f>
        <v>43384.135000000002</v>
      </c>
      <c r="M111" s="53">
        <f t="shared" ref="M111" si="1094">IF(L111&gt;0,N111/L111,0)</f>
        <v>0.76927868053609916</v>
      </c>
      <c r="N111" s="54">
        <f t="shared" ref="N111" si="1095">N108+N109+N110</f>
        <v>33374.490128999998</v>
      </c>
      <c r="O111" s="21">
        <f t="shared" ref="O111" si="1096">IF(L111&gt;0,P111/L111,0)</f>
        <v>0.17171746895495327</v>
      </c>
      <c r="P111" s="54">
        <f t="shared" ref="P111" si="1097">P108+P109+P110</f>
        <v>7449.8138550000012</v>
      </c>
      <c r="Q111" s="21">
        <f t="shared" ref="Q111" si="1098">IF(L111&gt;0,R111/L111,0)</f>
        <v>5.9003850508947568E-2</v>
      </c>
      <c r="R111" s="54">
        <f t="shared" ref="R111" si="1099">R108+R109+R110</f>
        <v>2559.8310160000001</v>
      </c>
      <c r="S111" s="21">
        <f t="shared" ref="S111" si="1100">IF(L111&gt;0,T111/L111,0)</f>
        <v>0.21935141244604739</v>
      </c>
      <c r="T111" s="54">
        <f t="shared" ref="T111" si="1101">T108+T109+T110</f>
        <v>9516.371290000001</v>
      </c>
      <c r="U111" s="21">
        <f t="shared" ref="U111" si="1102">IF(L111&gt;0,V111/L111,0)</f>
        <v>0.50234272752009457</v>
      </c>
      <c r="V111" s="54">
        <f t="shared" ref="V111" si="1103">V108+V109+V110</f>
        <v>21793.704707000001</v>
      </c>
      <c r="W111" s="21">
        <f t="shared" ref="W111" si="1104">IF(L111&gt;0,X111/L111,0)</f>
        <v>0.39666098217701012</v>
      </c>
      <c r="X111" s="54">
        <f t="shared" ref="X111" si="1105">X108+X109+X110</f>
        <v>17208.793600000001</v>
      </c>
      <c r="Y111" s="55">
        <f t="shared" ref="Y111" si="1106">IF(L111&gt;0,Z111/L111,0)</f>
        <v>2.7164828855064187E-3</v>
      </c>
      <c r="Z111" s="56">
        <f t="shared" ref="Z111" si="1107">SUM(Z108:Z110)</f>
        <v>117.85226023000001</v>
      </c>
      <c r="AA111" s="55">
        <f t="shared" ref="AA111" si="1108">IF(L111&gt;0,(AA108*L108+AA109*L109+AA110*L110)/L111,0)</f>
        <v>2.8661280048570747E-3</v>
      </c>
      <c r="AB111" s="55">
        <f t="shared" ref="AB111" si="1109">IF(J111&gt;0,(J108*AB108+J109*AB109+J110*AB110)/J111,0)</f>
        <v>2.3666893515663216E-4</v>
      </c>
      <c r="AC111" s="52">
        <f t="shared" ref="AC111" si="1110">SUM(AC108:AC110)</f>
        <v>10.266996390000001</v>
      </c>
      <c r="AD111" s="53">
        <f t="shared" ref="AD111" si="1111">IF(J111&gt;0,(J108*AD108+J109*AD109+J110*AD110)/J111,0)</f>
        <v>0.22113572871695625</v>
      </c>
      <c r="AE111" s="58">
        <f t="shared" ref="AE111" si="1112">SUM(AE108:AE110)</f>
        <v>113.0615317</v>
      </c>
      <c r="AF111" s="53">
        <f t="shared" ref="AF111" si="1113">IF(AND(Z111&gt;0),((Z108*AF108+Z109*AF109+Z110*AF110)/Z111),0)</f>
        <v>0.91386096680957496</v>
      </c>
      <c r="AG111" s="57">
        <f t="shared" si="658"/>
        <v>0.91839872583865401</v>
      </c>
      <c r="AH111" s="51">
        <f t="shared" ref="AH111" si="1114">SUM(AH108:AH110)</f>
        <v>561</v>
      </c>
      <c r="AI111" s="21">
        <f t="shared" ref="AI111" si="1115">IF(AH111&gt;0,(AI108*AH108+AI109*AH109+AI110*AH110)/AH111,0)</f>
        <v>8.8579322638146163E-2</v>
      </c>
      <c r="AJ111" s="53">
        <f t="shared" ref="AJ111" si="1116">IF(J111&gt;0,(AJ108*J108+AJ109*J109+AJ110*J110)/J111,0)</f>
        <v>0.2233482380213096</v>
      </c>
      <c r="AK111" s="58">
        <f>SUM(AK108:AK110)</f>
        <v>114.07748789999999</v>
      </c>
      <c r="AL111" s="56"/>
      <c r="AM111" s="56">
        <f t="shared" ref="AM111" si="1117">SUM(AM108:AM110)</f>
        <v>753.22</v>
      </c>
      <c r="AN111" s="106"/>
      <c r="AO111" s="107">
        <f>AN110</f>
        <v>605.72</v>
      </c>
      <c r="AP111" s="51">
        <f t="shared" ref="AP111" si="1118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46" t="s">
        <v>53</v>
      </c>
      <c r="D112" s="12">
        <v>5852</v>
      </c>
      <c r="E112" s="12">
        <v>0</v>
      </c>
      <c r="F112" s="12">
        <v>14569</v>
      </c>
      <c r="G112" s="13">
        <v>2.8</v>
      </c>
      <c r="H112" s="13">
        <v>3.7</v>
      </c>
      <c r="I112" s="12">
        <v>14610</v>
      </c>
      <c r="J112" s="12">
        <v>15523</v>
      </c>
      <c r="K112" s="14">
        <v>7.6999999999999999E-2</v>
      </c>
      <c r="L112" s="24">
        <f t="shared" ref="L112:L114" si="1119">J112*(1-K112)</f>
        <v>14327.729000000001</v>
      </c>
      <c r="M112" s="15">
        <v>0.76</v>
      </c>
      <c r="N112" s="25">
        <f t="shared" ref="N112:N114" si="1120">L112*M112</f>
        <v>10889.074040000001</v>
      </c>
      <c r="O112" s="14">
        <v>0.128</v>
      </c>
      <c r="P112" s="25">
        <f t="shared" ref="P112:P114" si="1121">L112*O112</f>
        <v>1833.9493120000002</v>
      </c>
      <c r="Q112" s="16">
        <v>0.112</v>
      </c>
      <c r="R112" s="25">
        <f t="shared" ref="R112:R114" si="1122">L112*Q112</f>
        <v>1604.7056480000001</v>
      </c>
      <c r="S112" s="26">
        <v>0.21299999999999999</v>
      </c>
      <c r="T112" s="25">
        <f t="shared" ref="T112:T114" si="1123">L112*S112</f>
        <v>3051.8062770000001</v>
      </c>
      <c r="U112" s="16">
        <v>0.51</v>
      </c>
      <c r="V112" s="25">
        <f t="shared" ref="V112:V114" si="1124">L112*U112</f>
        <v>7307.1417900000006</v>
      </c>
      <c r="W112" s="16">
        <v>0.4</v>
      </c>
      <c r="X112" s="25">
        <f t="shared" ref="X112:X114" si="1125">W112*L112</f>
        <v>5731.0916000000007</v>
      </c>
      <c r="Y112" s="17">
        <v>2.8700000000000002E-3</v>
      </c>
      <c r="Z112" s="18">
        <f t="shared" ref="Z112:Z114" si="1126">L112*Y112</f>
        <v>41.120582230000004</v>
      </c>
      <c r="AA112" s="27">
        <f>IF(L112&gt;0,(AC112+AK112)/L112,0)</f>
        <v>3.380910911980538E-3</v>
      </c>
      <c r="AB112" s="17">
        <v>2.7999999999999998E-4</v>
      </c>
      <c r="AC112" s="24">
        <f t="shared" ref="AC112:AC114" si="1127">AB112*L112</f>
        <v>4.0117641199999996</v>
      </c>
      <c r="AD112" s="118">
        <v>0.2198</v>
      </c>
      <c r="AE112" s="30">
        <f t="shared" ref="AE112:AE114" si="1128">AH112*(1-AI112)*AD112</f>
        <v>44.754796800000001</v>
      </c>
      <c r="AF112" s="28">
        <f t="shared" ref="AF112:AF114" si="1129">IF(AND(AD112&gt;0,AB112&gt;0,Y112&gt;0),((Y112-AB112)*AD112)/((AD112-AB112)*Y112),0)</f>
        <v>0.9035900945744153</v>
      </c>
      <c r="AG112" s="60">
        <f t="shared" si="658"/>
        <v>0.91836054728780325</v>
      </c>
      <c r="AH112" s="34">
        <v>224</v>
      </c>
      <c r="AI112" s="14">
        <v>9.0999999999999998E-2</v>
      </c>
      <c r="AJ112" s="15">
        <v>0.21820000000000001</v>
      </c>
      <c r="AK112" s="30">
        <f t="shared" ref="AK112:AK114" si="1130">AH112*(1-AI112)*AJ112</f>
        <v>44.429011200000005</v>
      </c>
      <c r="AL112" s="19">
        <v>1.8</v>
      </c>
      <c r="AM112" s="19">
        <v>501.34</v>
      </c>
      <c r="AN112" s="102">
        <f>AN110+AH112-AM112</f>
        <v>328.38000000000005</v>
      </c>
      <c r="AO112" s="103"/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11" t="s">
        <v>54</v>
      </c>
      <c r="D113" s="34">
        <v>19703</v>
      </c>
      <c r="E113" s="34">
        <v>5</v>
      </c>
      <c r="F113" s="34">
        <v>14456</v>
      </c>
      <c r="G113" s="35">
        <v>1</v>
      </c>
      <c r="H113" s="35">
        <v>3.9</v>
      </c>
      <c r="I113" s="34">
        <v>14550</v>
      </c>
      <c r="J113" s="34">
        <v>15595</v>
      </c>
      <c r="K113" s="36">
        <v>7.2999999999999995E-2</v>
      </c>
      <c r="L113" s="37">
        <f t="shared" si="1119"/>
        <v>14456.565000000001</v>
      </c>
      <c r="M113" s="38">
        <v>0.74299999999999999</v>
      </c>
      <c r="N113" s="25">
        <f t="shared" si="1120"/>
        <v>10741.227795000001</v>
      </c>
      <c r="O113" s="36">
        <v>0.16400000000000001</v>
      </c>
      <c r="P113" s="25">
        <f t="shared" si="1121"/>
        <v>2370.8766600000004</v>
      </c>
      <c r="Q113" s="39">
        <v>9.2999999999999999E-2</v>
      </c>
      <c r="R113" s="25">
        <f t="shared" si="1122"/>
        <v>1344.4605450000001</v>
      </c>
      <c r="S113" s="28">
        <v>0.219</v>
      </c>
      <c r="T113" s="25">
        <f t="shared" si="1123"/>
        <v>3165.9877350000002</v>
      </c>
      <c r="U113" s="39">
        <v>0.50700000000000001</v>
      </c>
      <c r="V113" s="25">
        <f t="shared" si="1124"/>
        <v>7329.4784550000004</v>
      </c>
      <c r="W113" s="39">
        <v>0.39</v>
      </c>
      <c r="X113" s="25">
        <f t="shared" si="1125"/>
        <v>5638.0603500000007</v>
      </c>
      <c r="Y113" s="40">
        <v>2.8600000000000001E-3</v>
      </c>
      <c r="Z113" s="18">
        <f t="shared" si="1126"/>
        <v>41.345775900000007</v>
      </c>
      <c r="AA113" s="27">
        <f>IF(L113&gt;0,(AC113+AK113)/L113,0)</f>
        <v>3.2258009319641283E-3</v>
      </c>
      <c r="AB113" s="40">
        <v>2.7E-4</v>
      </c>
      <c r="AC113" s="37">
        <f t="shared" si="1127"/>
        <v>3.9032725500000001</v>
      </c>
      <c r="AD113" s="28">
        <v>0.2218</v>
      </c>
      <c r="AE113" s="41">
        <f t="shared" si="1128"/>
        <v>42.634617800000001</v>
      </c>
      <c r="AF113" s="28">
        <f t="shared" si="1129"/>
        <v>0.906698140932782</v>
      </c>
      <c r="AG113" s="29">
        <f t="shared" si="658"/>
        <v>0.9174141249493829</v>
      </c>
      <c r="AH113" s="34">
        <v>211</v>
      </c>
      <c r="AI113" s="36">
        <v>8.8999999999999996E-2</v>
      </c>
      <c r="AJ113" s="38">
        <v>0.2223</v>
      </c>
      <c r="AK113" s="41">
        <f t="shared" si="1130"/>
        <v>42.730728300000003</v>
      </c>
      <c r="AL113" s="42">
        <v>1.8</v>
      </c>
      <c r="AM113" s="42"/>
      <c r="AN113" s="122">
        <f>AN112+AH113-AM113</f>
        <v>539.38000000000011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11" t="s">
        <v>52</v>
      </c>
      <c r="D114" s="43">
        <v>19691</v>
      </c>
      <c r="E114" s="43">
        <v>2</v>
      </c>
      <c r="F114" s="43">
        <v>16285</v>
      </c>
      <c r="G114" s="37">
        <v>1.1000000000000001</v>
      </c>
      <c r="H114" s="37">
        <v>2.9</v>
      </c>
      <c r="I114" s="43">
        <v>16826</v>
      </c>
      <c r="J114" s="43">
        <v>15522</v>
      </c>
      <c r="K114" s="39">
        <v>8.2000000000000003E-2</v>
      </c>
      <c r="L114" s="37">
        <f t="shared" si="1119"/>
        <v>14249.196</v>
      </c>
      <c r="M114" s="28">
        <v>0.78400000000000003</v>
      </c>
      <c r="N114" s="25">
        <f t="shared" si="1120"/>
        <v>11171.369664</v>
      </c>
      <c r="O114" s="39">
        <v>0.13900000000000001</v>
      </c>
      <c r="P114" s="25">
        <f t="shared" si="1121"/>
        <v>1980.6382440000002</v>
      </c>
      <c r="Q114" s="39">
        <v>7.6999999999999999E-2</v>
      </c>
      <c r="R114" s="25">
        <f t="shared" si="1122"/>
        <v>1097.1880919999999</v>
      </c>
      <c r="S114" s="28">
        <v>0.224</v>
      </c>
      <c r="T114" s="25">
        <f t="shared" si="1123"/>
        <v>3191.819904</v>
      </c>
      <c r="U114" s="39">
        <v>0.50600000000000001</v>
      </c>
      <c r="V114" s="25">
        <f t="shared" si="1124"/>
        <v>7210.0931760000003</v>
      </c>
      <c r="W114" s="39">
        <v>0.39</v>
      </c>
      <c r="X114" s="25">
        <f t="shared" si="1125"/>
        <v>5557.1864400000004</v>
      </c>
      <c r="Y114" s="47">
        <v>2.8999999999999998E-3</v>
      </c>
      <c r="Z114" s="18">
        <f t="shared" si="1126"/>
        <v>41.322668399999998</v>
      </c>
      <c r="AA114" s="27">
        <f>IF(L114&gt;0,(AC114+AK114)/L114,0)</f>
        <v>2.806482087831482E-3</v>
      </c>
      <c r="AB114" s="47">
        <v>2.4000000000000001E-4</v>
      </c>
      <c r="AC114" s="37">
        <f t="shared" si="1127"/>
        <v>3.4198070400000002</v>
      </c>
      <c r="AD114" s="28">
        <v>0.222</v>
      </c>
      <c r="AE114" s="41">
        <f t="shared" si="1128"/>
        <v>35.875422</v>
      </c>
      <c r="AF114" s="28">
        <f t="shared" si="1129"/>
        <v>0.91823406478578873</v>
      </c>
      <c r="AG114" s="29">
        <f t="shared" si="658"/>
        <v>0.91545456259694336</v>
      </c>
      <c r="AH114" s="43">
        <v>177</v>
      </c>
      <c r="AI114" s="39">
        <v>8.6999999999999994E-2</v>
      </c>
      <c r="AJ114" s="28">
        <v>0.2263</v>
      </c>
      <c r="AK114" s="41">
        <f t="shared" si="1130"/>
        <v>36.570306299999999</v>
      </c>
      <c r="AL114" s="18">
        <v>1.85</v>
      </c>
      <c r="AM114" s="18"/>
      <c r="AN114" s="122">
        <f>AN113+AH114-AM114</f>
        <v>716.38000000000011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1131">SUM(D112:D114)</f>
        <v>45246</v>
      </c>
      <c r="E115" s="51"/>
      <c r="F115" s="51">
        <f t="shared" ref="F115" si="1132">SUM(F112:F114)</f>
        <v>45310</v>
      </c>
      <c r="G115" s="52"/>
      <c r="H115" s="52"/>
      <c r="I115" s="51">
        <f t="shared" ref="I115:J115" si="1133">SUM(I112:I114)</f>
        <v>45986</v>
      </c>
      <c r="J115" s="51">
        <f t="shared" si="1133"/>
        <v>46640</v>
      </c>
      <c r="K115" s="21">
        <f t="shared" ref="K115" si="1134">IF(J115&gt;0,(J112*K112+J113*K113+J114*K114)/J115,0)</f>
        <v>7.7326543739279593E-2</v>
      </c>
      <c r="L115" s="52">
        <f t="shared" ref="L115" si="1135">L112+L113+L114</f>
        <v>43033.490000000005</v>
      </c>
      <c r="M115" s="53">
        <f t="shared" ref="M115" si="1136">IF(L115&gt;0,N115/L115,0)</f>
        <v>0.76223591205361219</v>
      </c>
      <c r="N115" s="54">
        <f t="shared" ref="N115" si="1137">N112+N113+N114</f>
        <v>32801.671499000004</v>
      </c>
      <c r="O115" s="21">
        <f t="shared" ref="O115" si="1138">IF(L115&gt;0,P115/L115,0)</f>
        <v>0.14373605803294132</v>
      </c>
      <c r="P115" s="54">
        <f t="shared" ref="P115" si="1139">P112+P113+P114</f>
        <v>6185.4642160000003</v>
      </c>
      <c r="Q115" s="21">
        <f t="shared" ref="Q115" si="1140">IF(L115&gt;0,R115/L115,0)</f>
        <v>9.402802991344647E-2</v>
      </c>
      <c r="R115" s="54">
        <f t="shared" ref="R115" si="1141">R112+R113+R114</f>
        <v>4046.3542849999999</v>
      </c>
      <c r="S115" s="21">
        <f t="shared" ref="S115" si="1142">IF(L115&gt;0,T115/L115,0)</f>
        <v>0.21865793167135641</v>
      </c>
      <c r="T115" s="54">
        <f t="shared" ref="T115" si="1143">T112+T113+T114</f>
        <v>9409.6139160000002</v>
      </c>
      <c r="U115" s="21">
        <f t="shared" ref="U115" si="1144">IF(L115&gt;0,V115/L115,0)</f>
        <v>0.50766771230964525</v>
      </c>
      <c r="V115" s="54">
        <f t="shared" ref="V115" si="1145">V112+V113+V114</f>
        <v>21846.713421</v>
      </c>
      <c r="W115" s="21">
        <f t="shared" ref="W115" si="1146">IF(L115&gt;0,X115/L115,0)</f>
        <v>0.39332943691064792</v>
      </c>
      <c r="X115" s="54">
        <f t="shared" ref="X115" si="1147">X112+X113+X114</f>
        <v>16926.338390000001</v>
      </c>
      <c r="Y115" s="55">
        <f t="shared" ref="Y115" si="1148">IF(L115&gt;0,Z115/L115,0)</f>
        <v>2.8765741874526092E-3</v>
      </c>
      <c r="Z115" s="56">
        <f t="shared" ref="Z115" si="1149">SUM(Z112:Z114)</f>
        <v>123.78902653</v>
      </c>
      <c r="AA115" s="55">
        <f t="shared" ref="AA115" si="1150">IF(L115&gt;0,(AA112*L112+AA113*L113+AA114*L114)/L115,0)</f>
        <v>3.1385994840297635E-3</v>
      </c>
      <c r="AB115" s="55">
        <f t="shared" ref="AB115" si="1151">IF(J115&gt;0,(J112*AB112+J113*AB113+J114*AB114)/J115,0)</f>
        <v>2.6334412521440822E-4</v>
      </c>
      <c r="AC115" s="52">
        <f t="shared" ref="AC115" si="1152">SUM(AC112:AC114)</f>
        <v>11.334843709999999</v>
      </c>
      <c r="AD115" s="53">
        <f t="shared" ref="AD115" si="1153">IF(J115&gt;0,(J112*AD112+J113*AD113+J114*AD114)/J115,0)</f>
        <v>0.22120090909090909</v>
      </c>
      <c r="AE115" s="58">
        <f t="shared" ref="AE115" si="1154">SUM(AE112:AE114)</f>
        <v>123.26483660000001</v>
      </c>
      <c r="AF115" s="53">
        <f t="shared" ref="AF115" si="1155">IF(AND(Z115&gt;0),((Z112*AF112+Z113*AF113+Z114*AF114)/Z115),0)</f>
        <v>0.90951656910845735</v>
      </c>
      <c r="AG115" s="57">
        <f t="shared" si="658"/>
        <v>0.91718170824787848</v>
      </c>
      <c r="AH115" s="51">
        <f t="shared" ref="AH115" si="1156">SUM(AH112:AH114)</f>
        <v>612</v>
      </c>
      <c r="AI115" s="21">
        <f t="shared" ref="AI115" si="1157">IF(AH115&gt;0,(AI112*AH112+AI113*AH113+AI114*AH114)/AH115,0)</f>
        <v>8.9153594771241823E-2</v>
      </c>
      <c r="AJ115" s="53">
        <f t="shared" ref="AJ115" si="1158">IF(J115&gt;0,(AJ112*J112+AJ113*J113+AJ114*J114)/J115,0)</f>
        <v>0.22226663164665522</v>
      </c>
      <c r="AK115" s="58">
        <f t="shared" ref="AK115" si="1159">SUM(AK112:AK114)</f>
        <v>123.7300458</v>
      </c>
      <c r="AL115" s="56"/>
      <c r="AM115" s="56">
        <f t="shared" ref="AM115" si="1160">SUM(AM112:AM114)</f>
        <v>501.34</v>
      </c>
      <c r="AN115" s="106"/>
      <c r="AO115" s="107">
        <f>AN114</f>
        <v>716.38000000000011</v>
      </c>
      <c r="AP115" s="51">
        <f t="shared" ref="AP115" si="1161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46" t="s">
        <v>53</v>
      </c>
      <c r="D116" s="12">
        <v>5096</v>
      </c>
      <c r="E116" s="12">
        <v>1</v>
      </c>
      <c r="F116" s="12">
        <v>10372</v>
      </c>
      <c r="G116" s="13">
        <v>1.1000000000000001</v>
      </c>
      <c r="H116" s="13">
        <v>3</v>
      </c>
      <c r="I116" s="12">
        <v>10576</v>
      </c>
      <c r="J116" s="12">
        <v>15545</v>
      </c>
      <c r="K116" s="14">
        <v>0.08</v>
      </c>
      <c r="L116" s="24">
        <f t="shared" ref="L116:L118" si="1162">J116*(1-K116)</f>
        <v>14301.400000000001</v>
      </c>
      <c r="M116" s="15">
        <v>0.77600000000000002</v>
      </c>
      <c r="N116" s="25">
        <f t="shared" ref="N116:N118" si="1163">L116*M116</f>
        <v>11097.886400000001</v>
      </c>
      <c r="O116" s="14">
        <v>0.14699999999999999</v>
      </c>
      <c r="P116" s="25">
        <f t="shared" ref="P116:P118" si="1164">L116*O116</f>
        <v>2102.3058000000001</v>
      </c>
      <c r="Q116" s="16">
        <v>7.6999999999999999E-2</v>
      </c>
      <c r="R116" s="25">
        <f t="shared" ref="R116:R118" si="1165">L116*Q116</f>
        <v>1101.2078000000001</v>
      </c>
      <c r="S116" s="26">
        <v>0.216</v>
      </c>
      <c r="T116" s="25">
        <f t="shared" ref="T116:T118" si="1166">L116*S116</f>
        <v>3089.1024000000002</v>
      </c>
      <c r="U116" s="16">
        <v>0.505</v>
      </c>
      <c r="V116" s="25">
        <f t="shared" ref="V116:V118" si="1167">L116*U116</f>
        <v>7222.2070000000012</v>
      </c>
      <c r="W116" s="16">
        <v>0.39</v>
      </c>
      <c r="X116" s="25">
        <f t="shared" ref="X116:X118" si="1168">W116*L116</f>
        <v>5577.5460000000012</v>
      </c>
      <c r="Y116" s="17">
        <v>2.97E-3</v>
      </c>
      <c r="Z116" s="18">
        <f t="shared" ref="Z116:Z118" si="1169">L116*Y116</f>
        <v>42.475158000000008</v>
      </c>
      <c r="AA116" s="27">
        <f>IF(L116&gt;0,(AC116+AK116)/L116,0)</f>
        <v>3.6695962633028932E-3</v>
      </c>
      <c r="AB116" s="17">
        <v>2.5999999999999998E-4</v>
      </c>
      <c r="AC116" s="24">
        <f t="shared" ref="AC116:AC118" si="1170">AB116*L116</f>
        <v>3.7183640000000002</v>
      </c>
      <c r="AD116" s="118">
        <v>0.22309999999999999</v>
      </c>
      <c r="AE116" s="30">
        <f t="shared" ref="AE116:AE118" si="1171">AH116*(1-AI116)*AD116</f>
        <v>48.350231999999998</v>
      </c>
      <c r="AF116" s="28">
        <f t="shared" ref="AF116:AF118" si="1172">IF(AND(AD116&gt;0,AB116&gt;0,Y116&gt;0),((Y116-AB116)*AD116)/((AD116-AB116)*Y116),0)</f>
        <v>0.91352252858266136</v>
      </c>
      <c r="AG116" s="60">
        <f t="shared" si="658"/>
        <v>0.93022244258153308</v>
      </c>
      <c r="AH116" s="12">
        <v>240</v>
      </c>
      <c r="AI116" s="14">
        <v>9.7000000000000003E-2</v>
      </c>
      <c r="AJ116" s="15">
        <v>0.22500000000000001</v>
      </c>
      <c r="AK116" s="30">
        <f t="shared" ref="AK116:AK118" si="1173">AH116*(1-AI116)*AJ116</f>
        <v>48.762</v>
      </c>
      <c r="AL116" s="19">
        <v>1.85</v>
      </c>
      <c r="AM116" s="19">
        <v>541.16</v>
      </c>
      <c r="AN116" s="102">
        <f>AN114+AH116-AM116</f>
        <v>415.22000000000014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 t="s">
        <v>50</v>
      </c>
      <c r="D117" s="34">
        <v>20823</v>
      </c>
      <c r="E117" s="34">
        <v>2</v>
      </c>
      <c r="F117" s="34">
        <v>14323</v>
      </c>
      <c r="G117" s="35">
        <v>1</v>
      </c>
      <c r="H117" s="35">
        <v>3.4</v>
      </c>
      <c r="I117" s="34">
        <v>13950</v>
      </c>
      <c r="J117" s="34">
        <v>15018</v>
      </c>
      <c r="K117" s="36">
        <v>7.1999999999999995E-2</v>
      </c>
      <c r="L117" s="37">
        <f t="shared" si="1162"/>
        <v>13936.704000000002</v>
      </c>
      <c r="M117" s="38">
        <v>0.85499999999999998</v>
      </c>
      <c r="N117" s="25">
        <f t="shared" si="1163"/>
        <v>11915.881920000002</v>
      </c>
      <c r="O117" s="36">
        <v>0.08</v>
      </c>
      <c r="P117" s="25">
        <f t="shared" si="1164"/>
        <v>1114.9363200000003</v>
      </c>
      <c r="Q117" s="39">
        <v>6.5000000000000002E-2</v>
      </c>
      <c r="R117" s="25">
        <f t="shared" si="1165"/>
        <v>905.88576000000012</v>
      </c>
      <c r="S117" s="28">
        <v>0.215</v>
      </c>
      <c r="T117" s="25">
        <f t="shared" si="1166"/>
        <v>2996.3913600000001</v>
      </c>
      <c r="U117" s="39">
        <v>0.503</v>
      </c>
      <c r="V117" s="25">
        <f t="shared" si="1167"/>
        <v>7010.1621120000009</v>
      </c>
      <c r="W117" s="39">
        <v>0.4</v>
      </c>
      <c r="X117" s="25">
        <f t="shared" si="1168"/>
        <v>5574.6816000000008</v>
      </c>
      <c r="Y117" s="40">
        <v>2.81E-3</v>
      </c>
      <c r="Z117" s="18">
        <f t="shared" si="1169"/>
        <v>39.162138240000004</v>
      </c>
      <c r="AA117" s="27">
        <f>IF(L117&gt;0,(AC117+AK117)/L117,0)</f>
        <v>3.3950471574914699E-3</v>
      </c>
      <c r="AB117" s="40">
        <v>2.5000000000000001E-4</v>
      </c>
      <c r="AC117" s="37">
        <f t="shared" si="1170"/>
        <v>3.4841760000000006</v>
      </c>
      <c r="AD117" s="28">
        <v>0.22259999999999999</v>
      </c>
      <c r="AE117" s="41">
        <f t="shared" si="1171"/>
        <v>43.811909400000005</v>
      </c>
      <c r="AF117" s="28">
        <f t="shared" si="1172"/>
        <v>0.91205635051660217</v>
      </c>
      <c r="AG117" s="29">
        <f t="shared" si="658"/>
        <v>0.92740441194668366</v>
      </c>
      <c r="AH117" s="34">
        <v>217</v>
      </c>
      <c r="AI117" s="36">
        <v>9.2999999999999999E-2</v>
      </c>
      <c r="AJ117" s="38">
        <v>0.22270000000000001</v>
      </c>
      <c r="AK117" s="41">
        <f t="shared" si="1173"/>
        <v>43.831591300000007</v>
      </c>
      <c r="AL117" s="42">
        <v>1.72</v>
      </c>
      <c r="AM117" s="42"/>
      <c r="AN117" s="122">
        <f>AN116+AH117-AM117</f>
        <v>632.22000000000014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11" t="s">
        <v>52</v>
      </c>
      <c r="D118" s="43">
        <v>14930</v>
      </c>
      <c r="E118" s="43">
        <v>2</v>
      </c>
      <c r="F118" s="43">
        <v>17329</v>
      </c>
      <c r="G118" s="37">
        <v>1.2</v>
      </c>
      <c r="H118" s="37">
        <v>3.6</v>
      </c>
      <c r="I118" s="43">
        <v>17296</v>
      </c>
      <c r="J118" s="43">
        <v>14864</v>
      </c>
      <c r="K118" s="39">
        <v>7.0999999999999994E-2</v>
      </c>
      <c r="L118" s="37">
        <f t="shared" si="1162"/>
        <v>13808.656000000001</v>
      </c>
      <c r="M118" s="28">
        <v>0.82399999999999995</v>
      </c>
      <c r="N118" s="25">
        <f t="shared" si="1163"/>
        <v>11378.332544000001</v>
      </c>
      <c r="O118" s="39">
        <v>0.13900000000000001</v>
      </c>
      <c r="P118" s="25">
        <f t="shared" si="1164"/>
        <v>1919.4031840000002</v>
      </c>
      <c r="Q118" s="39">
        <v>3.6999999999999998E-2</v>
      </c>
      <c r="R118" s="25">
        <f t="shared" si="1165"/>
        <v>510.92027200000001</v>
      </c>
      <c r="S118" s="28">
        <v>0.215</v>
      </c>
      <c r="T118" s="25">
        <f t="shared" si="1166"/>
        <v>2968.8610400000002</v>
      </c>
      <c r="U118" s="39">
        <v>0.502</v>
      </c>
      <c r="V118" s="25">
        <f t="shared" si="1167"/>
        <v>6931.9453120000007</v>
      </c>
      <c r="W118" s="39">
        <v>0.39</v>
      </c>
      <c r="X118" s="25">
        <f t="shared" si="1168"/>
        <v>5385.3758400000006</v>
      </c>
      <c r="Y118" s="47">
        <v>2.9199999999999999E-3</v>
      </c>
      <c r="Z118" s="18">
        <f t="shared" si="1169"/>
        <v>40.32127552</v>
      </c>
      <c r="AA118" s="27">
        <f>IF(L118&gt;0,(AC118+AK118)/L118,0)</f>
        <v>3.4195441873561046E-3</v>
      </c>
      <c r="AB118" s="47">
        <v>2.5999999999999998E-4</v>
      </c>
      <c r="AC118" s="37">
        <f t="shared" si="1170"/>
        <v>3.5902505599999999</v>
      </c>
      <c r="AD118" s="28">
        <v>0.22</v>
      </c>
      <c r="AE118" s="41">
        <f t="shared" si="1171"/>
        <v>41.623560000000005</v>
      </c>
      <c r="AF118" s="28">
        <f t="shared" si="1172"/>
        <v>0.91203676574182957</v>
      </c>
      <c r="AG118" s="29">
        <f t="shared" si="658"/>
        <v>0.92500941664934522</v>
      </c>
      <c r="AH118" s="43">
        <v>207</v>
      </c>
      <c r="AI118" s="39">
        <v>8.5999999999999993E-2</v>
      </c>
      <c r="AJ118" s="28">
        <v>0.2306</v>
      </c>
      <c r="AK118" s="41">
        <f t="shared" si="1173"/>
        <v>43.629058800000003</v>
      </c>
      <c r="AL118" s="18">
        <v>1.68</v>
      </c>
      <c r="AM118" s="18"/>
      <c r="AN118" s="122">
        <f>AN117+AH118-AM118</f>
        <v>839.22000000000014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1174">SUM(D116:D118)</f>
        <v>40849</v>
      </c>
      <c r="E119" s="51"/>
      <c r="F119" s="51">
        <f t="shared" ref="F119" si="1175">SUM(F116:F118)</f>
        <v>42024</v>
      </c>
      <c r="G119" s="52"/>
      <c r="H119" s="52"/>
      <c r="I119" s="51">
        <f t="shared" ref="I119:J119" si="1176">SUM(I116:I118)</f>
        <v>41822</v>
      </c>
      <c r="J119" s="51">
        <f t="shared" si="1176"/>
        <v>45427</v>
      </c>
      <c r="K119" s="21">
        <f t="shared" ref="K119" si="1177">IF(J119&gt;0,(J116*K116+J117*K117+J118*K118)/J119,0)</f>
        <v>7.4410372685847617E-2</v>
      </c>
      <c r="L119" s="52">
        <f t="shared" ref="L119" si="1178">L116+L117+L118</f>
        <v>42046.76</v>
      </c>
      <c r="M119" s="53">
        <f t="shared" ref="M119" si="1179">IF(L119&gt;0,N119/L119,0)</f>
        <v>0.81794889461161824</v>
      </c>
      <c r="N119" s="54">
        <f t="shared" ref="N119" si="1180">N116+N117+N118</f>
        <v>34392.100864000007</v>
      </c>
      <c r="O119" s="21">
        <f t="shared" ref="O119" si="1181">IF(L119&gt;0,P119/L119,0)</f>
        <v>0.12216506822404391</v>
      </c>
      <c r="P119" s="54">
        <f t="shared" ref="P119" si="1182">P116+P117+P118</f>
        <v>5136.6453040000006</v>
      </c>
      <c r="Q119" s="21">
        <f t="shared" ref="Q119" si="1183">IF(L119&gt;0,R119/L119,0)</f>
        <v>5.9886037164337991E-2</v>
      </c>
      <c r="R119" s="54">
        <f t="shared" ref="R119" si="1184">R116+R117+R118</f>
        <v>2518.0138320000001</v>
      </c>
      <c r="S119" s="21">
        <f t="shared" ref="S119" si="1185">IF(L119&gt;0,T119/L119,0)</f>
        <v>0.21534013084480233</v>
      </c>
      <c r="T119" s="54">
        <f t="shared" ref="T119" si="1186">T116+T117+T118</f>
        <v>9054.354800000001</v>
      </c>
      <c r="U119" s="21">
        <f t="shared" ref="U119" si="1187">IF(L119&gt;0,V119/L119,0)</f>
        <v>0.50335184979770153</v>
      </c>
      <c r="V119" s="54">
        <f t="shared" ref="V119" si="1188">V116+V117+V118</f>
        <v>21164.314424000004</v>
      </c>
      <c r="W119" s="21">
        <f t="shared" ref="W119" si="1189">IF(L119&gt;0,X119/L119,0)</f>
        <v>0.39331457263294489</v>
      </c>
      <c r="X119" s="54">
        <f t="shared" ref="X119" si="1190">X116+X117+X118</f>
        <v>16537.603440000003</v>
      </c>
      <c r="Y119" s="55">
        <f t="shared" ref="Y119" si="1191">IF(L119&gt;0,Z119/L119,0)</f>
        <v>2.9005462432777226E-3</v>
      </c>
      <c r="Z119" s="56">
        <f t="shared" ref="Z119" si="1192">SUM(Z116:Z118)</f>
        <v>121.95857176000001</v>
      </c>
      <c r="AA119" s="55">
        <f t="shared" ref="AA119" si="1193">IF(L119&gt;0,(AA116*L116+AA117*L117+AA118*L118)/L119,0)</f>
        <v>3.4964748927146828E-3</v>
      </c>
      <c r="AB119" s="55">
        <f t="shared" ref="AB119" si="1194">IF(J119&gt;0,(J116*AB116+J117*AB117+J118*AB118)/J119,0)</f>
        <v>2.5669403658617123E-4</v>
      </c>
      <c r="AC119" s="52">
        <f t="shared" ref="AC119" si="1195">SUM(AC116:AC118)</f>
        <v>10.79279056</v>
      </c>
      <c r="AD119" s="53">
        <f t="shared" ref="AD119" si="1196">IF(J119&gt;0,(J116*AD116+J117*AD117+J118*AD118)/J119,0)</f>
        <v>0.22192036233957776</v>
      </c>
      <c r="AE119" s="58">
        <f t="shared" ref="AE119" si="1197">SUM(AE116:AE118)</f>
        <v>133.78570139999999</v>
      </c>
      <c r="AF119" s="53">
        <f t="shared" ref="AF119" si="1198">IF(AND(Z119&gt;0),((Z116*AF116+Z117*AF117+Z118*AF118)/Z119),0)</f>
        <v>0.91256050910935282</v>
      </c>
      <c r="AG119" s="57">
        <f t="shared" si="658"/>
        <v>0.92763819421169802</v>
      </c>
      <c r="AH119" s="51">
        <f t="shared" ref="AH119" si="1199">SUM(AH116:AH118)</f>
        <v>664</v>
      </c>
      <c r="AI119" s="21">
        <f t="shared" ref="AI119" si="1200">IF(AH119&gt;0,(AI116*AH116+AI117*AH117+AI118*AH118)/AH119,0)</f>
        <v>9.2263554216867466E-2</v>
      </c>
      <c r="AJ119" s="53">
        <f t="shared" ref="AJ119" si="1201">IF(J119&gt;0,(AJ116*J116+AJ117*J117+AJ118*J118)/J119,0)</f>
        <v>0.22607198362207501</v>
      </c>
      <c r="AK119" s="58">
        <f t="shared" ref="AK119" si="1202">SUM(AK116:AK118)</f>
        <v>136.22265010000001</v>
      </c>
      <c r="AL119" s="56"/>
      <c r="AM119" s="56">
        <f t="shared" ref="AM119" si="1203">SUM(AM116:AM118)</f>
        <v>541.16</v>
      </c>
      <c r="AN119" s="106"/>
      <c r="AO119" s="107">
        <f>AN118</f>
        <v>839.22000000000014</v>
      </c>
      <c r="AP119" s="51">
        <f t="shared" ref="AP119" si="1204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46" t="s">
        <v>53</v>
      </c>
      <c r="D120" s="12">
        <v>15499</v>
      </c>
      <c r="E120" s="12">
        <v>1</v>
      </c>
      <c r="F120" s="12">
        <v>17065</v>
      </c>
      <c r="G120" s="13">
        <v>1.1000000000000001</v>
      </c>
      <c r="H120" s="13">
        <v>3.5</v>
      </c>
      <c r="I120" s="12">
        <v>17150</v>
      </c>
      <c r="J120" s="12">
        <v>14943</v>
      </c>
      <c r="K120" s="14">
        <v>7.4999999999999997E-2</v>
      </c>
      <c r="L120" s="24">
        <f t="shared" ref="L120:L122" si="1205">J120*(1-K120)</f>
        <v>13822.275000000001</v>
      </c>
      <c r="M120" s="15">
        <v>0.77500000000000002</v>
      </c>
      <c r="N120" s="25">
        <f t="shared" ref="N120:N122" si="1206">L120*M120</f>
        <v>10712.263125000001</v>
      </c>
      <c r="O120" s="14">
        <v>0.13200000000000001</v>
      </c>
      <c r="P120" s="25">
        <f t="shared" ref="P120:P122" si="1207">L120*O120</f>
        <v>1824.5403000000003</v>
      </c>
      <c r="Q120" s="16">
        <v>9.2999999999999999E-2</v>
      </c>
      <c r="R120" s="25">
        <f t="shared" ref="R120:R122" si="1208">L120*Q120</f>
        <v>1285.471575</v>
      </c>
      <c r="S120" s="26">
        <v>0.21199999999999999</v>
      </c>
      <c r="T120" s="25">
        <f t="shared" ref="T120:T122" si="1209">L120*S120</f>
        <v>2930.3223000000003</v>
      </c>
      <c r="U120" s="16">
        <v>0.502</v>
      </c>
      <c r="V120" s="25">
        <f t="shared" ref="V120:V122" si="1210">L120*U120</f>
        <v>6938.7820500000007</v>
      </c>
      <c r="W120" s="16">
        <v>0.39</v>
      </c>
      <c r="X120" s="25">
        <f t="shared" ref="X120:X122" si="1211">W120*L120</f>
        <v>5390.6872500000009</v>
      </c>
      <c r="Y120" s="17">
        <v>2.8900000000000002E-3</v>
      </c>
      <c r="Z120" s="18">
        <f t="shared" ref="Z120:Z122" si="1212">L120*Y120</f>
        <v>39.946374750000004</v>
      </c>
      <c r="AA120" s="27">
        <f>IF(L120&gt;0,(AC120+AK120)/L120,0)</f>
        <v>3.3243866801955539E-3</v>
      </c>
      <c r="AB120" s="17">
        <v>2.5999999999999998E-4</v>
      </c>
      <c r="AC120" s="24">
        <f t="shared" ref="AC120:AC122" si="1213">AB120*L120</f>
        <v>3.5937915</v>
      </c>
      <c r="AD120" s="118">
        <v>0.22040000000000001</v>
      </c>
      <c r="AE120" s="30">
        <f t="shared" ref="AE120:AE122" si="1214">AH120*(1-AI120)*AD120</f>
        <v>41.881730400000002</v>
      </c>
      <c r="AF120" s="28">
        <f t="shared" ref="AF120:AF122" si="1215">IF(AND(AD120&gt;0,AB120&gt;0,Y120&gt;0),((Y120-AB120)*AD120)/((AD120-AB120)*Y120),0)</f>
        <v>0.91110941354400798</v>
      </c>
      <c r="AG120" s="60">
        <f t="shared" si="658"/>
        <v>0.92286655553986019</v>
      </c>
      <c r="AH120" s="12">
        <v>207</v>
      </c>
      <c r="AI120" s="14">
        <v>8.2000000000000003E-2</v>
      </c>
      <c r="AJ120" s="15">
        <v>0.22289999999999999</v>
      </c>
      <c r="AK120" s="30">
        <f t="shared" ref="AK120:AK122" si="1216">AH120*(1-AI120)*AJ120</f>
        <v>42.356795400000003</v>
      </c>
      <c r="AL120" s="19">
        <v>1.75</v>
      </c>
      <c r="AM120" s="19"/>
      <c r="AN120" s="102">
        <f>AN118+AH120-AM120</f>
        <v>1046.2200000000003</v>
      </c>
      <c r="AO120" s="103"/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 t="s">
        <v>50</v>
      </c>
      <c r="D121" s="34">
        <v>19971</v>
      </c>
      <c r="E121" s="34">
        <v>2</v>
      </c>
      <c r="F121" s="34">
        <v>15756</v>
      </c>
      <c r="G121" s="35">
        <v>0.9</v>
      </c>
      <c r="H121" s="35">
        <v>2.8</v>
      </c>
      <c r="I121" s="34">
        <v>16530</v>
      </c>
      <c r="J121" s="34">
        <v>15290</v>
      </c>
      <c r="K121" s="36">
        <v>7.6999999999999999E-2</v>
      </c>
      <c r="L121" s="37">
        <f t="shared" si="1205"/>
        <v>14112.67</v>
      </c>
      <c r="M121" s="38">
        <v>0.86399999999999999</v>
      </c>
      <c r="N121" s="25">
        <f t="shared" si="1206"/>
        <v>12193.346879999999</v>
      </c>
      <c r="O121" s="36">
        <v>8.1000000000000003E-2</v>
      </c>
      <c r="P121" s="25">
        <f t="shared" si="1207"/>
        <v>1143.12627</v>
      </c>
      <c r="Q121" s="39">
        <v>5.5E-2</v>
      </c>
      <c r="R121" s="25">
        <f t="shared" si="1208"/>
        <v>776.19685000000004</v>
      </c>
      <c r="S121" s="28">
        <v>0.216</v>
      </c>
      <c r="T121" s="25">
        <f t="shared" si="1209"/>
        <v>3048.3367199999998</v>
      </c>
      <c r="U121" s="39">
        <v>0.496</v>
      </c>
      <c r="V121" s="25">
        <f t="shared" si="1210"/>
        <v>6999.8843200000001</v>
      </c>
      <c r="W121" s="39">
        <v>0.39</v>
      </c>
      <c r="X121" s="25">
        <f t="shared" si="1211"/>
        <v>5503.9413000000004</v>
      </c>
      <c r="Y121" s="40">
        <v>3.0100000000000001E-3</v>
      </c>
      <c r="Z121" s="18">
        <f t="shared" si="1212"/>
        <v>42.479136699999998</v>
      </c>
      <c r="AA121" s="27">
        <f>IF(L121&gt;0,(AC121+AK121)/L121,0)</f>
        <v>3.2870479788728851E-3</v>
      </c>
      <c r="AB121" s="40">
        <v>2.7E-4</v>
      </c>
      <c r="AC121" s="37">
        <f t="shared" si="1213"/>
        <v>3.8104209</v>
      </c>
      <c r="AD121" s="28">
        <v>0.222</v>
      </c>
      <c r="AE121" s="41">
        <f t="shared" si="1214"/>
        <v>41.732670000000006</v>
      </c>
      <c r="AF121" s="28">
        <f t="shared" si="1215"/>
        <v>0.91140747186912707</v>
      </c>
      <c r="AG121" s="29">
        <f t="shared" si="658"/>
        <v>0.91895487125066855</v>
      </c>
      <c r="AH121" s="34">
        <v>205</v>
      </c>
      <c r="AI121" s="36">
        <v>8.3000000000000004E-2</v>
      </c>
      <c r="AJ121" s="38">
        <v>0.22650000000000001</v>
      </c>
      <c r="AK121" s="41">
        <f t="shared" si="1216"/>
        <v>42.578602500000002</v>
      </c>
      <c r="AL121" s="42">
        <v>1.7</v>
      </c>
      <c r="AM121" s="42"/>
      <c r="AN121" s="122">
        <f>AN120+AH121-AM121</f>
        <v>1251.2200000000003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11" t="s">
        <v>51</v>
      </c>
      <c r="D122" s="43">
        <v>15760</v>
      </c>
      <c r="E122" s="43">
        <v>1</v>
      </c>
      <c r="F122" s="43">
        <v>13976</v>
      </c>
      <c r="G122" s="37">
        <v>2.4</v>
      </c>
      <c r="H122" s="37">
        <v>5.3</v>
      </c>
      <c r="I122" s="43">
        <v>14205</v>
      </c>
      <c r="J122" s="43">
        <v>15095</v>
      </c>
      <c r="K122" s="39">
        <v>7.2999999999999995E-2</v>
      </c>
      <c r="L122" s="37">
        <f t="shared" si="1205"/>
        <v>13993.065000000001</v>
      </c>
      <c r="M122" s="28">
        <v>0.84399999999999997</v>
      </c>
      <c r="N122" s="25">
        <f t="shared" si="1206"/>
        <v>11810.146860000001</v>
      </c>
      <c r="O122" s="39">
        <v>0.13800000000000001</v>
      </c>
      <c r="P122" s="25">
        <f t="shared" si="1207"/>
        <v>1931.0429700000002</v>
      </c>
      <c r="Q122" s="39">
        <v>1.7999999999999999E-2</v>
      </c>
      <c r="R122" s="25">
        <f t="shared" si="1208"/>
        <v>251.87517</v>
      </c>
      <c r="S122" s="28">
        <v>0.221</v>
      </c>
      <c r="T122" s="25">
        <f t="shared" si="1209"/>
        <v>3092.467365</v>
      </c>
      <c r="U122" s="39">
        <v>0.49399999999999999</v>
      </c>
      <c r="V122" s="25">
        <f t="shared" si="1210"/>
        <v>6912.5741100000005</v>
      </c>
      <c r="W122" s="39">
        <v>0.4</v>
      </c>
      <c r="X122" s="25">
        <f t="shared" si="1211"/>
        <v>5597.2260000000006</v>
      </c>
      <c r="Y122" s="47">
        <v>2.9399999999999999E-3</v>
      </c>
      <c r="Z122" s="18">
        <f t="shared" si="1212"/>
        <v>41.139611100000003</v>
      </c>
      <c r="AA122" s="27">
        <f>IF(L122&gt;0,(AC122+AK122)/L122,0)</f>
        <v>3.1860607879688968E-3</v>
      </c>
      <c r="AB122" s="47">
        <v>2.5999999999999998E-4</v>
      </c>
      <c r="AC122" s="37">
        <f t="shared" si="1213"/>
        <v>3.6381968999999996</v>
      </c>
      <c r="AD122" s="28">
        <v>0.21859999999999999</v>
      </c>
      <c r="AE122" s="41">
        <f t="shared" si="1214"/>
        <v>39.446807199999995</v>
      </c>
      <c r="AF122" s="28">
        <f t="shared" si="1215"/>
        <v>0.91265012004618662</v>
      </c>
      <c r="AG122" s="29">
        <f t="shared" si="658"/>
        <v>0.91944810274452093</v>
      </c>
      <c r="AH122" s="43">
        <v>197</v>
      </c>
      <c r="AI122" s="39">
        <v>8.4000000000000005E-2</v>
      </c>
      <c r="AJ122" s="28">
        <v>0.22689999999999999</v>
      </c>
      <c r="AK122" s="41">
        <f t="shared" si="1216"/>
        <v>40.944558799999996</v>
      </c>
      <c r="AL122" s="18">
        <v>1.6</v>
      </c>
      <c r="AM122" s="18"/>
      <c r="AN122" s="122">
        <f>AN121+AH122-AM122</f>
        <v>1448.2200000000003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1217">SUM(D120:D122)</f>
        <v>51230</v>
      </c>
      <c r="E123" s="51"/>
      <c r="F123" s="51">
        <f t="shared" ref="F123" si="1218">SUM(F120:F122)</f>
        <v>46797</v>
      </c>
      <c r="G123" s="52"/>
      <c r="H123" s="52"/>
      <c r="I123" s="51">
        <f t="shared" ref="I123:J123" si="1219">SUM(I120:I122)</f>
        <v>47885</v>
      </c>
      <c r="J123" s="51">
        <f t="shared" si="1219"/>
        <v>45328</v>
      </c>
      <c r="K123" s="21">
        <f t="shared" ref="K123" si="1220">IF(J123&gt;0,(J120*K120+J121*K121+J122*K122)/J123,0)</f>
        <v>7.5008603953406278E-2</v>
      </c>
      <c r="L123" s="52">
        <f t="shared" ref="L123" si="1221">L120+L121+L122</f>
        <v>41928.01</v>
      </c>
      <c r="M123" s="53">
        <f t="shared" ref="M123" si="1222">IF(L123&gt;0,N123/L123,0)</f>
        <v>0.82798484509520009</v>
      </c>
      <c r="N123" s="54">
        <f t="shared" ref="N123" si="1223">N120+N121+N122</f>
        <v>34715.756865000003</v>
      </c>
      <c r="O123" s="21">
        <f t="shared" ref="O123" si="1224">IF(L123&gt;0,P123/L123,0)</f>
        <v>0.11683620424627833</v>
      </c>
      <c r="P123" s="54">
        <f t="shared" ref="P123" si="1225">P120+P121+P122</f>
        <v>4898.7095400000007</v>
      </c>
      <c r="Q123" s="21">
        <f t="shared" ref="Q123" si="1226">IF(L123&gt;0,R123/L123,0)</f>
        <v>5.5178950658521582E-2</v>
      </c>
      <c r="R123" s="54">
        <f t="shared" ref="R123" si="1227">R120+R121+R122</f>
        <v>2313.5435949999996</v>
      </c>
      <c r="S123" s="21">
        <f t="shared" ref="S123" si="1228">IF(L123&gt;0,T123/L123,0)</f>
        <v>0.21635003390335003</v>
      </c>
      <c r="T123" s="54">
        <f t="shared" ref="T123" si="1229">T120+T121+T122</f>
        <v>9071.1263849999996</v>
      </c>
      <c r="U123" s="21">
        <f t="shared" ref="U123" si="1230">IF(L123&gt;0,V123/L123,0)</f>
        <v>0.49731052058039482</v>
      </c>
      <c r="V123" s="54">
        <f t="shared" ref="V123" si="1231">V120+V121+V122</f>
        <v>20851.24048</v>
      </c>
      <c r="W123" s="21">
        <f t="shared" ref="W123" si="1232">IF(L123&gt;0,X123/L123,0)</f>
        <v>0.39333740260985445</v>
      </c>
      <c r="X123" s="54">
        <f t="shared" ref="X123" si="1233">X120+X121+X122</f>
        <v>16491.854550000004</v>
      </c>
      <c r="Y123" s="55">
        <f t="shared" ref="Y123" si="1234">IF(L123&gt;0,Z123/L123,0)</f>
        <v>2.9470781596837056E-3</v>
      </c>
      <c r="Z123" s="56">
        <f t="shared" ref="Z123" si="1235">SUM(Z120:Z122)</f>
        <v>123.56512255000001</v>
      </c>
      <c r="AA123" s="55">
        <f t="shared" ref="AA123" si="1236">IF(L123&gt;0,(AA120*L120+AA121*L121+AA122*L122)/L123,0)</f>
        <v>3.2656538194872592E-3</v>
      </c>
      <c r="AB123" s="55">
        <f t="shared" ref="AB123" si="1237">IF(J123&gt;0,(J120*AB120+J121*AB121+J122*AB122)/J123,0)</f>
        <v>2.6337319096364275E-4</v>
      </c>
      <c r="AC123" s="52">
        <f t="shared" ref="AC123" si="1238">SUM(AC120:AC122)</f>
        <v>11.042409299999999</v>
      </c>
      <c r="AD123" s="53">
        <f t="shared" ref="AD123" si="1239">IF(J123&gt;0,(J120*AD120+J121*AD121+J122*AD122)/J123,0)</f>
        <v>0.22034027973879283</v>
      </c>
      <c r="AE123" s="58">
        <f t="shared" ref="AE123" si="1240">SUM(AE120:AE122)</f>
        <v>123.0612076</v>
      </c>
      <c r="AF123" s="53">
        <f t="shared" ref="AF123" si="1241">IF(AND(Z123&gt;0),((Z120*AF120+Z121*AF121+Z122*AF122)/Z123),0)</f>
        <v>0.91172484065715165</v>
      </c>
      <c r="AG123" s="57">
        <f t="shared" si="658"/>
        <v>0.9204258167373025</v>
      </c>
      <c r="AH123" s="51">
        <f t="shared" ref="AH123" si="1242">SUM(AH120:AH122)</f>
        <v>609</v>
      </c>
      <c r="AI123" s="21">
        <f t="shared" ref="AI123" si="1243">IF(AH123&gt;0,(AI120*AH120+AI121*AH121+AI122*AH122)/AH123,0)</f>
        <v>8.2983579638752067E-2</v>
      </c>
      <c r="AJ123" s="53">
        <f t="shared" ref="AJ123" si="1244">IF(J123&gt;0,(AJ120*J120+AJ121*J121+AJ122*J122)/J123,0)</f>
        <v>0.22544641722555595</v>
      </c>
      <c r="AK123" s="58">
        <f t="shared" ref="AK123" si="1245">SUM(AK120:AK122)</f>
        <v>125.87995669999999</v>
      </c>
      <c r="AL123" s="56"/>
      <c r="AM123" s="56">
        <f t="shared" ref="AM123" si="1246">SUM(AM120:AM122)</f>
        <v>0</v>
      </c>
      <c r="AN123" s="106"/>
      <c r="AO123" s="107">
        <f>AN122</f>
        <v>1448.2200000000003</v>
      </c>
      <c r="AP123" s="51">
        <f t="shared" ref="AP123" si="1247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 t="s">
        <v>54</v>
      </c>
      <c r="D124" s="12">
        <v>14864</v>
      </c>
      <c r="E124" s="12">
        <v>0</v>
      </c>
      <c r="F124" s="12">
        <v>16086</v>
      </c>
      <c r="G124" s="13">
        <v>1.7</v>
      </c>
      <c r="H124" s="13">
        <v>5</v>
      </c>
      <c r="I124" s="12">
        <v>15839</v>
      </c>
      <c r="J124" s="12">
        <v>15133</v>
      </c>
      <c r="K124" s="14">
        <v>7.9000000000000001E-2</v>
      </c>
      <c r="L124" s="24">
        <f t="shared" ref="L124:L126" si="1248">J124*(1-K124)</f>
        <v>13937.493</v>
      </c>
      <c r="M124" s="15">
        <v>0.82699999999999996</v>
      </c>
      <c r="N124" s="25">
        <f t="shared" ref="N124:N126" si="1249">L124*M124</f>
        <v>11526.306710999999</v>
      </c>
      <c r="O124" s="14">
        <v>0.14799999999999999</v>
      </c>
      <c r="P124" s="25">
        <f t="shared" ref="P124:P126" si="1250">L124*O124</f>
        <v>2062.7489639999999</v>
      </c>
      <c r="Q124" s="16">
        <v>2.5000000000000001E-2</v>
      </c>
      <c r="R124" s="25">
        <f t="shared" ref="R124:R126" si="1251">L124*Q124</f>
        <v>348.43732500000004</v>
      </c>
      <c r="S124" s="26">
        <v>0.217</v>
      </c>
      <c r="T124" s="25">
        <f t="shared" ref="T124:T126" si="1252">L124*S124</f>
        <v>3024.4359810000001</v>
      </c>
      <c r="U124" s="16">
        <v>0.499</v>
      </c>
      <c r="V124" s="25">
        <f t="shared" ref="V124:V126" si="1253">L124*U124</f>
        <v>6954.8090069999998</v>
      </c>
      <c r="W124" s="16">
        <v>0.39</v>
      </c>
      <c r="X124" s="25">
        <f t="shared" ref="X124:X126" si="1254">W124*L124</f>
        <v>5435.6222700000008</v>
      </c>
      <c r="Y124" s="17">
        <v>2.98E-3</v>
      </c>
      <c r="Z124" s="18">
        <f t="shared" ref="Z124:Z126" si="1255">L124*Y124</f>
        <v>41.533729139999998</v>
      </c>
      <c r="AA124" s="27">
        <f>IF(L124&gt;0,(AC124+AK124)/L124,0)</f>
        <v>3.2792134934166431E-3</v>
      </c>
      <c r="AB124" s="17">
        <v>2.7E-4</v>
      </c>
      <c r="AC124" s="24">
        <f t="shared" ref="AC124:AC126" si="1256">AB124*L124</f>
        <v>3.76312311</v>
      </c>
      <c r="AD124" s="118">
        <v>0.21659999999999999</v>
      </c>
      <c r="AE124" s="30">
        <f t="shared" ref="AE124:AE126" si="1257">AH124*(1-AI124)*AD124</f>
        <v>41.863581599999996</v>
      </c>
      <c r="AF124" s="28">
        <f t="shared" ref="AF124:AF126" si="1258">IF(AND(AD124&gt;0,AB124&gt;0,Y124&gt;0),((Y124-AB124)*AD124)/((AD124-AB124)*Y124),0)</f>
        <v>0.91053098407634114</v>
      </c>
      <c r="AG124" s="60">
        <f t="shared" si="658"/>
        <v>0.91880639873473713</v>
      </c>
      <c r="AH124" s="12">
        <v>211</v>
      </c>
      <c r="AI124" s="14">
        <v>8.4000000000000005E-2</v>
      </c>
      <c r="AJ124" s="15">
        <v>0.217</v>
      </c>
      <c r="AK124" s="30">
        <f t="shared" ref="AK124:AK126" si="1259">AH124*(1-AI124)*AJ124</f>
        <v>41.940892000000005</v>
      </c>
      <c r="AL124" s="19">
        <v>1.75</v>
      </c>
      <c r="AM124" s="19"/>
      <c r="AN124" s="102">
        <f>AN122+AH124-AM124-AO124</f>
        <v>1499.2200000000003</v>
      </c>
      <c r="AO124" s="103">
        <v>160</v>
      </c>
      <c r="AP124" s="12"/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 t="s">
        <v>50</v>
      </c>
      <c r="D125" s="34">
        <v>19576</v>
      </c>
      <c r="E125" s="34">
        <v>2</v>
      </c>
      <c r="F125" s="34">
        <v>16241</v>
      </c>
      <c r="G125" s="35">
        <v>2</v>
      </c>
      <c r="H125" s="35">
        <v>3.8</v>
      </c>
      <c r="I125" s="34">
        <v>15787</v>
      </c>
      <c r="J125" s="34">
        <v>15224</v>
      </c>
      <c r="K125" s="36">
        <v>7.9000000000000001E-2</v>
      </c>
      <c r="L125" s="37">
        <f t="shared" si="1248"/>
        <v>14021.304</v>
      </c>
      <c r="M125" s="38">
        <v>0.749</v>
      </c>
      <c r="N125" s="25">
        <f t="shared" si="1249"/>
        <v>10501.956695999999</v>
      </c>
      <c r="O125" s="36">
        <v>0.154</v>
      </c>
      <c r="P125" s="25">
        <f t="shared" si="1250"/>
        <v>2159.280816</v>
      </c>
      <c r="Q125" s="39">
        <v>9.7000000000000003E-2</v>
      </c>
      <c r="R125" s="25">
        <f t="shared" si="1251"/>
        <v>1360.0664879999999</v>
      </c>
      <c r="S125" s="28">
        <v>0.216</v>
      </c>
      <c r="T125" s="25">
        <f t="shared" si="1252"/>
        <v>3028.6016639999998</v>
      </c>
      <c r="U125" s="39">
        <v>0.49299999999999999</v>
      </c>
      <c r="V125" s="25">
        <f t="shared" si="1253"/>
        <v>6912.502872</v>
      </c>
      <c r="W125" s="39">
        <v>0.39</v>
      </c>
      <c r="X125" s="25">
        <f t="shared" si="1254"/>
        <v>5468.3085600000004</v>
      </c>
      <c r="Y125" s="40">
        <v>2.9399999999999999E-3</v>
      </c>
      <c r="Z125" s="18">
        <f t="shared" si="1255"/>
        <v>41.222633760000001</v>
      </c>
      <c r="AA125" s="27">
        <f>IF(L125&gt;0,(AC125+AK125)/L125,0)</f>
        <v>3.0020244222648627E-3</v>
      </c>
      <c r="AB125" s="40">
        <v>2.5999999999999998E-4</v>
      </c>
      <c r="AC125" s="37">
        <f t="shared" si="1256"/>
        <v>3.6455390399999996</v>
      </c>
      <c r="AD125" s="28">
        <v>0.2185</v>
      </c>
      <c r="AE125" s="41">
        <f t="shared" si="1257"/>
        <v>38.712519</v>
      </c>
      <c r="AF125" s="28">
        <f t="shared" si="1258"/>
        <v>0.9126506174317236</v>
      </c>
      <c r="AG125" s="29">
        <f t="shared" si="658"/>
        <v>0.91448747648543061</v>
      </c>
      <c r="AH125" s="34">
        <v>193</v>
      </c>
      <c r="AI125" s="36">
        <v>8.2000000000000003E-2</v>
      </c>
      <c r="AJ125" s="38">
        <v>0.217</v>
      </c>
      <c r="AK125" s="41">
        <f t="shared" si="1259"/>
        <v>38.446758000000003</v>
      </c>
      <c r="AL125" s="42">
        <v>1.72</v>
      </c>
      <c r="AM125" s="42"/>
      <c r="AN125" s="122">
        <f>AN124+AH125-AM125</f>
        <v>1692.2200000000003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11" t="s">
        <v>51</v>
      </c>
      <c r="D126" s="43">
        <v>14787</v>
      </c>
      <c r="E126" s="43">
        <v>3</v>
      </c>
      <c r="F126" s="43">
        <v>15369</v>
      </c>
      <c r="G126" s="37">
        <v>1.5</v>
      </c>
      <c r="H126" s="37">
        <v>3.8</v>
      </c>
      <c r="I126" s="43">
        <v>15551</v>
      </c>
      <c r="J126" s="43">
        <v>15053</v>
      </c>
      <c r="K126" s="39">
        <v>7.8E-2</v>
      </c>
      <c r="L126" s="37">
        <f t="shared" si="1248"/>
        <v>13878.866</v>
      </c>
      <c r="M126" s="28">
        <v>0.69499999999999995</v>
      </c>
      <c r="N126" s="25">
        <f t="shared" si="1249"/>
        <v>9645.8118699999995</v>
      </c>
      <c r="O126" s="39">
        <v>0.28699999999999998</v>
      </c>
      <c r="P126" s="25">
        <f t="shared" si="1250"/>
        <v>3983.2345419999997</v>
      </c>
      <c r="Q126" s="39">
        <v>1.7999999999999999E-2</v>
      </c>
      <c r="R126" s="25">
        <f t="shared" si="1251"/>
        <v>249.81958799999998</v>
      </c>
      <c r="S126" s="28">
        <v>0.20300000000000001</v>
      </c>
      <c r="T126" s="25">
        <f t="shared" si="1252"/>
        <v>2817.4097980000001</v>
      </c>
      <c r="U126" s="39">
        <v>0.52100000000000002</v>
      </c>
      <c r="V126" s="25">
        <f t="shared" si="1253"/>
        <v>7230.8891860000003</v>
      </c>
      <c r="W126" s="39">
        <v>0.39</v>
      </c>
      <c r="X126" s="25">
        <f t="shared" si="1254"/>
        <v>5412.75774</v>
      </c>
      <c r="Y126" s="47">
        <v>2.98E-3</v>
      </c>
      <c r="Z126" s="18">
        <f t="shared" si="1255"/>
        <v>41.35902068</v>
      </c>
      <c r="AA126" s="27">
        <f>IF(L126&gt;0,(AC126+AK126)/L126,0)</f>
        <v>2.9E-4</v>
      </c>
      <c r="AB126" s="47">
        <v>2.9E-4</v>
      </c>
      <c r="AC126" s="37">
        <f t="shared" si="1256"/>
        <v>4.0248711400000001</v>
      </c>
      <c r="AD126" s="28">
        <v>0.21</v>
      </c>
      <c r="AE126" s="41">
        <f t="shared" si="1257"/>
        <v>40.141919999999999</v>
      </c>
      <c r="AF126" s="28">
        <f t="shared" si="1258"/>
        <v>0.9039328519825558</v>
      </c>
      <c r="AG126" s="29">
        <f t="shared" si="658"/>
        <v>0</v>
      </c>
      <c r="AH126" s="43">
        <v>208</v>
      </c>
      <c r="AI126" s="39">
        <v>8.1000000000000003E-2</v>
      </c>
      <c r="AJ126" s="28"/>
      <c r="AK126" s="41">
        <f t="shared" si="1259"/>
        <v>0</v>
      </c>
      <c r="AL126" s="18">
        <v>1.65</v>
      </c>
      <c r="AM126" s="18"/>
      <c r="AN126" s="122">
        <f>AN125+AH126-AM126</f>
        <v>1900.2200000000003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49227</v>
      </c>
      <c r="E127" s="61"/>
      <c r="F127" s="51">
        <f>SUM(F124:F126)</f>
        <v>47696</v>
      </c>
      <c r="G127" s="62"/>
      <c r="H127" s="62"/>
      <c r="I127" s="51">
        <f>SUM(I124:I126)</f>
        <v>47177</v>
      </c>
      <c r="J127" s="51">
        <f>SUM(J124:J126)</f>
        <v>45410</v>
      </c>
      <c r="K127" s="21">
        <f>IF(J127&gt;0,(J124*K124+J125*K125+J126*K126)/J127,0)</f>
        <v>7.8668509138956177E-2</v>
      </c>
      <c r="L127" s="52">
        <f>L124+L125+L126</f>
        <v>41837.663</v>
      </c>
      <c r="M127" s="53">
        <f>IF(L127&gt;0,N127/L127,0)</f>
        <v>0.75707085448343503</v>
      </c>
      <c r="N127" s="54">
        <f t="shared" ref="N127" si="1260">N124+N125+N126</f>
        <v>31674.075276999996</v>
      </c>
      <c r="O127" s="21">
        <f>IF(L127&gt;0,P127/L127,0)</f>
        <v>0.19612147843917571</v>
      </c>
      <c r="P127" s="54">
        <f t="shared" ref="P127" si="1261">P124+P125+P126</f>
        <v>8205.2643219999991</v>
      </c>
      <c r="Q127" s="21">
        <f>IF(L127&gt;0,R127/L127,0)</f>
        <v>4.6807667077389099E-2</v>
      </c>
      <c r="R127" s="54">
        <f t="shared" ref="R127" si="1262">R124+R125+R126</f>
        <v>1958.3234010000001</v>
      </c>
      <c r="S127" s="21">
        <f>IF(L127&gt;0,T127/L127,0)</f>
        <v>0.2120206246462667</v>
      </c>
      <c r="T127" s="54">
        <f t="shared" ref="T127" si="1263">T124+T125+T126</f>
        <v>8870.4474430000009</v>
      </c>
      <c r="U127" s="21">
        <f>IF(L127&gt;0,V127/L127,0)</f>
        <v>0.50428727496084091</v>
      </c>
      <c r="V127" s="54">
        <f t="shared" ref="V127" si="1264">V124+V125+V126</f>
        <v>21098.201065000001</v>
      </c>
      <c r="W127" s="21">
        <f>IF(L127&gt;0,X127/L127,0)</f>
        <v>0.39000000000000007</v>
      </c>
      <c r="X127" s="54">
        <f t="shared" ref="X127" si="1265">X124+X125+X126</f>
        <v>16316.688570000002</v>
      </c>
      <c r="Y127" s="55">
        <f>IF(L127&gt;0,Z127/L127,0)</f>
        <v>2.9665945628942038E-3</v>
      </c>
      <c r="Z127" s="56">
        <f t="shared" ref="Z127" si="1266">SUM(Z124:Z126)</f>
        <v>124.11538358</v>
      </c>
      <c r="AA127" s="55">
        <f t="shared" ref="AA127" si="1267">IF(L127&gt;0,(AA124*L124+AA125*L125+AA126*L126)/L127,0)</f>
        <v>2.1947015369859451E-3</v>
      </c>
      <c r="AB127" s="55">
        <f>IF(J127&gt;0,(J124*AB124+J125*AB125+J126*AB126)/J127,0)</f>
        <v>2.7327725170667253E-4</v>
      </c>
      <c r="AC127" s="52">
        <f t="shared" ref="AC127" si="1268">SUM(AC124:AC126)</f>
        <v>11.43353329</v>
      </c>
      <c r="AD127" s="53">
        <f>IF(J127&gt;0,(J124*AD124+J125*AD125+J126*AD126)/J127,0)</f>
        <v>0.21504914776480949</v>
      </c>
      <c r="AE127" s="58">
        <f>SUM(AE124:AE126)</f>
        <v>120.71802059999999</v>
      </c>
      <c r="AF127" s="53">
        <f>IF(AND(Z127&gt;0),((Z124*AF124+Z125*AF125+Z126*AF126)/Z127),0)</f>
        <v>0.90903628288096305</v>
      </c>
      <c r="AG127" s="57">
        <f t="shared" si="658"/>
        <v>0.87713553609740891</v>
      </c>
      <c r="AH127" s="51">
        <f>SUM(AH124:AH126)</f>
        <v>612</v>
      </c>
      <c r="AI127" s="21">
        <f>IF(AH127&gt;0,(AI124*AH124+AI125*AH125+AI126*AH126)/AH127,0)</f>
        <v>8.2349673202614368E-2</v>
      </c>
      <c r="AJ127" s="53">
        <f>IF(J127&gt;0,(AJ124*J124+AJ125*J125+AJ126*J126)/J127,0)</f>
        <v>0.14506648315349041</v>
      </c>
      <c r="AK127" s="58">
        <f>SUM(AK124:AK126)</f>
        <v>80.387650000000008</v>
      </c>
      <c r="AL127" s="63"/>
      <c r="AM127" s="56">
        <f>SUM(AM124:AM126)</f>
        <v>0</v>
      </c>
      <c r="AN127" s="106"/>
      <c r="AO127" s="107">
        <f>AN126</f>
        <v>1900.2200000000003</v>
      </c>
      <c r="AP127" s="51">
        <f>SUM(AP124:AP126)</f>
        <v>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1404164</v>
      </c>
      <c r="E128" s="69"/>
      <c r="F128" s="69">
        <f>SUM(F127,F123,F119,F115,F111,F107,F103,F99,F95,F91,F87,F83,F79,F75,F71,F67,F63,F59,F55,F51,F47,F43,F39,F35,F31,F27,F23,F19,F15,F11,F7)</f>
        <v>1359845</v>
      </c>
      <c r="G128" s="75"/>
      <c r="H128" s="69"/>
      <c r="I128" s="69">
        <f>SUM(I127,I123,I119,I115,I111,I107,I103,I99,I95,I91,I87,I83,I79,I75,I71,I67,I63,I59,I55,I51,I47,I43,I39,I35,I31,I27,I23,I19,I15,I11,I7)</f>
        <v>1389149</v>
      </c>
      <c r="J128" s="69">
        <f>SUM(J127,J123,J119,J115,J111,J107,J103,J99,J95,J91,J87,J83,J79,J75,J71,J67,J63,J59,J55,J51,J47,J43,J39,J35,J31,J27,J23,J19,J15,J11,J7)</f>
        <v>1400310</v>
      </c>
      <c r="K128" s="70">
        <f>1-L128/J128</f>
        <v>7.2577760638715794E-2</v>
      </c>
      <c r="L128" s="69">
        <f>SUM(L127,L123,L119,L115,L111,L107,L103,L99,L95,L91,L87,L83,L79,L75,L71,L67,L63,L59,L55,L51,L47,L43,L39,L35,L31,L27,L23,L19,L15,L11,L7)</f>
        <v>1298678.6359999999</v>
      </c>
      <c r="M128" s="71">
        <f>IF(AND(L128&gt;0),(N128/L128),0)</f>
        <v>0.763422104224867</v>
      </c>
      <c r="N128" s="69">
        <f>SUM(N127,N123,N119,N115,N111,N107,N103,N99,N95,N91,N87,N83,N79,N75,N71,N67,N63,N59,N55,N51,N47,N43,N39,N35,N31,N27,N23,N19,N15,N11,N7)</f>
        <v>991439.97700700001</v>
      </c>
      <c r="O128" s="71">
        <f>P128/L128</f>
        <v>0.14445900342661835</v>
      </c>
      <c r="P128" s="69">
        <f>SUM(P127,P123,P119,P115,P111,P107,P103,P99,P95,P91,P87,P83,P79,P75,P71,P67,P63,P59,P55,P51,P47,P43,P39,P35,P31,P27,P23,P19,P15,P11,P7)</f>
        <v>187605.82152800003</v>
      </c>
      <c r="Q128" s="71">
        <f>R128/L128</f>
        <v>9.2151630995953346E-2</v>
      </c>
      <c r="R128" s="69">
        <f>SUM(R127,R123,R119,R115,R111,R107,R103,R99,R95,R91,R87,R83,R79,R75,R71,R67,R63,R59,R55,R51,R47,R43,R39,R35,R31,R27,R23,R19,R15,R11,R7)</f>
        <v>119675.35444700001</v>
      </c>
      <c r="S128" s="71">
        <f>T128/L128</f>
        <v>0.21646012370453749</v>
      </c>
      <c r="T128" s="69">
        <f>SUM(T127,T123,T119,T115,T111,T107,T103,T99,T95,T91,T87,T83,T79,T75,T71,T67,T63,T59,T55,T51,T47,T43,T39,T35,T31,T27,T23,T19,T15,T11,T7)</f>
        <v>281112.13820099999</v>
      </c>
      <c r="U128" s="71">
        <f>V128/L128</f>
        <v>0.50080403006259966</v>
      </c>
      <c r="V128" s="69">
        <f>SUM(V127,V123,V119,V115,V111,V107,V103,V99,V95,V91,V87,V83,V79,V75,V71,V67,V63,V59,V55,V51,V47,V43,V39,V35,V31,V27,V23,V19,V15,V11,V7)</f>
        <v>650383.49466499989</v>
      </c>
      <c r="W128" s="71">
        <f>IF(AND(L128&gt;0),(X128/L128),0)</f>
        <v>0.39160485241862408</v>
      </c>
      <c r="X128" s="69">
        <f>SUM(X127,X123,X119,X115,X111,X107,X103,X99,X95,X91,X87,X83,X79,X75,X71,X67,X63,X59,X55,X51,X47,X43,X39,X35,X31,X27,X23,X19,X15,X11,X7)</f>
        <v>508568.85558999999</v>
      </c>
      <c r="Y128" s="72">
        <f>IF(AND(L128&gt;0),(Z128/L128),0)</f>
        <v>3.0498910011791404E-3</v>
      </c>
      <c r="Z128" s="69">
        <f>SUM(Z127,Z123,Z119,Z115,Z111,Z107,Z103,Z99,Z95,Z91,Z87,Z83,Z79,Z75,Z71,Z67,Z63,Z59,Z55,Z51,Z47,Z43,Z39,Z35,Z31,Z27,Z23,Z19,Z15,Z11,Z7)</f>
        <v>3960.8282853600003</v>
      </c>
      <c r="AA128" s="73">
        <f>(AC128+AK128)/L128</f>
        <v>3.1548693925384634E-3</v>
      </c>
      <c r="AB128" s="74">
        <f>AC128/(L128-AH128)</f>
        <v>2.9612096670835961E-4</v>
      </c>
      <c r="AC128" s="75">
        <f>SUM(AC127,AC123,AC119,AC115,AC111,AC107,AC103,AC99,AC95,AC91,AC87,AC83,AC79,AC75,AC71,AC67,AC63,AC59,AC55,AC51,AC47,AC43,AC39,AC35,AC31,AC27,AC23,AC19,AC15,AC11,AC7)</f>
        <v>379.02288476000007</v>
      </c>
      <c r="AD128" s="71">
        <f>AE128/AH128</f>
        <v>0.20082423325498158</v>
      </c>
      <c r="AE128" s="69">
        <f>SUM(AE127,AE123,AE119,AE115,AE111,AE107,AE103,AE99,AE95,AE91,AE87,AE83,AE79,AE75,AE71,AE67,AE63,AE59,AE55,AE51,AE47,AE43,AE39,AE35,AE31,AE27,AE23,AE19,AE15,AE11,AE7)</f>
        <v>3759.2288223</v>
      </c>
      <c r="AF128" s="76">
        <f>((Y128-AB128)*AD128)/((AD128-AB128)*Y128)</f>
        <v>0.9042410173889871</v>
      </c>
      <c r="AG128" s="77">
        <f>((AA128-AB128)*AJ128)/((AJ128-AB128)*AA128)</f>
        <v>0.90749134817845778</v>
      </c>
      <c r="AH128" s="69">
        <f>SUM(AH127,AH123,AH119,AH115,AH111,AH107,AH103,AH99,AH95,AH91,AH87,AH83,AH79,AH75,AH71,AH67,AH63,AH59,AH55,AH51,AH47,AH43,AH39,AH35,AH31,AH27,AH23,AH19,AH15,AH11,AH7)</f>
        <v>18719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8.6247929910785809E-2</v>
      </c>
      <c r="AJ128" s="71">
        <f>AK128/AH128</f>
        <v>0.19862912520433787</v>
      </c>
      <c r="AK128" s="69">
        <f>SUM(AK127,AK123,AK119,AK115,AK111,AK107,AK103,AK99,AK95,AK91,AK87,AK83,AK79,AK75,AK71,AK67,AK63,AK59,AK55,AK51,AK47,AK43,AK39,AK35,AK31,AK27,AK23,AK19,AK15,AK11,AK7)</f>
        <v>3718.1385947000003</v>
      </c>
      <c r="AL128" s="69"/>
      <c r="AM128" s="108">
        <f>SUM(AM127,AM123,AM119,AM115,AM111,AM107,AM103,AM99,AM95,AM91,AM87,AM83,AM79,AM75,AM71,AM67,AM63,AM59,AM55,AM51,AM47,AM43,AM39,AM35,AM31,AM27,AM23,AM19,AM15,AM11,AM7)</f>
        <v>18286.559999999998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0</v>
      </c>
      <c r="AQ128" s="69"/>
      <c r="AR128" s="69"/>
      <c r="AS128" s="69"/>
      <c r="AT128" s="69"/>
      <c r="AU128" s="69"/>
    </row>
    <row r="131" spans="33:33" x14ac:dyDescent="0.2">
      <c r="AG131" s="80"/>
    </row>
    <row r="132" spans="33:33" x14ac:dyDescent="0.2">
      <c r="AG132" s="80"/>
    </row>
    <row r="206" spans="7:7" ht="15" x14ac:dyDescent="0.25">
      <c r="G206" s="130" t="s">
        <v>55</v>
      </c>
    </row>
  </sheetData>
  <protectedRanges>
    <protectedRange sqref="P1:P3 T1:T3 V1:V3 X1:X3 AK1:AK1048576 N1:N3 L1:L1048576 R1:R3 AC1:AC3 AG1:AG1048576 Z1:AA3 Z128:AA1048576 N128:N1048576 P128:P1048576 R128:R1048576 T128:T1048576 V128:V1048576 X128:X1048576 AC128:AC1048576" name="Range1_1_1_1_1_1_1"/>
    <protectedRange sqref="AD3:AF3 AD7:AF7 AD129:AF1048576 AE1:AF2 AD4:AE6 AF127:AF128 AE128 AD11:AF11 AD15:AF15 AD19:AF19 AD23:AF23 AD27:AF27 AD31:AF31 AD35:AF35 AD39:AF39 AD43:AF43 AD47:AF47 AD51:AF51 AD55:AF55 AD59:AF59 AD63:AF63 AD67:AF67 AD71:AF71 AD75:AF75 AD79:AF79 AD83:AF83 AD87:AF87 AD91:AF91 AD95:AF95 AD99:AF99 AD103:AF103 AD107:AF107 AD111:AF111 AD115:AF115 AD119:AF119 AD123:AF123 AD8:AE10 AD12:AE14 AD16:AE18 AD20:AE22 AD24:AE26 AD28:AE30 AD32:AE34 AD36:AE38 AD40:AE42 AD44:AE46 AD48:AE50 AD52:AE54 AD56:AE58 AD60:AE62 AD64:AE66 AD68:AE70 AD72:AE74 AD76:AE78 AD80:AE82 AD84:AE86 AD88:AE90 AD92:AE94 AD96:AE98 AD100:AE102 AD104:AE106 AD108:AE110 AD112:AE114 AD116:AE118 AD120:AE122 AD124:AE127" name="Range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7:AA87 Z84:Z86 Z91:AA91 Z88:Z90 Z95:AA95 Z92:Z94 Z99:AA99 Z96:Z98 Z103:AA103 Z100:Z102 Z107:AA107 Z104:Z106 Z111:AA111 Z108:Z110 Z115:AA115 Z112:Z114 Z119:AA119 Z116:Z118 Z123:AA123 Z120:Z122 Z127:AA127 Z124:Z126" name="Range1_1_1_1_1_2"/>
    <protectedRange sqref="N4:N127" name="Range1_1_1_1_1_5"/>
    <protectedRange sqref="P4:P127" name="Range1_1_1_1_1_7"/>
    <protectedRange sqref="R4:R127" name="Range1_1_1_1_1_8"/>
    <protectedRange sqref="T4:T127" name="Range1_1_1_1_1_10"/>
    <protectedRange sqref="V4:V127" name="Range1_1_1_1_1_12"/>
    <protectedRange sqref="X4:X127" name="Range1_1_1_1_1_16"/>
    <protectedRange sqref="AC4:AC127" name="Range1_1_1_1_1_18"/>
    <protectedRange sqref="AA4:AA6" name="Range1_1_1_1_1_2_1"/>
    <protectedRange sqref="AA8:AA10" name="Range1_1_1_1_1_2_2"/>
    <protectedRange sqref="AA12:AA14" name="Range1_1_1_1_1_2_3"/>
    <protectedRange sqref="AA16:AA18" name="Range1_1_1_1_1_2_4"/>
    <protectedRange sqref="AA20:AA22" name="Range1_1_1_1_1_2_5"/>
    <protectedRange sqref="AA24:AA26" name="Range1_1_1_1_1_2_6"/>
    <protectedRange sqref="AA28:AA30" name="Range1_1_1_1_1_2_7"/>
    <protectedRange sqref="AA32:AA34" name="Range1_1_1_1_1_2_8"/>
    <protectedRange sqref="AA36:AA38" name="Range1_1_1_1_1_2_9"/>
    <protectedRange sqref="AA40:AA42" name="Range1_1_1_1_1_2_10"/>
    <protectedRange sqref="AA44:AA46" name="Range1_1_1_1_1_2_11"/>
    <protectedRange sqref="AA48:AA50" name="Range1_1_1_1_1_2_12"/>
    <protectedRange sqref="AA52:AA54" name="Range1_1_1_1_1_2_13"/>
    <protectedRange sqref="AA56:AA58" name="Range1_1_1_1_1_2_14"/>
    <protectedRange sqref="AA60:AA62" name="Range1_1_1_1_1_2_15"/>
    <protectedRange sqref="AA64:AA66" name="Range1_1_1_1_1_2_16"/>
    <protectedRange sqref="AA68:AA70" name="Range1_1_1_1_1_2_17"/>
    <protectedRange sqref="AA72:AA74" name="Range1_1_1_1_1_2_18"/>
    <protectedRange sqref="AA76:AA78" name="Range1_1_1_1_1_2_19"/>
    <protectedRange sqref="AA80:AA82" name="Range1_1_1_1_1_2_20"/>
    <protectedRange sqref="AA84:AA86" name="Range1_1_1_1_1_2_21"/>
    <protectedRange sqref="AA88:AA90" name="Range1_1_1_1_1_2_22"/>
    <protectedRange sqref="AA92:AA94" name="Range1_1_1_1_1_2_23"/>
    <protectedRange sqref="AA96:AA98" name="Range1_1_1_1_1_2_24"/>
    <protectedRange sqref="AA100:AA102" name="Range1_1_1_1_1_2_25"/>
    <protectedRange sqref="AA104:AA106" name="Range1_1_1_1_1_2_26"/>
    <protectedRange sqref="AA108:AA110" name="Range1_1_1_1_1_2_27"/>
    <protectedRange sqref="AA112:AA114" name="Range1_1_1_1_1_2_28"/>
    <protectedRange sqref="AA116:AA118" name="Range1_1_1_1_1_2_29"/>
    <protectedRange sqref="AA120:AA122" name="Range1_1_1_1_1_2_30"/>
    <protectedRange sqref="AA124:AA126" name="Range1_1_1_1_1_2_31"/>
  </protectedRanges>
  <mergeCells count="36">
    <mergeCell ref="AT1:AU1"/>
    <mergeCell ref="A4:A7"/>
    <mergeCell ref="A28:A31"/>
    <mergeCell ref="A1:A2"/>
    <mergeCell ref="B1:B2"/>
    <mergeCell ref="C1:C2"/>
    <mergeCell ref="A8:A11"/>
    <mergeCell ref="A12:A15"/>
    <mergeCell ref="A16:A19"/>
    <mergeCell ref="A20:A23"/>
    <mergeCell ref="A24:A27"/>
    <mergeCell ref="AR1:AS1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N1" zoomScale="110" zoomScaleNormal="110" workbookViewId="0">
      <pane ySplit="1" topLeftCell="A101" activePane="bottomLeft" state="frozen"/>
      <selection pane="bottomLeft" activeCell="M132" sqref="M13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80" t="s">
        <v>0</v>
      </c>
      <c r="E1" s="180" t="s">
        <v>1</v>
      </c>
      <c r="F1" s="180" t="s">
        <v>2</v>
      </c>
      <c r="G1" s="2" t="s">
        <v>48</v>
      </c>
      <c r="H1" s="180" t="s">
        <v>3</v>
      </c>
      <c r="I1" s="180" t="s">
        <v>4</v>
      </c>
      <c r="J1" s="146" t="s">
        <v>57</v>
      </c>
      <c r="K1" s="180" t="s">
        <v>5</v>
      </c>
      <c r="L1" s="180" t="s">
        <v>6</v>
      </c>
      <c r="M1" s="180" t="s">
        <v>7</v>
      </c>
      <c r="N1" s="180" t="s">
        <v>8</v>
      </c>
      <c r="O1" s="180"/>
      <c r="P1" s="1" t="s">
        <v>9</v>
      </c>
      <c r="Q1" s="1"/>
      <c r="R1" s="1" t="s">
        <v>10</v>
      </c>
      <c r="S1" s="1"/>
      <c r="T1" s="180" t="s">
        <v>11</v>
      </c>
      <c r="U1" s="180"/>
      <c r="V1" s="180" t="s">
        <v>12</v>
      </c>
      <c r="W1" s="180"/>
      <c r="X1" s="180" t="s">
        <v>13</v>
      </c>
      <c r="Y1" s="180"/>
      <c r="Z1" s="180" t="s">
        <v>14</v>
      </c>
      <c r="AA1" s="180" t="s">
        <v>15</v>
      </c>
      <c r="AB1" s="180" t="s">
        <v>16</v>
      </c>
      <c r="AC1" s="180" t="s">
        <v>17</v>
      </c>
      <c r="AD1" s="180" t="s">
        <v>18</v>
      </c>
      <c r="AE1" s="115" t="s">
        <v>43</v>
      </c>
      <c r="AF1" s="3" t="s">
        <v>44</v>
      </c>
      <c r="AG1" s="180" t="s">
        <v>19</v>
      </c>
      <c r="AH1" s="180" t="s">
        <v>20</v>
      </c>
      <c r="AI1" s="180" t="s">
        <v>21</v>
      </c>
      <c r="AJ1" s="2" t="s">
        <v>22</v>
      </c>
      <c r="AK1" s="3" t="s">
        <v>23</v>
      </c>
      <c r="AL1" s="180" t="s">
        <v>24</v>
      </c>
      <c r="AM1" s="180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80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81"/>
      <c r="E3" s="181"/>
      <c r="F3" s="181"/>
      <c r="G3" s="88"/>
      <c r="H3" s="181"/>
      <c r="I3" s="181"/>
      <c r="J3" s="88"/>
      <c r="K3" s="181"/>
      <c r="L3" s="181"/>
      <c r="M3" s="181"/>
      <c r="N3" s="181"/>
      <c r="O3" s="6"/>
      <c r="P3" s="181"/>
      <c r="Q3" s="6"/>
      <c r="R3" s="181"/>
      <c r="S3" s="6"/>
      <c r="T3" s="91"/>
      <c r="U3" s="6"/>
      <c r="V3" s="181"/>
      <c r="W3" s="6"/>
      <c r="X3" s="181"/>
      <c r="Y3" s="6"/>
      <c r="Z3" s="86"/>
      <c r="AA3" s="87"/>
      <c r="AB3" s="92"/>
      <c r="AC3" s="86"/>
      <c r="AD3" s="86"/>
      <c r="AE3" s="117"/>
      <c r="AF3" s="120"/>
      <c r="AG3" s="92"/>
      <c r="AH3" s="92"/>
      <c r="AI3" s="181"/>
      <c r="AJ3" s="88"/>
      <c r="AK3" s="89"/>
      <c r="AL3" s="181"/>
      <c r="AM3" s="181"/>
      <c r="AN3" s="99"/>
      <c r="AO3" s="100">
        <v>1565.3500000000024</v>
      </c>
      <c r="AP3" s="101"/>
      <c r="AQ3" s="90"/>
      <c r="AR3" s="181"/>
      <c r="AS3" s="181"/>
      <c r="AT3" s="181"/>
      <c r="AU3" s="181"/>
      <c r="AV3" s="181"/>
    </row>
    <row r="4" spans="1:48" x14ac:dyDescent="0.2">
      <c r="A4" s="187">
        <v>1</v>
      </c>
      <c r="B4" s="23">
        <v>1</v>
      </c>
      <c r="C4" s="154" t="s">
        <v>50</v>
      </c>
      <c r="D4" s="12">
        <v>4700</v>
      </c>
      <c r="E4" s="12">
        <v>0</v>
      </c>
      <c r="F4" s="12">
        <v>10806</v>
      </c>
      <c r="G4" s="13">
        <v>2.5</v>
      </c>
      <c r="H4" s="13">
        <v>7.3</v>
      </c>
      <c r="I4" s="12">
        <v>11854</v>
      </c>
      <c r="J4" s="13">
        <v>9.8000000000000007</v>
      </c>
      <c r="K4" s="12">
        <v>14593</v>
      </c>
      <c r="L4" s="14">
        <v>7.6999999999999999E-2</v>
      </c>
      <c r="M4" s="24">
        <f>ROUND(K4*(1-L4),0)</f>
        <v>13469</v>
      </c>
      <c r="N4" s="15">
        <v>0.503</v>
      </c>
      <c r="O4" s="25">
        <f t="shared" ref="O4:O6" si="0">M4*N4</f>
        <v>6774.9070000000002</v>
      </c>
      <c r="P4" s="14">
        <v>0.30499999999999999</v>
      </c>
      <c r="Q4" s="25">
        <f t="shared" ref="Q4:Q6" si="1">M4*P4</f>
        <v>4108.0450000000001</v>
      </c>
      <c r="R4" s="16">
        <v>0.192</v>
      </c>
      <c r="S4" s="25">
        <f t="shared" ref="S4:S6" si="2">M4*R4</f>
        <v>2586.0480000000002</v>
      </c>
      <c r="T4" s="26">
        <v>0.22600000000000001</v>
      </c>
      <c r="U4" s="25">
        <f t="shared" ref="U4:U6" si="3">M4*T4</f>
        <v>3043.9940000000001</v>
      </c>
      <c r="V4" s="16">
        <v>0.51800000000000002</v>
      </c>
      <c r="W4" s="25">
        <f t="shared" ref="W4:W6" si="4">M4*V4</f>
        <v>6976.942</v>
      </c>
      <c r="X4" s="16">
        <v>0.39</v>
      </c>
      <c r="Y4" s="25"/>
      <c r="Z4" s="17">
        <v>2.7100000000000002E-3</v>
      </c>
      <c r="AA4" s="19">
        <f>M4*Z4</f>
        <v>36.500990000000002</v>
      </c>
      <c r="AB4" s="27">
        <f>IF(M4&gt;0,(AD4+AL4)/M4,0)</f>
        <v>2.8602902368401514E-3</v>
      </c>
      <c r="AC4" s="17">
        <v>2.5000000000000001E-4</v>
      </c>
      <c r="AD4" s="24">
        <f t="shared" ref="AD4:AD6" si="5">AC4*M4</f>
        <v>3.3672499999999999</v>
      </c>
      <c r="AE4" s="118">
        <v>0.1497</v>
      </c>
      <c r="AF4" s="30">
        <f>AI4*(1-AJ4)*AE4</f>
        <v>31.9172376</v>
      </c>
      <c r="AG4" s="28">
        <f>IF(AND(AE4&gt;0,AC4&gt;0,Z4&gt;0),((Z4-AC4)*AE4)/((AE4-AC4)*Z4),0)</f>
        <v>0.90926756039055889</v>
      </c>
      <c r="AH4" s="60">
        <f>IF(AND(AB4&gt;0,AK4&gt;0,AC4&gt;0),((AK4*(AB4-AC4))/(AB4*(AK4-AC4))),0)</f>
        <v>0.91398194336094252</v>
      </c>
      <c r="AI4" s="12">
        <v>232</v>
      </c>
      <c r="AJ4" s="14">
        <v>8.1000000000000003E-2</v>
      </c>
      <c r="AK4" s="15">
        <v>0.16489999999999999</v>
      </c>
      <c r="AL4" s="30">
        <f>AI4*(1-AJ4)*AK4</f>
        <v>35.157999199999999</v>
      </c>
      <c r="AM4" s="19">
        <v>1.7</v>
      </c>
      <c r="AN4" s="19">
        <v>1071.0999999999999</v>
      </c>
      <c r="AO4" s="102">
        <f>AO3+AI4-AN4</f>
        <v>726.2500000000025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11" t="s">
        <v>52</v>
      </c>
      <c r="D5" s="34">
        <v>20440</v>
      </c>
      <c r="E5" s="34">
        <v>4</v>
      </c>
      <c r="F5" s="34">
        <v>14803</v>
      </c>
      <c r="G5" s="35">
        <v>5.7</v>
      </c>
      <c r="H5" s="35">
        <v>6</v>
      </c>
      <c r="I5" s="34">
        <v>14859</v>
      </c>
      <c r="J5" s="35">
        <v>10</v>
      </c>
      <c r="K5" s="34">
        <v>14944</v>
      </c>
      <c r="L5" s="36">
        <v>7.2999999999999995E-2</v>
      </c>
      <c r="M5" s="37">
        <f>ROUND(K5*(1-L5),0)</f>
        <v>13853</v>
      </c>
      <c r="N5" s="38">
        <v>0.56999999999999995</v>
      </c>
      <c r="O5" s="25">
        <f t="shared" si="0"/>
        <v>7896.2099999999991</v>
      </c>
      <c r="P5" s="36">
        <v>0.25800000000000001</v>
      </c>
      <c r="Q5" s="25">
        <f t="shared" si="1"/>
        <v>3574.0740000000001</v>
      </c>
      <c r="R5" s="39">
        <v>0.17199999999999999</v>
      </c>
      <c r="S5" s="25">
        <f t="shared" si="2"/>
        <v>2382.7159999999999</v>
      </c>
      <c r="T5" s="28">
        <v>0.21</v>
      </c>
      <c r="U5" s="25">
        <f t="shared" si="3"/>
        <v>2909.13</v>
      </c>
      <c r="V5" s="39">
        <v>0.52100000000000002</v>
      </c>
      <c r="W5" s="25">
        <f t="shared" si="4"/>
        <v>7217.4130000000005</v>
      </c>
      <c r="X5" s="39">
        <v>0.39</v>
      </c>
      <c r="Y5" s="25"/>
      <c r="Z5" s="40">
        <v>2.7799999999999999E-3</v>
      </c>
      <c r="AA5" s="18">
        <f>M5*Z5</f>
        <v>38.511339999999997</v>
      </c>
      <c r="AB5" s="27">
        <f>IF(M5&gt;0,(AD5+AL5)/M5,0)</f>
        <v>2.5306451743304704E-3</v>
      </c>
      <c r="AC5" s="40">
        <v>2.5000000000000001E-4</v>
      </c>
      <c r="AD5" s="37">
        <f t="shared" si="5"/>
        <v>3.4632499999999999</v>
      </c>
      <c r="AE5" s="28">
        <v>0.1714</v>
      </c>
      <c r="AF5" s="41">
        <f>AI5*(1-AJ5)*AE5</f>
        <v>33.100082400000005</v>
      </c>
      <c r="AG5" s="28">
        <f>IF(AND(AE5&gt;0,AC5&gt;0,Z5&gt;0),((Z5-AC5)*AE5)/((AE5-AC5)*Z5),0)</f>
        <v>0.91140129088665978</v>
      </c>
      <c r="AH5" s="29">
        <f t="shared" ref="AH5:AH68" si="6">IF(AND(AB5&gt;0,AK5&gt;0,AC5&gt;0),((AK5*(AB5-AC5))/(AB5*(AK5-AC5))),0)</f>
        <v>0.90259022669933642</v>
      </c>
      <c r="AI5" s="34">
        <v>209</v>
      </c>
      <c r="AJ5" s="36">
        <v>7.5999999999999998E-2</v>
      </c>
      <c r="AK5" s="38">
        <v>0.1636</v>
      </c>
      <c r="AL5" s="41">
        <f>AI5*(1-AJ5)*AK5</f>
        <v>31.593777600000003</v>
      </c>
      <c r="AM5" s="42">
        <v>1.7</v>
      </c>
      <c r="AN5" s="42"/>
      <c r="AO5" s="114">
        <f>AO4+AI5-AN5</f>
        <v>935.2500000000025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68" t="s">
        <v>53</v>
      </c>
      <c r="D6" s="43">
        <v>17660</v>
      </c>
      <c r="E6" s="43">
        <v>2</v>
      </c>
      <c r="F6" s="43">
        <v>18334</v>
      </c>
      <c r="G6" s="37">
        <v>4.9000000000000004</v>
      </c>
      <c r="H6" s="37">
        <v>6.6</v>
      </c>
      <c r="I6" s="43">
        <v>17470</v>
      </c>
      <c r="J6" s="37">
        <v>9.4</v>
      </c>
      <c r="K6" s="43">
        <v>15566</v>
      </c>
      <c r="L6" s="39">
        <v>7.4999999999999997E-2</v>
      </c>
      <c r="M6" s="37">
        <f>ROUND(K6*(1-L6),0)</f>
        <v>14399</v>
      </c>
      <c r="N6" s="28">
        <v>0.59899999999999998</v>
      </c>
      <c r="O6" s="25">
        <f t="shared" si="0"/>
        <v>8625.0010000000002</v>
      </c>
      <c r="P6" s="39">
        <v>0.26100000000000001</v>
      </c>
      <c r="Q6" s="25">
        <f t="shared" si="1"/>
        <v>3758.1390000000001</v>
      </c>
      <c r="R6" s="39">
        <v>0.14000000000000001</v>
      </c>
      <c r="S6" s="25">
        <f t="shared" si="2"/>
        <v>2015.8600000000001</v>
      </c>
      <c r="T6" s="28">
        <v>0.216</v>
      </c>
      <c r="U6" s="25">
        <f t="shared" si="3"/>
        <v>3110.1839999999997</v>
      </c>
      <c r="V6" s="39">
        <v>0.503</v>
      </c>
      <c r="W6" s="25">
        <f t="shared" si="4"/>
        <v>7242.6970000000001</v>
      </c>
      <c r="X6" s="39">
        <v>0.38</v>
      </c>
      <c r="Y6" s="25"/>
      <c r="Z6" s="47">
        <v>2.81E-3</v>
      </c>
      <c r="AA6" s="18">
        <f>M6*Z6</f>
        <v>40.461190000000002</v>
      </c>
      <c r="AB6" s="27">
        <f>IF(M6&gt;0,(AD6+AL6)/M6,0)</f>
        <v>2.3745808736717832E-3</v>
      </c>
      <c r="AC6" s="47">
        <v>2.5000000000000001E-4</v>
      </c>
      <c r="AD6" s="37">
        <f t="shared" si="5"/>
        <v>3.5997500000000002</v>
      </c>
      <c r="AE6" s="28">
        <v>0.2099</v>
      </c>
      <c r="AF6" s="41">
        <f>AI6*(1-AJ6)*AE6</f>
        <v>32.828360000000004</v>
      </c>
      <c r="AG6" s="28">
        <f>IF(AND(AE6&gt;0,AC6&gt;0,Z6&gt;0),((Z6-AC6)*AE6)/((AE6-AC6)*Z6),0)</f>
        <v>0.91211840102933783</v>
      </c>
      <c r="AH6" s="29">
        <f t="shared" si="6"/>
        <v>0.89586328212266908</v>
      </c>
      <c r="AI6" s="43">
        <v>170</v>
      </c>
      <c r="AJ6" s="36">
        <v>0.08</v>
      </c>
      <c r="AK6" s="28">
        <v>0.1956</v>
      </c>
      <c r="AL6" s="41">
        <f>AI6*(1-AJ6)*AK6</f>
        <v>30.591840000000001</v>
      </c>
      <c r="AM6" s="18">
        <v>1.75</v>
      </c>
      <c r="AN6" s="18"/>
      <c r="AO6" s="114">
        <f>AO5+AI6-AN6</f>
        <v>1105.2500000000025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42800</v>
      </c>
      <c r="E7" s="51"/>
      <c r="F7" s="51">
        <f>SUM(F4:F6)</f>
        <v>43943</v>
      </c>
      <c r="G7" s="52"/>
      <c r="H7" s="52"/>
      <c r="I7" s="51">
        <f>SUM(I4:I6)</f>
        <v>44183</v>
      </c>
      <c r="J7" s="52"/>
      <c r="K7" s="51">
        <f>SUM(K4:K6)</f>
        <v>45103</v>
      </c>
      <c r="L7" s="21">
        <f>IF(K7&gt;0,(K4*L4+K5*L5+K6*L6)/K7,0)</f>
        <v>7.4984435625124718E-2</v>
      </c>
      <c r="M7" s="52">
        <f>M4+M5+M6</f>
        <v>41721</v>
      </c>
      <c r="N7" s="53">
        <f>IF(M7&gt;0,O7/M7,0)</f>
        <v>0.55837870616715801</v>
      </c>
      <c r="O7" s="54">
        <f>O4+O5+O6</f>
        <v>23296.117999999999</v>
      </c>
      <c r="P7" s="21">
        <f>IF(M7&gt;0,Q7/M7,0)</f>
        <v>0.27420862395436357</v>
      </c>
      <c r="Q7" s="54">
        <f>Q4+Q5+Q6</f>
        <v>11440.258000000002</v>
      </c>
      <c r="R7" s="21">
        <f>IF(M7&gt;0,S7/M7,0)</f>
        <v>0.16741266987847847</v>
      </c>
      <c r="S7" s="54">
        <f>S4+S5+S6</f>
        <v>6984.6239999999998</v>
      </c>
      <c r="T7" s="21">
        <f>IF(M7&gt;0,U7/M7,0)</f>
        <v>0.21723611610459959</v>
      </c>
      <c r="U7" s="54">
        <f>U4+U5+U6</f>
        <v>9063.3079999999991</v>
      </c>
      <c r="V7" s="21">
        <f>IF(M7&gt;0,W7/M7,0)</f>
        <v>0.51381922772704391</v>
      </c>
      <c r="W7" s="54">
        <f>W4+W5+W6</f>
        <v>21437.052</v>
      </c>
      <c r="X7" s="21">
        <f>IF(M7&gt;0,Y7/M7,0)</f>
        <v>0</v>
      </c>
      <c r="Y7" s="54">
        <f>Y4+Y5+Y6</f>
        <v>0</v>
      </c>
      <c r="Z7" s="55">
        <f>IF(M7&gt;0,AA7/M7,0)</f>
        <v>2.7677553270535221E-3</v>
      </c>
      <c r="AA7" s="56">
        <f>SUM(AA4:AA6)</f>
        <v>115.47351999999999</v>
      </c>
      <c r="AB7" s="55">
        <f>IF(M7&gt;0,(AB4*M4+AB5*M5+AB6*M6)/M7,0)</f>
        <v>2.5832043047865584E-3</v>
      </c>
      <c r="AC7" s="55">
        <f>IF(K7&gt;0,(K4*AC4+K5*AC5+K6*AC6)/K7,0)</f>
        <v>2.5000000000000001E-4</v>
      </c>
      <c r="AD7" s="52">
        <f>SUM(AD4:AD6)</f>
        <v>10.430250000000001</v>
      </c>
      <c r="AE7" s="53">
        <f>IF(K7&gt;0,(K4*AE4+K5*AE5+K6*AE6)/K7,0)</f>
        <v>0.17766616633039933</v>
      </c>
      <c r="AF7" s="58">
        <f>SUM(AF4:AF6)</f>
        <v>97.845680000000016</v>
      </c>
      <c r="AG7" s="53">
        <f>IF(AND(AA7&gt;0),((AA4*AG4+AA5*AG5+AA6*AG6)/AA7),0)</f>
        <v>0.91097809303344601</v>
      </c>
      <c r="AH7" s="57">
        <f t="shared" si="6"/>
        <v>0.90451265760846888</v>
      </c>
      <c r="AI7" s="51">
        <f>SUM(AI4:AI6)</f>
        <v>611</v>
      </c>
      <c r="AJ7" s="135">
        <f>IF(AI7&gt;0,(AJ4*AI4+AJ5*AI5+AJ6*AI6)/AI7,0)</f>
        <v>7.9011456628477916E-2</v>
      </c>
      <c r="AK7" s="53">
        <f>IF(K7&gt;0,(AK4*K4+AK5*K5+AK6*K6)/K7,0)</f>
        <v>0.17506449016695119</v>
      </c>
      <c r="AL7" s="58">
        <f>SUM(AL4:AL6)</f>
        <v>97.343616800000007</v>
      </c>
      <c r="AM7" s="56"/>
      <c r="AN7" s="56">
        <f>SUM(AN4:AN6)</f>
        <v>1071.0999999999999</v>
      </c>
      <c r="AO7" s="106"/>
      <c r="AP7" s="107">
        <f>AO6</f>
        <v>1105.2500000000025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154" t="s">
        <v>50</v>
      </c>
      <c r="D8" s="12">
        <v>16100</v>
      </c>
      <c r="E8" s="12">
        <v>1</v>
      </c>
      <c r="F8" s="12">
        <v>18683</v>
      </c>
      <c r="G8" s="13">
        <v>4.9000000000000004</v>
      </c>
      <c r="H8" s="13">
        <v>8.1</v>
      </c>
      <c r="I8" s="12">
        <v>18844</v>
      </c>
      <c r="J8" s="13">
        <v>7.8</v>
      </c>
      <c r="K8" s="12">
        <v>15864</v>
      </c>
      <c r="L8" s="14">
        <v>7.2999999999999995E-2</v>
      </c>
      <c r="M8" s="24">
        <f>ROUND(K8*(1-L8),0)</f>
        <v>14706</v>
      </c>
      <c r="N8" s="15">
        <v>0.505</v>
      </c>
      <c r="O8" s="25">
        <f t="shared" ref="O8:O10" si="7">M8*N8</f>
        <v>7426.53</v>
      </c>
      <c r="P8" s="14">
        <v>0.3</v>
      </c>
      <c r="Q8" s="25">
        <f t="shared" ref="Q8:Q10" si="8">M8*P8</f>
        <v>4411.8</v>
      </c>
      <c r="R8" s="16">
        <v>0.19500000000000001</v>
      </c>
      <c r="S8" s="25">
        <f t="shared" ref="S8:S10" si="9">M8*R8</f>
        <v>2867.67</v>
      </c>
      <c r="T8" s="26">
        <v>0.22500000000000001</v>
      </c>
      <c r="U8" s="25">
        <f t="shared" ref="U8:U10" si="10">M8*T8</f>
        <v>3308.85</v>
      </c>
      <c r="V8" s="16">
        <v>0.497</v>
      </c>
      <c r="W8" s="25">
        <f t="shared" ref="W8:W10" si="11">M8*V8</f>
        <v>7308.8819999999996</v>
      </c>
      <c r="X8" s="16">
        <v>0.39</v>
      </c>
      <c r="Y8" s="25">
        <f t="shared" ref="Y8:Y10" si="12">X8*M8</f>
        <v>5735.34</v>
      </c>
      <c r="Z8" s="17">
        <v>2.8700000000000002E-3</v>
      </c>
      <c r="AA8" s="18">
        <f t="shared" ref="AA8:AA10" si="13">M8*Z8</f>
        <v>42.206220000000002</v>
      </c>
      <c r="AB8" s="27">
        <f>IF(M8&gt;0,(AD8+AL8)/M8,0)</f>
        <v>2.8423977968176257E-3</v>
      </c>
      <c r="AC8" s="17">
        <v>2.5999999999999998E-4</v>
      </c>
      <c r="AD8" s="24">
        <f t="shared" ref="AD8:AD10" si="14">AC8*M8</f>
        <v>3.8235599999999996</v>
      </c>
      <c r="AE8" s="118">
        <v>0.18759999999999999</v>
      </c>
      <c r="AF8" s="30">
        <f t="shared" ref="AF8:AF10" si="15">AI8*(1-AJ8)*AE8</f>
        <v>35.304443999999997</v>
      </c>
      <c r="AG8" s="28">
        <f t="shared" ref="AG8:AG10" si="16">IF(AND(AE8&gt;0,AC8&gt;0,Z8&gt;0),((Z8-AC8)*AE8)/((AE8-AC8)*Z8),0)</f>
        <v>0.91066978781242935</v>
      </c>
      <c r="AH8" s="60">
        <f t="shared" si="6"/>
        <v>0.90969999504260091</v>
      </c>
      <c r="AI8" s="136">
        <v>205</v>
      </c>
      <c r="AJ8" s="132">
        <v>8.2000000000000003E-2</v>
      </c>
      <c r="AK8" s="15">
        <v>0.20180000000000001</v>
      </c>
      <c r="AL8" s="30">
        <f t="shared" ref="AL8:AL10" si="17">AI8*(1-AJ8)*AK8</f>
        <v>37.976742000000002</v>
      </c>
      <c r="AM8" s="19">
        <v>1.7</v>
      </c>
      <c r="AN8" s="19"/>
      <c r="AO8" s="102">
        <f>AO6+AI8-AN8</f>
        <v>1310.2500000000025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11" t="s">
        <v>51</v>
      </c>
      <c r="D9" s="34">
        <v>20140</v>
      </c>
      <c r="E9" s="34">
        <v>3</v>
      </c>
      <c r="F9" s="34">
        <v>14781</v>
      </c>
      <c r="G9" s="35">
        <v>3.1</v>
      </c>
      <c r="H9" s="35">
        <v>6.1</v>
      </c>
      <c r="I9" s="34">
        <v>15239</v>
      </c>
      <c r="J9" s="35">
        <v>8</v>
      </c>
      <c r="K9" s="34">
        <v>16091</v>
      </c>
      <c r="L9" s="36">
        <v>7.0999999999999994E-2</v>
      </c>
      <c r="M9" s="37">
        <f>ROUND(K9*(1-L9),0)</f>
        <v>14949</v>
      </c>
      <c r="N9" s="38">
        <v>0.56000000000000005</v>
      </c>
      <c r="O9" s="25">
        <f t="shared" si="7"/>
        <v>8371.44</v>
      </c>
      <c r="P9" s="36">
        <v>0.23899999999999999</v>
      </c>
      <c r="Q9" s="25">
        <f t="shared" si="8"/>
        <v>3572.8109999999997</v>
      </c>
      <c r="R9" s="39">
        <v>0.20100000000000001</v>
      </c>
      <c r="S9" s="25">
        <f t="shared" si="9"/>
        <v>3004.7490000000003</v>
      </c>
      <c r="T9" s="28">
        <v>0.219</v>
      </c>
      <c r="U9" s="25">
        <f t="shared" si="10"/>
        <v>3273.8310000000001</v>
      </c>
      <c r="V9" s="39">
        <v>0.48699999999999999</v>
      </c>
      <c r="W9" s="25">
        <f t="shared" si="11"/>
        <v>7280.1629999999996</v>
      </c>
      <c r="X9" s="39">
        <v>0.39</v>
      </c>
      <c r="Y9" s="25">
        <f t="shared" si="12"/>
        <v>5830.1100000000006</v>
      </c>
      <c r="Z9" s="40">
        <v>2.7599999999999999E-3</v>
      </c>
      <c r="AA9" s="18">
        <f t="shared" si="13"/>
        <v>41.259239999999998</v>
      </c>
      <c r="AB9" s="27">
        <f>IF(M9&gt;0,(AD9+AL9)/M9,0)</f>
        <v>2.6800195865944215E-3</v>
      </c>
      <c r="AC9" s="40">
        <v>2.4000000000000001E-4</v>
      </c>
      <c r="AD9" s="37">
        <f t="shared" si="14"/>
        <v>3.5877600000000003</v>
      </c>
      <c r="AE9" s="28">
        <v>0.21079999999999999</v>
      </c>
      <c r="AF9" s="41">
        <f t="shared" si="15"/>
        <v>37.073817599999998</v>
      </c>
      <c r="AG9" s="28">
        <f t="shared" si="16"/>
        <v>0.91408418131359859</v>
      </c>
      <c r="AH9" s="29">
        <f t="shared" si="6"/>
        <v>0.91150319275495195</v>
      </c>
      <c r="AI9" s="43">
        <v>192</v>
      </c>
      <c r="AJ9" s="132">
        <v>8.4000000000000005E-2</v>
      </c>
      <c r="AK9" s="38">
        <v>0.2074</v>
      </c>
      <c r="AL9" s="41">
        <f t="shared" si="17"/>
        <v>36.475852800000006</v>
      </c>
      <c r="AM9" s="42">
        <v>1.62</v>
      </c>
      <c r="AN9" s="42"/>
      <c r="AO9" s="114">
        <f>AO8+AI9-AN9</f>
        <v>1502.2500000000025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46" t="s">
        <v>53</v>
      </c>
      <c r="D10" s="43">
        <v>17450</v>
      </c>
      <c r="E10" s="43">
        <v>2</v>
      </c>
      <c r="F10" s="43">
        <v>17583</v>
      </c>
      <c r="G10" s="37">
        <v>2.4</v>
      </c>
      <c r="H10" s="37">
        <v>4.5</v>
      </c>
      <c r="I10" s="43">
        <v>16806</v>
      </c>
      <c r="J10" s="37">
        <v>7.8</v>
      </c>
      <c r="K10" s="43">
        <v>16177</v>
      </c>
      <c r="L10" s="39">
        <v>7.1999999999999995E-2</v>
      </c>
      <c r="M10" s="37">
        <f>ROUND(K10*(1-L10),0)</f>
        <v>15012</v>
      </c>
      <c r="N10" s="28">
        <v>0.66800000000000004</v>
      </c>
      <c r="O10" s="25">
        <f t="shared" si="7"/>
        <v>10028.016000000001</v>
      </c>
      <c r="P10" s="39">
        <v>0.20300000000000001</v>
      </c>
      <c r="Q10" s="25">
        <f t="shared" si="8"/>
        <v>3047.4360000000001</v>
      </c>
      <c r="R10" s="39">
        <v>0.129</v>
      </c>
      <c r="S10" s="25">
        <f t="shared" si="9"/>
        <v>1936.548</v>
      </c>
      <c r="T10" s="28">
        <v>0.22</v>
      </c>
      <c r="U10" s="25">
        <f t="shared" si="10"/>
        <v>3302.64</v>
      </c>
      <c r="V10" s="39">
        <v>0.48399999999999999</v>
      </c>
      <c r="W10" s="25">
        <f t="shared" si="11"/>
        <v>7265.808</v>
      </c>
      <c r="X10" s="39">
        <v>0.38</v>
      </c>
      <c r="Y10" s="25">
        <f t="shared" si="12"/>
        <v>5704.56</v>
      </c>
      <c r="Z10" s="47">
        <v>2.7799999999999999E-3</v>
      </c>
      <c r="AA10" s="18">
        <f t="shared" si="13"/>
        <v>41.733359999999998</v>
      </c>
      <c r="AB10" s="27">
        <f>IF(M10&gt;0,(AD10+AL10)/M10,0)</f>
        <v>2.9205880628830269E-3</v>
      </c>
      <c r="AC10" s="47">
        <v>2.2000000000000001E-4</v>
      </c>
      <c r="AD10" s="37">
        <f t="shared" si="14"/>
        <v>3.3026400000000002</v>
      </c>
      <c r="AE10" s="28">
        <v>0.2195</v>
      </c>
      <c r="AF10" s="41">
        <f t="shared" si="15"/>
        <v>39.150020000000005</v>
      </c>
      <c r="AG10" s="28">
        <f t="shared" si="16"/>
        <v>0.92178719629185368</v>
      </c>
      <c r="AH10" s="29">
        <f t="shared" si="6"/>
        <v>0.92556854736865324</v>
      </c>
      <c r="AI10" s="43">
        <v>196</v>
      </c>
      <c r="AJ10" s="39">
        <v>0.09</v>
      </c>
      <c r="AK10" s="28">
        <v>0.2273</v>
      </c>
      <c r="AL10" s="41">
        <f t="shared" si="17"/>
        <v>40.541228000000004</v>
      </c>
      <c r="AM10" s="18">
        <v>1.75</v>
      </c>
      <c r="AN10" s="18"/>
      <c r="AO10" s="114">
        <f>AO9+AI10-AN10</f>
        <v>1698.2500000000025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8">SUM(D8:D10)</f>
        <v>53690</v>
      </c>
      <c r="E11" s="51"/>
      <c r="F11" s="51">
        <f t="shared" ref="F11" si="19">SUM(F8:F10)</f>
        <v>51047</v>
      </c>
      <c r="G11" s="52"/>
      <c r="H11" s="52"/>
      <c r="I11" s="51">
        <f t="shared" ref="I11:K11" si="20">SUM(I8:I10)</f>
        <v>50889</v>
      </c>
      <c r="J11" s="52"/>
      <c r="K11" s="51">
        <f t="shared" si="20"/>
        <v>48132</v>
      </c>
      <c r="L11" s="21">
        <f t="shared" ref="L11" si="21">IF(K11&gt;0,(K8*L8+K9*L9+K10*L10)/K11,0)</f>
        <v>7.1995283802875412E-2</v>
      </c>
      <c r="M11" s="52">
        <f t="shared" ref="M11" si="22">M8+M9+M10</f>
        <v>44667</v>
      </c>
      <c r="N11" s="53">
        <f t="shared" ref="N11" si="23">IF(M11&gt;0,O11/M11,0)</f>
        <v>0.57818940157163012</v>
      </c>
      <c r="O11" s="54">
        <f t="shared" ref="O11" si="24">O8+O9+O10</f>
        <v>25825.986000000004</v>
      </c>
      <c r="P11" s="21">
        <f t="shared" ref="P11" si="25">IF(M11&gt;0,Q11/M11,0)</f>
        <v>0.24698428369937539</v>
      </c>
      <c r="Q11" s="54">
        <f t="shared" ref="Q11" si="26">Q8+Q9+Q10</f>
        <v>11032.047</v>
      </c>
      <c r="R11" s="21">
        <f t="shared" ref="R11" si="27">IF(M11&gt;0,S11/M11,0)</f>
        <v>0.17482631472899454</v>
      </c>
      <c r="S11" s="54">
        <f t="shared" ref="S11" si="28">S8+S9+S10</f>
        <v>7808.9669999999996</v>
      </c>
      <c r="T11" s="21">
        <f t="shared" ref="T11" si="29">IF(M11&gt;0,U11/M11,0)</f>
        <v>0.22131150513802136</v>
      </c>
      <c r="U11" s="54">
        <f t="shared" ref="U11" si="30">U8+U9+U10</f>
        <v>9885.3209999999999</v>
      </c>
      <c r="V11" s="21">
        <f t="shared" ref="V11" si="31">IF(M11&gt;0,W11/M11,0)</f>
        <v>0.48928410235744507</v>
      </c>
      <c r="W11" s="54">
        <f t="shared" ref="W11" si="32">W8+W9+W10</f>
        <v>21854.852999999999</v>
      </c>
      <c r="X11" s="21">
        <f t="shared" ref="X11" si="33">IF(M11&gt;0,Y11/M11,0)</f>
        <v>0.3866391295587347</v>
      </c>
      <c r="Y11" s="54">
        <f t="shared" ref="Y11" si="34">Y8+Y9+Y10</f>
        <v>17270.010000000002</v>
      </c>
      <c r="Z11" s="55">
        <f t="shared" ref="Z11" si="35">IF(M11&gt;0,AA11/M11,0)</f>
        <v>2.8029377392706028E-3</v>
      </c>
      <c r="AA11" s="56">
        <f t="shared" ref="AA11" si="36">SUM(AA8:AA10)</f>
        <v>125.19882000000001</v>
      </c>
      <c r="AB11" s="55">
        <f t="shared" ref="AB11" si="37">IF(M11&gt;0,(AB8*M8+AB9*M9+AB10*M10)/M11,0)</f>
        <v>2.8143323437884791E-3</v>
      </c>
      <c r="AC11" s="55">
        <f t="shared" ref="AC11" si="38">IF(K11&gt;0,(K8*AC8+K9*AC9+K10*AC10)/K11,0)</f>
        <v>2.3986994099559544E-4</v>
      </c>
      <c r="AD11" s="52">
        <f t="shared" ref="AD11" si="39">SUM(AD8:AD10)</f>
        <v>10.71396</v>
      </c>
      <c r="AE11" s="53">
        <f t="shared" ref="AE11" si="40">IF(K11&gt;0,(K8*AE8+K9*AE9+K10*AE10)/K11,0)</f>
        <v>0.20607746821241588</v>
      </c>
      <c r="AF11" s="58">
        <f t="shared" ref="AF11" si="41">SUM(AF8:AF10)</f>
        <v>111.52828160000001</v>
      </c>
      <c r="AG11" s="53">
        <f t="shared" ref="AG11" si="42">IF(AND(AA11&gt;0),((AA8*AG8+AA9*AG9+AA10*AG10)/AA11),0)</f>
        <v>0.9155008404633892</v>
      </c>
      <c r="AH11" s="57">
        <f t="shared" si="6"/>
        <v>0.91580345062956825</v>
      </c>
      <c r="AI11" s="51">
        <f t="shared" ref="AI11" si="43">SUM(AI8:AI10)</f>
        <v>593</v>
      </c>
      <c r="AJ11" s="21">
        <f t="shared" ref="AJ11" si="44">IF(AI11&gt;0,(AJ8*AI8+AJ9*AI9+AJ10*AI10)/AI11,0)</f>
        <v>8.5291736930860035E-2</v>
      </c>
      <c r="AK11" s="53">
        <f t="shared" ref="AK11" si="45">IF(K11&gt;0,(AK8*K8+AK9*K9+AK10*K10)/K11,0)</f>
        <v>0.21224259744037233</v>
      </c>
      <c r="AL11" s="58">
        <f t="shared" ref="AL11" si="46">SUM(AL8:AL10)</f>
        <v>114.99382280000002</v>
      </c>
      <c r="AM11" s="56"/>
      <c r="AN11" s="56">
        <f t="shared" ref="AN11" si="47">SUM(AN8:AN10)</f>
        <v>0</v>
      </c>
      <c r="AO11" s="106"/>
      <c r="AP11" s="107">
        <f>AO10</f>
        <v>1698.2500000000025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11" t="s">
        <v>51</v>
      </c>
      <c r="D12" s="12">
        <v>14700</v>
      </c>
      <c r="E12" s="12">
        <v>1</v>
      </c>
      <c r="F12" s="12">
        <v>18174</v>
      </c>
      <c r="G12" s="13">
        <v>2.7</v>
      </c>
      <c r="H12" s="13">
        <v>5.9</v>
      </c>
      <c r="I12" s="12">
        <v>17681</v>
      </c>
      <c r="J12" s="13">
        <v>7.2</v>
      </c>
      <c r="K12" s="12">
        <v>16292</v>
      </c>
      <c r="L12" s="14">
        <v>7.4999999999999997E-2</v>
      </c>
      <c r="M12" s="24">
        <f>ROUND(K12*(1-L12),0)</f>
        <v>15070</v>
      </c>
      <c r="N12" s="15">
        <v>0.624</v>
      </c>
      <c r="O12" s="25">
        <f t="shared" ref="O12:O14" si="49">M12*N12</f>
        <v>9403.68</v>
      </c>
      <c r="P12" s="14">
        <v>0.28799999999999998</v>
      </c>
      <c r="Q12" s="25">
        <f t="shared" ref="Q12:Q14" si="50">M12*P12</f>
        <v>4340.16</v>
      </c>
      <c r="R12" s="16">
        <v>8.7999999999999995E-2</v>
      </c>
      <c r="S12" s="25">
        <f t="shared" ref="S12:S14" si="51">M12*R12</f>
        <v>1326.1599999999999</v>
      </c>
      <c r="T12" s="26">
        <v>0.20599999999999999</v>
      </c>
      <c r="U12" s="25">
        <f t="shared" ref="U12:U14" si="52">M12*T12</f>
        <v>3104.4199999999996</v>
      </c>
      <c r="V12" s="16">
        <v>0.50600000000000001</v>
      </c>
      <c r="W12" s="25">
        <f t="shared" ref="W12:W14" si="53">M12*V12</f>
        <v>7625.42</v>
      </c>
      <c r="X12" s="16">
        <v>0.39</v>
      </c>
      <c r="Y12" s="25">
        <f t="shared" ref="Y12:Y14" si="54">X12*M12</f>
        <v>5877.3</v>
      </c>
      <c r="Z12" s="17">
        <v>2.8800000000000002E-3</v>
      </c>
      <c r="AA12" s="18">
        <f t="shared" ref="AA12:AA14" si="55">M12*Z12</f>
        <v>43.401600000000002</v>
      </c>
      <c r="AB12" s="27">
        <f>IF(M12&gt;0,(AD12+AL12)/M12,0)</f>
        <v>2.8362432647644326E-3</v>
      </c>
      <c r="AC12" s="17">
        <v>2.2000000000000001E-4</v>
      </c>
      <c r="AD12" s="24">
        <f t="shared" ref="AD12:AD14" si="56">AC12*M12</f>
        <v>3.3153999999999999</v>
      </c>
      <c r="AE12" s="118">
        <v>0.21249999999999999</v>
      </c>
      <c r="AF12" s="30">
        <f t="shared" ref="AF12:AF14" si="57">AI12*(1-AJ12)*AE12</f>
        <v>36.458624999999998</v>
      </c>
      <c r="AG12" s="28">
        <f t="shared" ref="AG12:AG14" si="58">IF(AND(AE12&gt;0,AC12&gt;0,Z12&gt;0),((Z12-AC12)*AE12)/((AE12-AC12)*Z12),0)</f>
        <v>0.92456831124510597</v>
      </c>
      <c r="AH12" s="60">
        <f t="shared" si="6"/>
        <v>0.9233165465693739</v>
      </c>
      <c r="AI12" s="12">
        <v>190</v>
      </c>
      <c r="AJ12" s="14">
        <v>9.7000000000000003E-2</v>
      </c>
      <c r="AK12" s="15">
        <v>0.2298</v>
      </c>
      <c r="AL12" s="30">
        <f t="shared" ref="AL12:AL14" si="59">AI12*(1-AJ12)*AK12</f>
        <v>39.426786</v>
      </c>
      <c r="AM12" s="19">
        <v>1.68</v>
      </c>
      <c r="AN12" s="19"/>
      <c r="AO12" s="102">
        <f>AO10+AI12-AN12</f>
        <v>1888.2500000000025</v>
      </c>
      <c r="AP12" s="103"/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54</v>
      </c>
      <c r="D13" s="34">
        <v>19610</v>
      </c>
      <c r="E13" s="34">
        <v>3</v>
      </c>
      <c r="F13" s="34">
        <v>16258</v>
      </c>
      <c r="G13" s="35">
        <v>3.3</v>
      </c>
      <c r="H13" s="35">
        <v>6.5</v>
      </c>
      <c r="I13" s="34">
        <v>16224</v>
      </c>
      <c r="J13" s="35">
        <v>6.2</v>
      </c>
      <c r="K13" s="34">
        <v>14315</v>
      </c>
      <c r="L13" s="36">
        <v>7.4999999999999997E-2</v>
      </c>
      <c r="M13" s="37">
        <f>ROUND(K13*(1-L13),0)</f>
        <v>13241</v>
      </c>
      <c r="N13" s="38">
        <v>0.65600000000000003</v>
      </c>
      <c r="O13" s="25">
        <f t="shared" si="49"/>
        <v>8686.0959999999995</v>
      </c>
      <c r="P13" s="36">
        <v>0.24099999999999999</v>
      </c>
      <c r="Q13" s="25">
        <f t="shared" si="50"/>
        <v>3191.0809999999997</v>
      </c>
      <c r="R13" s="39">
        <v>0.10299999999999999</v>
      </c>
      <c r="S13" s="25">
        <f t="shared" si="51"/>
        <v>1363.8229999999999</v>
      </c>
      <c r="T13" s="28">
        <v>0.19400000000000001</v>
      </c>
      <c r="U13" s="25">
        <f t="shared" si="52"/>
        <v>2568.7539999999999</v>
      </c>
      <c r="V13" s="39">
        <v>0.52200000000000002</v>
      </c>
      <c r="W13" s="25">
        <f t="shared" si="53"/>
        <v>6911.8020000000006</v>
      </c>
      <c r="X13" s="39">
        <v>0.39</v>
      </c>
      <c r="Y13" s="25">
        <f t="shared" si="54"/>
        <v>5163.99</v>
      </c>
      <c r="Z13" s="40">
        <v>2.8999999999999998E-3</v>
      </c>
      <c r="AA13" s="18">
        <f t="shared" si="55"/>
        <v>38.398899999999998</v>
      </c>
      <c r="AB13" s="27">
        <f>IF(M13&gt;0,(AD13+AL13)/M13,0)</f>
        <v>3.2511591496110566E-3</v>
      </c>
      <c r="AC13" s="40">
        <v>2.1000000000000001E-4</v>
      </c>
      <c r="AD13" s="37">
        <f t="shared" si="56"/>
        <v>2.7806100000000002</v>
      </c>
      <c r="AE13" s="28">
        <v>0.21390000000000001</v>
      </c>
      <c r="AF13" s="41">
        <f t="shared" si="57"/>
        <v>38.607452700000003</v>
      </c>
      <c r="AG13" s="28">
        <f t="shared" si="58"/>
        <v>0.92849777554013935</v>
      </c>
      <c r="AH13" s="29">
        <f t="shared" si="6"/>
        <v>0.93628896487258506</v>
      </c>
      <c r="AI13" s="34">
        <v>199</v>
      </c>
      <c r="AJ13" s="36">
        <v>9.2999999999999999E-2</v>
      </c>
      <c r="AK13" s="38">
        <v>0.22309999999999999</v>
      </c>
      <c r="AL13" s="41">
        <f t="shared" si="59"/>
        <v>40.267988299999999</v>
      </c>
      <c r="AM13" s="42">
        <v>1.65</v>
      </c>
      <c r="AN13" s="42"/>
      <c r="AO13" s="114">
        <f>AO12+AI13-AN13</f>
        <v>2087.2500000000027</v>
      </c>
      <c r="AP13" s="105"/>
      <c r="AQ13" s="43"/>
      <c r="AR13" s="44"/>
      <c r="AS13" s="45"/>
      <c r="AT13" s="45"/>
      <c r="AU13" s="45"/>
      <c r="AV13" s="45"/>
    </row>
    <row r="14" spans="1:48" x14ac:dyDescent="0.2">
      <c r="A14" s="188"/>
      <c r="B14" s="33">
        <v>3</v>
      </c>
      <c r="C14" s="46" t="s">
        <v>49</v>
      </c>
      <c r="D14" s="43">
        <v>14620</v>
      </c>
      <c r="E14" s="43">
        <v>2</v>
      </c>
      <c r="F14" s="43">
        <v>16824</v>
      </c>
      <c r="G14" s="37">
        <v>2.9</v>
      </c>
      <c r="H14" s="37">
        <v>7.9</v>
      </c>
      <c r="I14" s="43">
        <v>16776</v>
      </c>
      <c r="J14" s="37">
        <v>6.2</v>
      </c>
      <c r="K14" s="43">
        <v>16224</v>
      </c>
      <c r="L14" s="39">
        <v>6.7000000000000004E-2</v>
      </c>
      <c r="M14" s="37">
        <f>ROUND(K14*(1-L14),0)</f>
        <v>15137</v>
      </c>
      <c r="N14" s="28">
        <v>0.7</v>
      </c>
      <c r="O14" s="25">
        <f t="shared" si="49"/>
        <v>10595.9</v>
      </c>
      <c r="P14" s="39">
        <v>0.25900000000000001</v>
      </c>
      <c r="Q14" s="25">
        <f t="shared" si="50"/>
        <v>3920.4830000000002</v>
      </c>
      <c r="R14" s="39">
        <v>4.1000000000000002E-2</v>
      </c>
      <c r="S14" s="25">
        <f t="shared" si="51"/>
        <v>620.61700000000008</v>
      </c>
      <c r="T14" s="28">
        <v>0.191</v>
      </c>
      <c r="U14" s="25">
        <f t="shared" si="52"/>
        <v>2891.1669999999999</v>
      </c>
      <c r="V14" s="39">
        <v>0.52800000000000002</v>
      </c>
      <c r="W14" s="25">
        <f t="shared" si="53"/>
        <v>7992.3360000000002</v>
      </c>
      <c r="X14" s="39">
        <v>0.38</v>
      </c>
      <c r="Y14" s="25">
        <f t="shared" si="54"/>
        <v>5752.06</v>
      </c>
      <c r="Z14" s="47">
        <v>2.99E-3</v>
      </c>
      <c r="AA14" s="18">
        <f t="shared" si="55"/>
        <v>45.259630000000001</v>
      </c>
      <c r="AB14" s="27">
        <f>IF(M14&gt;0,(AD14+AL14)/M14,0)</f>
        <v>3.197095276474863E-3</v>
      </c>
      <c r="AC14" s="47">
        <v>2.2000000000000001E-4</v>
      </c>
      <c r="AD14" s="37">
        <f t="shared" si="56"/>
        <v>3.3301400000000001</v>
      </c>
      <c r="AE14" s="28">
        <v>0.2087</v>
      </c>
      <c r="AF14" s="41">
        <f t="shared" si="57"/>
        <v>40.731561599999999</v>
      </c>
      <c r="AG14" s="28">
        <f t="shared" si="58"/>
        <v>0.92739901744623288</v>
      </c>
      <c r="AH14" s="29">
        <f t="shared" si="6"/>
        <v>0.93207561263926664</v>
      </c>
      <c r="AI14" s="43">
        <v>214</v>
      </c>
      <c r="AJ14" s="39">
        <v>8.7999999999999995E-2</v>
      </c>
      <c r="AK14" s="28">
        <v>0.23089999999999999</v>
      </c>
      <c r="AL14" s="41">
        <f t="shared" si="59"/>
        <v>45.0642912</v>
      </c>
      <c r="AM14" s="18">
        <v>1.65</v>
      </c>
      <c r="AN14" s="18"/>
      <c r="AO14" s="114">
        <f>AO13+AI14-AN14</f>
        <v>2301.2500000000027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60">SUM(D12:D14)</f>
        <v>48930</v>
      </c>
      <c r="E15" s="51"/>
      <c r="F15" s="51">
        <f t="shared" ref="F15" si="61">SUM(F12:F14)</f>
        <v>51256</v>
      </c>
      <c r="G15" s="52"/>
      <c r="H15" s="52"/>
      <c r="I15" s="51">
        <f t="shared" ref="I15:K15" si="62">SUM(I12:I14)</f>
        <v>50681</v>
      </c>
      <c r="J15" s="52"/>
      <c r="K15" s="51">
        <f t="shared" si="62"/>
        <v>46831</v>
      </c>
      <c r="L15" s="21">
        <f t="shared" ref="L15" si="63">IF(K15&gt;0,(K12*L12+K13*L13+K14*L14)/K15,0)</f>
        <v>7.222850248766842E-2</v>
      </c>
      <c r="M15" s="52">
        <f t="shared" ref="M15" si="64">M12+M13+M14</f>
        <v>43448</v>
      </c>
      <c r="N15" s="53">
        <f t="shared" ref="N15" si="65">IF(M15&gt;0,O15/M15,0)</f>
        <v>0.66023006812741669</v>
      </c>
      <c r="O15" s="54">
        <f t="shared" ref="O15" si="66">O12+O13+O14</f>
        <v>28685.675999999999</v>
      </c>
      <c r="P15" s="21">
        <f t="shared" ref="P15" si="67">IF(M15&gt;0,Q15/M15,0)</f>
        <v>0.26357309887681829</v>
      </c>
      <c r="Q15" s="54">
        <f t="shared" ref="Q15" si="68">Q12+Q13+Q14</f>
        <v>11451.724</v>
      </c>
      <c r="R15" s="21">
        <f t="shared" ref="R15" si="69">IF(M15&gt;0,S15/M15,0)</f>
        <v>7.6196832995765046E-2</v>
      </c>
      <c r="S15" s="54">
        <f t="shared" ref="S15" si="70">S12+S13+S14</f>
        <v>3310.6</v>
      </c>
      <c r="T15" s="21">
        <f t="shared" ref="T15" si="71">IF(M15&gt;0,U15/M15,0)</f>
        <v>0.1971170364573743</v>
      </c>
      <c r="U15" s="54">
        <f t="shared" ref="U15" si="72">U12+U13+U14</f>
        <v>8564.3409999999985</v>
      </c>
      <c r="V15" s="21">
        <f t="shared" ref="V15" si="73">IF(M15&gt;0,W15/M15,0)</f>
        <v>0.51854073835389436</v>
      </c>
      <c r="W15" s="54">
        <f t="shared" ref="W15" si="74">W12+W13+W14</f>
        <v>22529.558000000001</v>
      </c>
      <c r="X15" s="21">
        <f t="shared" ref="X15" si="75">IF(M15&gt;0,Y15/M15,0)</f>
        <v>0.38651606518136628</v>
      </c>
      <c r="Y15" s="54">
        <f t="shared" ref="Y15" si="76">Y12+Y13+Y14</f>
        <v>16793.350000000002</v>
      </c>
      <c r="Z15" s="55">
        <f t="shared" ref="Z15" si="77">IF(M15&gt;0,AA15/M15,0)</f>
        <v>2.9244183851960966E-3</v>
      </c>
      <c r="AA15" s="56">
        <f t="shared" ref="AA15" si="78">SUM(AA12:AA14)</f>
        <v>127.06013</v>
      </c>
      <c r="AB15" s="55">
        <f t="shared" ref="AB15" si="79">IF(M15&gt;0,(AB12*M12+AB13*M13+AB14*M14)/M15,0)</f>
        <v>3.0884094895046953E-3</v>
      </c>
      <c r="AC15" s="55">
        <f t="shared" ref="AC15" si="80">IF(K15&gt;0,(K12*AC12+K13*AC13+K14*AC14)/K15,0)</f>
        <v>2.1694326407721386E-4</v>
      </c>
      <c r="AD15" s="52">
        <f t="shared" ref="AD15" si="81">SUM(AD12:AD14)</f>
        <v>9.4261499999999998</v>
      </c>
      <c r="AE15" s="53">
        <f t="shared" ref="AE15" si="82">IF(K15&gt;0,(K12*AE12+K13*AE13+K14*AE14)/K15,0)</f>
        <v>0.21161148171083258</v>
      </c>
      <c r="AF15" s="58">
        <f t="shared" ref="AF15" si="83">SUM(AF12:AF14)</f>
        <v>115.79763929999999</v>
      </c>
      <c r="AG15" s="53">
        <f t="shared" ref="AG15" si="84">IF(AND(AA15&gt;0),((AA12*AG12+AA13*AG13+AA14*AG14)/AA15),0)</f>
        <v>0.92676415207905027</v>
      </c>
      <c r="AH15" s="57">
        <f t="shared" si="6"/>
        <v>0.93064066041477655</v>
      </c>
      <c r="AI15" s="51">
        <f t="shared" ref="AI15" si="85">SUM(AI12:AI14)</f>
        <v>603</v>
      </c>
      <c r="AJ15" s="21">
        <f t="shared" ref="AJ15" si="86">IF(AI15&gt;0,(AJ12*AI12+AJ13*AI13+AJ14*AI14)/AI15,0)</f>
        <v>9.2485903814262013E-2</v>
      </c>
      <c r="AK15" s="53">
        <f t="shared" ref="AK15" si="87">IF(K15&gt;0,(AK12*K12+AK13*K13+AK14*K14)/K15,0)</f>
        <v>0.22813306783967888</v>
      </c>
      <c r="AL15" s="58">
        <f t="shared" ref="AL15" si="88">SUM(AL12:AL14)</f>
        <v>124.75906550000001</v>
      </c>
      <c r="AM15" s="56"/>
      <c r="AN15" s="56">
        <f t="shared" ref="AN15" si="89">SUM(AN12:AN14)</f>
        <v>0</v>
      </c>
      <c r="AO15" s="106"/>
      <c r="AP15" s="107">
        <f>AO14</f>
        <v>2301.2500000000027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52</v>
      </c>
      <c r="D16" s="12">
        <v>3389</v>
      </c>
      <c r="E16" s="12">
        <v>3</v>
      </c>
      <c r="F16" s="12">
        <v>10065</v>
      </c>
      <c r="G16" s="13">
        <v>3.5</v>
      </c>
      <c r="H16" s="13">
        <v>5.6</v>
      </c>
      <c r="I16" s="12">
        <v>10588</v>
      </c>
      <c r="J16" s="13">
        <v>7.5</v>
      </c>
      <c r="K16" s="12">
        <v>14631</v>
      </c>
      <c r="L16" s="14">
        <v>7.3999999999999996E-2</v>
      </c>
      <c r="M16" s="24">
        <f>ROUND(K16*(1-L16),0)</f>
        <v>13548</v>
      </c>
      <c r="N16" s="15">
        <v>0.67900000000000005</v>
      </c>
      <c r="O16" s="25">
        <f t="shared" ref="O16:O18" si="91">M16*N16</f>
        <v>9199.0920000000006</v>
      </c>
      <c r="P16" s="14">
        <v>0.247</v>
      </c>
      <c r="Q16" s="25">
        <f t="shared" ref="Q16:Q18" si="92">M16*P16</f>
        <v>3346.3559999999998</v>
      </c>
      <c r="R16" s="16">
        <v>7.3999999999999996E-2</v>
      </c>
      <c r="S16" s="25">
        <f t="shared" ref="S16:S18" si="93">M16*R16</f>
        <v>1002.5519999999999</v>
      </c>
      <c r="T16" s="26">
        <v>0.189</v>
      </c>
      <c r="U16" s="25">
        <f t="shared" ref="U16:U18" si="94">M16*T16</f>
        <v>2560.5720000000001</v>
      </c>
      <c r="V16" s="16">
        <v>0.52700000000000002</v>
      </c>
      <c r="W16" s="25">
        <f t="shared" ref="W16:W18" si="95">M16*V16</f>
        <v>7139.7960000000003</v>
      </c>
      <c r="X16" s="16">
        <v>0.38</v>
      </c>
      <c r="Y16" s="25">
        <f t="shared" ref="Y16:Y18" si="96">X16*M16</f>
        <v>5148.24</v>
      </c>
      <c r="Z16" s="17">
        <v>2.8900000000000002E-3</v>
      </c>
      <c r="AA16" s="18">
        <f t="shared" ref="AA16:AA18" si="97">M16*Z16</f>
        <v>39.15372</v>
      </c>
      <c r="AB16" s="27">
        <f>IF(M16&gt;0,(AD16+AL16)/M16,0)</f>
        <v>3.008426705048715E-3</v>
      </c>
      <c r="AC16" s="17">
        <v>2.2000000000000001E-4</v>
      </c>
      <c r="AD16" s="24">
        <f t="shared" ref="AD16:AD18" si="98">AC16*M16</f>
        <v>2.9805600000000001</v>
      </c>
      <c r="AE16" s="118">
        <v>0.20649999999999999</v>
      </c>
      <c r="AF16" s="30">
        <f t="shared" ref="AF16:AF18" si="99">AI16*(1-AJ16)*AE16</f>
        <v>35.900024999999999</v>
      </c>
      <c r="AG16" s="28">
        <f t="shared" ref="AG16:AG18" si="100">IF(AND(AE16&gt;0,AC16&gt;0,Z16&gt;0),((Z16-AC16)*AE16)/((AE16-AC16)*Z16),0)</f>
        <v>0.92486075633415266</v>
      </c>
      <c r="AH16" s="60">
        <f t="shared" si="6"/>
        <v>0.92781141549111512</v>
      </c>
      <c r="AI16" s="12">
        <v>190</v>
      </c>
      <c r="AJ16" s="14">
        <v>8.5000000000000006E-2</v>
      </c>
      <c r="AK16" s="15">
        <v>0.21729999999999999</v>
      </c>
      <c r="AL16" s="30">
        <f t="shared" ref="AL16:AL18" si="101">AI16*(1-AJ16)*AK16</f>
        <v>37.777604999999994</v>
      </c>
      <c r="AM16" s="19">
        <v>1.64</v>
      </c>
      <c r="AN16" s="19">
        <v>1060.8</v>
      </c>
      <c r="AO16" s="102">
        <f>AO14+AI16-AN16</f>
        <v>1430.4500000000028</v>
      </c>
      <c r="AP16" s="103"/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1" t="s">
        <v>54</v>
      </c>
      <c r="D17" s="34">
        <v>19191</v>
      </c>
      <c r="E17" s="34">
        <v>5</v>
      </c>
      <c r="F17" s="34">
        <v>13513</v>
      </c>
      <c r="G17" s="35">
        <v>3.6</v>
      </c>
      <c r="H17" s="35">
        <v>7.4</v>
      </c>
      <c r="I17" s="34">
        <v>13624</v>
      </c>
      <c r="J17" s="35">
        <v>7.6</v>
      </c>
      <c r="K17" s="34">
        <v>14867</v>
      </c>
      <c r="L17" s="36">
        <v>7.4999999999999997E-2</v>
      </c>
      <c r="M17" s="37">
        <f>ROUND(K17*(1-L17),0)</f>
        <v>13752</v>
      </c>
      <c r="N17" s="38">
        <v>0.68100000000000005</v>
      </c>
      <c r="O17" s="25">
        <f t="shared" si="91"/>
        <v>9365.112000000001</v>
      </c>
      <c r="P17" s="36">
        <v>0.22700000000000001</v>
      </c>
      <c r="Q17" s="25">
        <f t="shared" si="92"/>
        <v>3121.7040000000002</v>
      </c>
      <c r="R17" s="39">
        <v>9.1999999999999998E-2</v>
      </c>
      <c r="S17" s="25">
        <f t="shared" si="93"/>
        <v>1265.184</v>
      </c>
      <c r="T17" s="28">
        <v>0.2</v>
      </c>
      <c r="U17" s="25">
        <f t="shared" si="94"/>
        <v>2750.4</v>
      </c>
      <c r="V17" s="39">
        <v>0.51900000000000002</v>
      </c>
      <c r="W17" s="25">
        <f t="shared" si="95"/>
        <v>7137.2880000000005</v>
      </c>
      <c r="X17" s="39">
        <v>0.39</v>
      </c>
      <c r="Y17" s="25">
        <f t="shared" si="96"/>
        <v>5363.28</v>
      </c>
      <c r="Z17" s="40">
        <v>2.7599999999999999E-3</v>
      </c>
      <c r="AA17" s="18">
        <f t="shared" si="97"/>
        <v>37.95552</v>
      </c>
      <c r="AB17" s="27">
        <f>IF(M17&gt;0,(AD17+AL17)/M17,0)</f>
        <v>2.99122431646306E-3</v>
      </c>
      <c r="AC17" s="40">
        <v>2.1000000000000001E-4</v>
      </c>
      <c r="AD17" s="37">
        <f t="shared" si="98"/>
        <v>2.8879200000000003</v>
      </c>
      <c r="AE17" s="28">
        <v>0.20660000000000001</v>
      </c>
      <c r="AF17" s="41">
        <f t="shared" si="99"/>
        <v>35.578172799999997</v>
      </c>
      <c r="AG17" s="28">
        <f t="shared" si="100"/>
        <v>0.92485311683031479</v>
      </c>
      <c r="AH17" s="29">
        <f t="shared" si="6"/>
        <v>0.93067460479228015</v>
      </c>
      <c r="AI17" s="34">
        <v>188</v>
      </c>
      <c r="AJ17" s="36">
        <v>8.4000000000000005E-2</v>
      </c>
      <c r="AK17" s="38">
        <v>0.22209999999999999</v>
      </c>
      <c r="AL17" s="41">
        <f t="shared" si="101"/>
        <v>38.247396799999997</v>
      </c>
      <c r="AM17" s="42">
        <v>1.6</v>
      </c>
      <c r="AN17" s="42"/>
      <c r="AO17" s="114">
        <f>AO16+AI17-AN17</f>
        <v>1618.4500000000028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46" t="s">
        <v>49</v>
      </c>
      <c r="D18" s="43">
        <v>15920</v>
      </c>
      <c r="E18" s="43">
        <v>4</v>
      </c>
      <c r="F18" s="43">
        <v>16743</v>
      </c>
      <c r="G18" s="37">
        <v>4.2</v>
      </c>
      <c r="H18" s="37">
        <v>6.7</v>
      </c>
      <c r="I18" s="43">
        <v>17686</v>
      </c>
      <c r="J18" s="37">
        <v>6.7</v>
      </c>
      <c r="K18" s="43">
        <v>14779</v>
      </c>
      <c r="L18" s="39">
        <v>7.0000000000000007E-2</v>
      </c>
      <c r="M18" s="37">
        <f>ROUND(K18*(1-L18),0)</f>
        <v>13744</v>
      </c>
      <c r="N18" s="28">
        <v>0.69099999999999995</v>
      </c>
      <c r="O18" s="25">
        <f t="shared" si="91"/>
        <v>9497.1039999999994</v>
      </c>
      <c r="P18" s="39">
        <v>0.25600000000000001</v>
      </c>
      <c r="Q18" s="25">
        <f t="shared" si="92"/>
        <v>3518.4639999999999</v>
      </c>
      <c r="R18" s="39">
        <v>5.2999999999999999E-2</v>
      </c>
      <c r="S18" s="25">
        <f t="shared" si="93"/>
        <v>728.43200000000002</v>
      </c>
      <c r="T18" s="28">
        <v>0.19800000000000001</v>
      </c>
      <c r="U18" s="25">
        <f t="shared" si="94"/>
        <v>2721.3120000000004</v>
      </c>
      <c r="V18" s="39">
        <v>0.52800000000000002</v>
      </c>
      <c r="W18" s="25">
        <f t="shared" si="95"/>
        <v>7256.8320000000003</v>
      </c>
      <c r="X18" s="39">
        <v>0.39</v>
      </c>
      <c r="Y18" s="25">
        <f t="shared" si="96"/>
        <v>5360.16</v>
      </c>
      <c r="Z18" s="47">
        <v>2.7899999999999999E-3</v>
      </c>
      <c r="AA18" s="18">
        <f t="shared" si="97"/>
        <v>38.345759999999999</v>
      </c>
      <c r="AB18" s="27">
        <f>IF(M18&gt;0,(AD18+AL18)/M18,0)</f>
        <v>3.1052353463329459E-3</v>
      </c>
      <c r="AC18" s="47">
        <v>2.1000000000000001E-4</v>
      </c>
      <c r="AD18" s="37">
        <f t="shared" si="98"/>
        <v>2.8862399999999999</v>
      </c>
      <c r="AE18" s="28">
        <v>0.2084</v>
      </c>
      <c r="AF18" s="41">
        <f t="shared" si="99"/>
        <v>35.545120799999999</v>
      </c>
      <c r="AG18" s="28">
        <f t="shared" si="100"/>
        <v>0.92566395357425268</v>
      </c>
      <c r="AH18" s="29">
        <f t="shared" si="6"/>
        <v>0.93321228672369816</v>
      </c>
      <c r="AI18" s="43">
        <v>186</v>
      </c>
      <c r="AJ18" s="39">
        <v>8.3000000000000004E-2</v>
      </c>
      <c r="AK18" s="28">
        <v>0.23330000000000001</v>
      </c>
      <c r="AL18" s="41">
        <f t="shared" si="101"/>
        <v>39.792114600000005</v>
      </c>
      <c r="AM18" s="18">
        <v>1.65</v>
      </c>
      <c r="AN18" s="18"/>
      <c r="AO18" s="114">
        <f>AO17+AI18-AN18</f>
        <v>1804.4500000000028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2">SUM(D16:D18)</f>
        <v>38500</v>
      </c>
      <c r="E19" s="51"/>
      <c r="F19" s="51">
        <f t="shared" ref="F19" si="103">SUM(F16:F18)</f>
        <v>40321</v>
      </c>
      <c r="G19" s="52"/>
      <c r="H19" s="52"/>
      <c r="I19" s="51">
        <f t="shared" ref="I19:K19" si="104">SUM(I16:I18)</f>
        <v>41898</v>
      </c>
      <c r="J19" s="52"/>
      <c r="K19" s="51">
        <f t="shared" si="104"/>
        <v>44277</v>
      </c>
      <c r="L19" s="21">
        <f t="shared" ref="L19" si="105">IF(K19&gt;0,(K16*L16+K17*L17+K18*L18)/K19,0)</f>
        <v>7.3000632382501082E-2</v>
      </c>
      <c r="M19" s="52">
        <f t="shared" ref="M19" si="106">M16+M17+M18</f>
        <v>41044</v>
      </c>
      <c r="N19" s="53">
        <f t="shared" ref="N19" si="107">IF(M19&gt;0,O19/M19,0)</f>
        <v>0.6836884319267128</v>
      </c>
      <c r="O19" s="54">
        <f t="shared" ref="O19" si="108">O16+O17+O18</f>
        <v>28061.308000000001</v>
      </c>
      <c r="P19" s="21">
        <f t="shared" ref="P19" si="109">IF(M19&gt;0,Q19/M19,0)</f>
        <v>0.24331264009355813</v>
      </c>
      <c r="Q19" s="54">
        <f t="shared" ref="Q19" si="110">Q16+Q17+Q18</f>
        <v>9986.5239999999994</v>
      </c>
      <c r="R19" s="21">
        <f t="shared" ref="R19" si="111">IF(M19&gt;0,S19/M19,0)</f>
        <v>7.2998927979729067E-2</v>
      </c>
      <c r="S19" s="54">
        <f t="shared" ref="S19" si="112">S16+S17+S18</f>
        <v>2996.1679999999997</v>
      </c>
      <c r="T19" s="21">
        <f t="shared" ref="T19" si="113">IF(M19&gt;0,U19/M19,0)</f>
        <v>0.1956993470421986</v>
      </c>
      <c r="U19" s="54">
        <f t="shared" ref="U19" si="114">U16+U17+U18</f>
        <v>8032.2839999999997</v>
      </c>
      <c r="V19" s="21">
        <f t="shared" ref="V19" si="115">IF(M19&gt;0,W19/M19,0)</f>
        <v>0.52465441964720794</v>
      </c>
      <c r="W19" s="54">
        <f t="shared" ref="W19" si="116">W16+W17+W18</f>
        <v>21533.916000000001</v>
      </c>
      <c r="X19" s="21">
        <f t="shared" ref="X19" si="117">IF(M19&gt;0,Y19/M19,0)</f>
        <v>0.38669915212942207</v>
      </c>
      <c r="Y19" s="54">
        <f t="shared" ref="Y19" si="118">Y16+Y17+Y18</f>
        <v>15871.68</v>
      </c>
      <c r="Z19" s="55">
        <f t="shared" ref="Z19" si="119">IF(M19&gt;0,AA19/M19,0)</f>
        <v>2.812956826819998E-3</v>
      </c>
      <c r="AA19" s="56">
        <f t="shared" ref="AA19" si="120">SUM(AA16:AA18)</f>
        <v>115.455</v>
      </c>
      <c r="AB19" s="55">
        <f t="shared" ref="AB19" si="121">IF(M19&gt;0,(AB16*M16+AB17*M17+AB18*M18)/M19,0)</f>
        <v>3.0350803138095702E-3</v>
      </c>
      <c r="AC19" s="55">
        <f t="shared" ref="AC19" si="122">IF(K19&gt;0,(K16*AC16+K17*AC17+K18*AC18)/K19,0)</f>
        <v>2.1330442441899858E-4</v>
      </c>
      <c r="AD19" s="52">
        <f t="shared" ref="AD19" si="123">SUM(AD16:AD18)</f>
        <v>8.7547199999999989</v>
      </c>
      <c r="AE19" s="53">
        <f t="shared" ref="AE19" si="124">IF(K19&gt;0,(K16*AE16+K17*AE17+K18*AE18)/K19,0)</f>
        <v>0.20716776881902565</v>
      </c>
      <c r="AF19" s="58">
        <f t="shared" ref="AF19" si="125">SUM(AF16:AF18)</f>
        <v>107.02331860000001</v>
      </c>
      <c r="AG19" s="53">
        <f t="shared" ref="AG19" si="126">IF(AND(AA19&gt;0),((AA16*AG16+AA17*AG17+AA18*AG18)/AA19),0)</f>
        <v>0.92512500861652103</v>
      </c>
      <c r="AH19" s="57">
        <f t="shared" si="6"/>
        <v>0.93060551005966274</v>
      </c>
      <c r="AI19" s="51">
        <f t="shared" ref="AI19" si="127">SUM(AI16:AI18)</f>
        <v>564</v>
      </c>
      <c r="AJ19" s="21">
        <f t="shared" ref="AJ19" si="128">IF(AI19&gt;0,(AJ16*AI16+AJ17*AI17+AJ18*AI18)/AI19,0)</f>
        <v>8.4007092198581559E-2</v>
      </c>
      <c r="AK19" s="53">
        <f t="shared" ref="AK19" si="129">IF(K19&gt;0,(AK16*K16+AK17*K17+AK18*K18)/K19,0)</f>
        <v>0.22425226867222262</v>
      </c>
      <c r="AL19" s="58">
        <f t="shared" ref="AL19" si="130">SUM(AL16:AL18)</f>
        <v>115.81711639999999</v>
      </c>
      <c r="AM19" s="56"/>
      <c r="AN19" s="56">
        <f t="shared" ref="AN19" si="131">SUM(AN16:AN18)</f>
        <v>1060.8</v>
      </c>
      <c r="AO19" s="106"/>
      <c r="AP19" s="107">
        <f>AO18</f>
        <v>1804.4500000000028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52</v>
      </c>
      <c r="D20" s="12">
        <v>2317</v>
      </c>
      <c r="E20" s="12">
        <v>6</v>
      </c>
      <c r="F20" s="12">
        <v>13607</v>
      </c>
      <c r="G20" s="13">
        <v>3.4</v>
      </c>
      <c r="H20" s="13">
        <v>6.1</v>
      </c>
      <c r="I20" s="12">
        <v>13959</v>
      </c>
      <c r="J20" s="13">
        <v>7</v>
      </c>
      <c r="K20" s="12">
        <v>14818</v>
      </c>
      <c r="L20" s="14">
        <v>7.1999999999999995E-2</v>
      </c>
      <c r="M20" s="24">
        <f>ROUND(K20*(1-L20),0)</f>
        <v>13751</v>
      </c>
      <c r="N20" s="15">
        <v>0.70899999999999996</v>
      </c>
      <c r="O20" s="25">
        <f t="shared" ref="O20:O22" si="133">M20*N20</f>
        <v>9749.4589999999989</v>
      </c>
      <c r="P20" s="14">
        <v>0.26</v>
      </c>
      <c r="Q20" s="25">
        <f t="shared" ref="Q20:Q22" si="134">M20*P20</f>
        <v>3575.26</v>
      </c>
      <c r="R20" s="16">
        <v>3.1E-2</v>
      </c>
      <c r="S20" s="25">
        <f t="shared" ref="S20:S22" si="135">M20*R20</f>
        <v>426.28100000000001</v>
      </c>
      <c r="T20" s="26">
        <v>0.19</v>
      </c>
      <c r="U20" s="25">
        <f t="shared" ref="U20:U22" si="136">M20*T20</f>
        <v>2612.69</v>
      </c>
      <c r="V20" s="16">
        <v>0.53800000000000003</v>
      </c>
      <c r="W20" s="25">
        <f t="shared" ref="W20:W22" si="137">M20*V20</f>
        <v>7398.0380000000005</v>
      </c>
      <c r="X20" s="16">
        <v>0.39</v>
      </c>
      <c r="Y20" s="25">
        <f t="shared" ref="Y20:Y22" si="138">X20*M20</f>
        <v>5362.89</v>
      </c>
      <c r="Z20" s="17">
        <v>2.7899999999999999E-3</v>
      </c>
      <c r="AA20" s="18">
        <f t="shared" ref="AA20:AA22" si="139">M20*Z20</f>
        <v>38.365290000000002</v>
      </c>
      <c r="AB20" s="27">
        <f>IF(M20&gt;0,(AD20+AL20)/M20,0)</f>
        <v>3.3725844084066619E-3</v>
      </c>
      <c r="AC20" s="17">
        <v>2.3000000000000001E-4</v>
      </c>
      <c r="AD20" s="24">
        <f t="shared" ref="AD20:AD22" si="140">AC20*M20</f>
        <v>3.1627300000000003</v>
      </c>
      <c r="AE20" s="118">
        <v>0.2079</v>
      </c>
      <c r="AF20" s="30">
        <f t="shared" ref="AF20:AF22" si="141">AI20*(1-AJ20)*AE20</f>
        <v>37.418257799999999</v>
      </c>
      <c r="AG20" s="28">
        <f t="shared" ref="AG20:AG22" si="142">IF(AND(AE20&gt;0,AC20&gt;0,Z20&gt;0),((Z20-AC20)*AE20)/((AE20-AC20)*Z20),0)</f>
        <v>0.91857894892175396</v>
      </c>
      <c r="AH20" s="60">
        <f t="shared" si="6"/>
        <v>0.93269650305804874</v>
      </c>
      <c r="AI20" s="12">
        <v>198</v>
      </c>
      <c r="AJ20" s="14">
        <v>9.0999999999999998E-2</v>
      </c>
      <c r="AK20" s="15">
        <v>0.24010000000000001</v>
      </c>
      <c r="AL20" s="30">
        <f t="shared" ref="AL20:AL22" si="143">AI20*(1-AJ20)*AK20</f>
        <v>43.213678200000004</v>
      </c>
      <c r="AM20" s="19">
        <v>1.7</v>
      </c>
      <c r="AN20" s="19">
        <v>1211.7</v>
      </c>
      <c r="AO20" s="102">
        <f>AO18+AI20-AN20</f>
        <v>790.75000000000273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68" t="s">
        <v>53</v>
      </c>
      <c r="D21" s="34">
        <v>26763</v>
      </c>
      <c r="E21" s="34">
        <v>5</v>
      </c>
      <c r="F21" s="34">
        <v>16089</v>
      </c>
      <c r="G21" s="35">
        <v>2.2999999999999998</v>
      </c>
      <c r="H21" s="35">
        <v>5.3</v>
      </c>
      <c r="I21" s="34">
        <v>15620</v>
      </c>
      <c r="J21" s="35">
        <v>7.2</v>
      </c>
      <c r="K21" s="34">
        <v>15010</v>
      </c>
      <c r="L21" s="36">
        <v>7.3999999999999996E-2</v>
      </c>
      <c r="M21" s="37">
        <f>ROUND(K21*(1-L21),0)</f>
        <v>13899</v>
      </c>
      <c r="N21" s="38">
        <v>0.69399999999999995</v>
      </c>
      <c r="O21" s="25">
        <f t="shared" si="133"/>
        <v>9645.905999999999</v>
      </c>
      <c r="P21" s="36">
        <v>0.24</v>
      </c>
      <c r="Q21" s="25">
        <f t="shared" si="134"/>
        <v>3335.7599999999998</v>
      </c>
      <c r="R21" s="39">
        <v>6.6000000000000003E-2</v>
      </c>
      <c r="S21" s="25">
        <f t="shared" si="135"/>
        <v>917.33400000000006</v>
      </c>
      <c r="T21" s="28">
        <v>0.19900000000000001</v>
      </c>
      <c r="U21" s="25">
        <f t="shared" si="136"/>
        <v>2765.9010000000003</v>
      </c>
      <c r="V21" s="39">
        <v>0.51500000000000001</v>
      </c>
      <c r="W21" s="25">
        <f t="shared" si="137"/>
        <v>7157.9850000000006</v>
      </c>
      <c r="X21" s="39">
        <v>0.39</v>
      </c>
      <c r="Y21" s="25">
        <f t="shared" si="138"/>
        <v>5420.6100000000006</v>
      </c>
      <c r="Z21" s="40">
        <v>2.7899999999999999E-3</v>
      </c>
      <c r="AA21" s="18">
        <f t="shared" si="139"/>
        <v>38.778210000000001</v>
      </c>
      <c r="AB21" s="27">
        <f>IF(M21&gt;0,(AD21+AL21)/M21,0)</f>
        <v>3.2179050291387869E-3</v>
      </c>
      <c r="AC21" s="40">
        <v>2.7E-4</v>
      </c>
      <c r="AD21" s="37">
        <f t="shared" si="140"/>
        <v>3.7527300000000001</v>
      </c>
      <c r="AE21" s="28">
        <v>0.20569999999999999</v>
      </c>
      <c r="AF21" s="41">
        <f t="shared" si="141"/>
        <v>37.063026000000001</v>
      </c>
      <c r="AG21" s="28">
        <f t="shared" si="142"/>
        <v>0.90441293086256513</v>
      </c>
      <c r="AH21" s="29">
        <f t="shared" si="6"/>
        <v>0.91718348251289328</v>
      </c>
      <c r="AI21" s="34">
        <v>198</v>
      </c>
      <c r="AJ21" s="36">
        <v>0.09</v>
      </c>
      <c r="AK21" s="38">
        <v>0.22739999999999999</v>
      </c>
      <c r="AL21" s="41">
        <f t="shared" si="143"/>
        <v>40.972932</v>
      </c>
      <c r="AM21" s="42">
        <v>1.7</v>
      </c>
      <c r="AN21" s="42"/>
      <c r="AO21" s="122">
        <f>AO20+AI21-AN21</f>
        <v>988.75000000000273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46" t="s">
        <v>49</v>
      </c>
      <c r="D22" s="43">
        <v>21820</v>
      </c>
      <c r="E22" s="43">
        <v>2</v>
      </c>
      <c r="F22" s="43">
        <v>16166</v>
      </c>
      <c r="G22" s="37">
        <v>3.1</v>
      </c>
      <c r="H22" s="37">
        <v>5.9</v>
      </c>
      <c r="I22" s="43">
        <v>17436</v>
      </c>
      <c r="J22" s="37">
        <v>5.8</v>
      </c>
      <c r="K22" s="43">
        <v>15086</v>
      </c>
      <c r="L22" s="39">
        <v>7.4999999999999997E-2</v>
      </c>
      <c r="M22" s="37">
        <f>ROUND(K22*(1-L22),0)</f>
        <v>13955</v>
      </c>
      <c r="N22" s="28">
        <v>0.71499999999999997</v>
      </c>
      <c r="O22" s="25">
        <f t="shared" si="133"/>
        <v>9977.8249999999989</v>
      </c>
      <c r="P22" s="39">
        <v>0.24199999999999999</v>
      </c>
      <c r="Q22" s="25">
        <f t="shared" si="134"/>
        <v>3377.11</v>
      </c>
      <c r="R22" s="39">
        <v>4.2999999999999997E-2</v>
      </c>
      <c r="S22" s="25">
        <f t="shared" si="135"/>
        <v>600.06499999999994</v>
      </c>
      <c r="T22" s="28">
        <v>0.20100000000000001</v>
      </c>
      <c r="U22" s="25">
        <f t="shared" si="136"/>
        <v>2804.9550000000004</v>
      </c>
      <c r="V22" s="39">
        <v>0.51600000000000001</v>
      </c>
      <c r="W22" s="25">
        <f t="shared" si="137"/>
        <v>7200.78</v>
      </c>
      <c r="X22" s="39">
        <v>0.39</v>
      </c>
      <c r="Y22" s="25">
        <f t="shared" si="138"/>
        <v>5442.45</v>
      </c>
      <c r="Z22" s="47">
        <v>2.8500000000000001E-3</v>
      </c>
      <c r="AA22" s="18">
        <f t="shared" si="139"/>
        <v>39.771750000000004</v>
      </c>
      <c r="AB22" s="27">
        <f>IF(M22&gt;0,(AD22+AL22)/M22,0)</f>
        <v>3.0347109638122543E-3</v>
      </c>
      <c r="AC22" s="47">
        <v>2.5999999999999998E-4</v>
      </c>
      <c r="AD22" s="37">
        <f t="shared" si="140"/>
        <v>3.6282999999999999</v>
      </c>
      <c r="AE22" s="28">
        <v>0.20300000000000001</v>
      </c>
      <c r="AF22" s="41">
        <f t="shared" si="141"/>
        <v>35.745255000000007</v>
      </c>
      <c r="AG22" s="28">
        <f t="shared" si="142"/>
        <v>0.90993736684613791</v>
      </c>
      <c r="AH22" s="29">
        <f t="shared" si="6"/>
        <v>0.91540696150972056</v>
      </c>
      <c r="AI22" s="43">
        <v>195</v>
      </c>
      <c r="AJ22" s="39">
        <v>9.7000000000000003E-2</v>
      </c>
      <c r="AK22" s="28">
        <v>0.21990000000000001</v>
      </c>
      <c r="AL22" s="41">
        <f t="shared" si="143"/>
        <v>38.721091500000007</v>
      </c>
      <c r="AM22" s="18">
        <v>1.65</v>
      </c>
      <c r="AN22" s="18"/>
      <c r="AO22" s="122">
        <f>AO21+AI22-AN22</f>
        <v>1183.7500000000027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4">SUM(D20:D22)</f>
        <v>50900</v>
      </c>
      <c r="E23" s="51"/>
      <c r="F23" s="51">
        <f t="shared" ref="F23" si="145">SUM(F20:F22)</f>
        <v>45862</v>
      </c>
      <c r="G23" s="52"/>
      <c r="H23" s="52"/>
      <c r="I23" s="51">
        <f t="shared" ref="I23:K23" si="146">SUM(I20:I22)</f>
        <v>47015</v>
      </c>
      <c r="J23" s="52"/>
      <c r="K23" s="51">
        <f t="shared" si="146"/>
        <v>44914</v>
      </c>
      <c r="L23" s="21">
        <f t="shared" ref="L23" si="147">IF(K23&gt;0,(K20*L20+K21*L21+K22*L22)/K23,0)</f>
        <v>7.3676047557554442E-2</v>
      </c>
      <c r="M23" s="52">
        <f t="shared" ref="M23" si="148">M20+M21+M22</f>
        <v>41605</v>
      </c>
      <c r="N23" s="53">
        <f t="shared" ref="N23" si="149">IF(M23&gt;0,O23/M23,0)</f>
        <v>0.70600144213435878</v>
      </c>
      <c r="O23" s="54">
        <f t="shared" ref="O23" si="150">O20+O21+O22</f>
        <v>29373.189999999995</v>
      </c>
      <c r="P23" s="21">
        <f t="shared" ref="P23" si="151">IF(M23&gt;0,Q23/M23,0)</f>
        <v>0.24728109602211276</v>
      </c>
      <c r="Q23" s="54">
        <f t="shared" ref="Q23" si="152">Q20+Q21+Q22</f>
        <v>10288.130000000001</v>
      </c>
      <c r="R23" s="21">
        <f t="shared" ref="R23" si="153">IF(M23&gt;0,S23/M23,0)</f>
        <v>4.6717461843528416E-2</v>
      </c>
      <c r="S23" s="54">
        <f t="shared" ref="S23" si="154">S20+S21+S22</f>
        <v>1943.6799999999998</v>
      </c>
      <c r="T23" s="21">
        <f t="shared" ref="T23" si="155">IF(M23&gt;0,U23/M23,0)</f>
        <v>0.19669621439730803</v>
      </c>
      <c r="U23" s="54">
        <f t="shared" ref="U23" si="156">U20+U21+U22</f>
        <v>8183.5460000000003</v>
      </c>
      <c r="V23" s="21">
        <f t="shared" ref="V23" si="157">IF(M23&gt;0,W23/M23,0)</f>
        <v>0.52293721908424473</v>
      </c>
      <c r="W23" s="54">
        <f t="shared" ref="W23" si="158">W20+W21+W22</f>
        <v>21756.803</v>
      </c>
      <c r="X23" s="21">
        <f t="shared" ref="X23" si="159">IF(M23&gt;0,Y23/M23,0)</f>
        <v>0.39</v>
      </c>
      <c r="Y23" s="54">
        <f t="shared" ref="Y23" si="160">Y20+Y21+Y22</f>
        <v>16225.95</v>
      </c>
      <c r="Z23" s="55">
        <f t="shared" ref="Z23" si="161">IF(M23&gt;0,AA23/M23,0)</f>
        <v>2.8101249849777675E-3</v>
      </c>
      <c r="AA23" s="56">
        <f t="shared" ref="AA23" si="162">SUM(AA20:AA22)</f>
        <v>116.91525000000001</v>
      </c>
      <c r="AB23" s="55">
        <f t="shared" ref="AB23" si="163">IF(M23&gt;0,(AB20*M20+AB21*M21+AB22*M22)/M23,0)</f>
        <v>3.2075823026078607E-3</v>
      </c>
      <c r="AC23" s="55">
        <f t="shared" ref="AC23" si="164">IF(K23&gt;0,(K20*AC20+K21*AC21+K22*AC22)/K23,0)</f>
        <v>2.5344436033308099E-4</v>
      </c>
      <c r="AD23" s="52">
        <f t="shared" ref="AD23" si="165">SUM(AD20:AD22)</f>
        <v>10.543760000000001</v>
      </c>
      <c r="AE23" s="53">
        <f t="shared" ref="AE23" si="166">IF(K23&gt;0,(K20*AE20+K21*AE21+K22*AE22)/K23,0)</f>
        <v>0.20551892950972972</v>
      </c>
      <c r="AF23" s="58">
        <f t="shared" ref="AF23" si="167">SUM(AF20:AF22)</f>
        <v>110.22653880000001</v>
      </c>
      <c r="AG23" s="53">
        <f t="shared" ref="AG23" si="168">IF(AND(AA23&gt;0),((AA20*AG20+AA21*AG21+AA22*AG22)/AA23),0)</f>
        <v>0.91094073521499708</v>
      </c>
      <c r="AH23" s="57">
        <f t="shared" si="6"/>
        <v>0.92200596799294454</v>
      </c>
      <c r="AI23" s="51">
        <f t="shared" ref="AI23" si="169">SUM(AI20:AI22)</f>
        <v>591</v>
      </c>
      <c r="AJ23" s="21">
        <f t="shared" ref="AJ23" si="170">IF(AI23&gt;0,(AJ20*AI20+AJ21*AI21+AJ22*AI22)/AI23,0)</f>
        <v>9.2644670050761421E-2</v>
      </c>
      <c r="AK23" s="53">
        <f t="shared" ref="AK23" si="171">IF(K23&gt;0,(AK20*K20+AK21*K21+AK22*K22)/K23,0)</f>
        <v>0.22907082869483902</v>
      </c>
      <c r="AL23" s="58">
        <f t="shared" ref="AL23" si="172">SUM(AL20:AL22)</f>
        <v>122.90770170000002</v>
      </c>
      <c r="AM23" s="56"/>
      <c r="AN23" s="56">
        <f t="shared" ref="AN23" si="173">SUM(AN20:AN22)</f>
        <v>1211.7</v>
      </c>
      <c r="AO23" s="106"/>
      <c r="AP23" s="107">
        <f>AO22</f>
        <v>1183.7500000000027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52</v>
      </c>
      <c r="D24" s="12">
        <v>6118</v>
      </c>
      <c r="E24" s="12">
        <v>1</v>
      </c>
      <c r="F24" s="12">
        <v>12225</v>
      </c>
      <c r="G24" s="13">
        <v>2.7</v>
      </c>
      <c r="H24" s="13">
        <v>5.2</v>
      </c>
      <c r="I24" s="12">
        <v>11918</v>
      </c>
      <c r="J24" s="13">
        <v>7</v>
      </c>
      <c r="K24" s="12">
        <v>15054</v>
      </c>
      <c r="L24" s="14">
        <v>7.5999999999999998E-2</v>
      </c>
      <c r="M24" s="24">
        <f>ROUND(K24*(1-L24),0)</f>
        <v>13910</v>
      </c>
      <c r="N24" s="15">
        <v>0.627</v>
      </c>
      <c r="O24" s="25">
        <f t="shared" ref="O24:O26" si="175">M24*N24</f>
        <v>8721.57</v>
      </c>
      <c r="P24" s="14">
        <v>0.317</v>
      </c>
      <c r="Q24" s="25">
        <f t="shared" ref="Q24:Q26" si="176">M24*P24</f>
        <v>4409.47</v>
      </c>
      <c r="R24" s="16">
        <v>5.6000000000000001E-2</v>
      </c>
      <c r="S24" s="25">
        <f t="shared" ref="S24:S26" si="177">M24*R24</f>
        <v>778.96</v>
      </c>
      <c r="T24" s="26">
        <v>0.189</v>
      </c>
      <c r="U24" s="25">
        <f t="shared" ref="U24:U26" si="178">M24*T24</f>
        <v>2628.9900000000002</v>
      </c>
      <c r="V24" s="16">
        <v>0.53</v>
      </c>
      <c r="W24" s="25">
        <f t="shared" ref="W24:W26" si="179">M24*V24</f>
        <v>7372.3</v>
      </c>
      <c r="X24" s="16">
        <v>0.39</v>
      </c>
      <c r="Y24" s="25">
        <f t="shared" ref="Y24:Y26" si="180">X24*M24</f>
        <v>5424.9000000000005</v>
      </c>
      <c r="Z24" s="17">
        <v>2.8999999999999998E-3</v>
      </c>
      <c r="AA24" s="18">
        <f t="shared" ref="AA24:AA26" si="181">M24*Z24</f>
        <v>40.338999999999999</v>
      </c>
      <c r="AB24" s="27">
        <f>IF(M24&gt;0,(AD24+AL24)/M24,0)</f>
        <v>3.0330693601725378E-3</v>
      </c>
      <c r="AC24" s="17">
        <v>2.4000000000000001E-4</v>
      </c>
      <c r="AD24" s="24">
        <f t="shared" ref="AD24:AD26" si="182">AC24*M24</f>
        <v>3.3384</v>
      </c>
      <c r="AE24" s="118">
        <v>0.2069</v>
      </c>
      <c r="AF24" s="30">
        <f t="shared" ref="AF24:AF26" si="183">AI24*(1-AJ24)*AE24</f>
        <v>36.257983600000003</v>
      </c>
      <c r="AG24" s="28">
        <f t="shared" ref="AG24:AG26" si="184">IF(AND(AE24&gt;0,AC24&gt;0,Z24&gt;0),((Z24-AC24)*AE24)/((AE24-AC24)*Z24),0)</f>
        <v>0.91830659720947616</v>
      </c>
      <c r="AH24" s="60">
        <f t="shared" si="6"/>
        <v>0.92187019988878416</v>
      </c>
      <c r="AI24" s="12">
        <v>193</v>
      </c>
      <c r="AJ24" s="14">
        <v>9.1999999999999998E-2</v>
      </c>
      <c r="AK24" s="15">
        <v>0.22170000000000001</v>
      </c>
      <c r="AL24" s="30">
        <f t="shared" ref="AL24:AL26" si="185">AI24*(1-AJ24)*AK24</f>
        <v>38.851594800000001</v>
      </c>
      <c r="AM24" s="19">
        <v>1.8</v>
      </c>
      <c r="AN24" s="19">
        <v>888.36</v>
      </c>
      <c r="AO24" s="102">
        <f>AO22+AI24-AN24</f>
        <v>488.39000000000271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68" t="s">
        <v>53</v>
      </c>
      <c r="D25" s="34">
        <v>26162</v>
      </c>
      <c r="E25" s="34">
        <v>2</v>
      </c>
      <c r="F25" s="34">
        <v>15818</v>
      </c>
      <c r="G25" s="35">
        <v>1.6</v>
      </c>
      <c r="H25" s="35">
        <v>2.7</v>
      </c>
      <c r="I25" s="34">
        <v>15485</v>
      </c>
      <c r="J25" s="35">
        <v>7.2</v>
      </c>
      <c r="K25" s="34">
        <v>15014</v>
      </c>
      <c r="L25" s="36">
        <v>7.8E-2</v>
      </c>
      <c r="M25" s="37">
        <f>ROUND(K25*(1-L25),0)</f>
        <v>13843</v>
      </c>
      <c r="N25" s="38">
        <v>0.69199999999999995</v>
      </c>
      <c r="O25" s="25">
        <f t="shared" si="175"/>
        <v>9579.3559999999998</v>
      </c>
      <c r="P25" s="36">
        <v>0.246</v>
      </c>
      <c r="Q25" s="25">
        <f t="shared" si="176"/>
        <v>3405.3780000000002</v>
      </c>
      <c r="R25" s="39">
        <v>6.2E-2</v>
      </c>
      <c r="S25" s="25">
        <f t="shared" si="177"/>
        <v>858.26599999999996</v>
      </c>
      <c r="T25" s="28">
        <v>0.19</v>
      </c>
      <c r="U25" s="25">
        <f t="shared" si="178"/>
        <v>2630.17</v>
      </c>
      <c r="V25" s="39">
        <v>0.52800000000000002</v>
      </c>
      <c r="W25" s="25">
        <f t="shared" si="179"/>
        <v>7309.1040000000003</v>
      </c>
      <c r="X25" s="39">
        <v>0.39</v>
      </c>
      <c r="Y25" s="25">
        <f t="shared" si="180"/>
        <v>5398.77</v>
      </c>
      <c r="Z25" s="40">
        <v>2.8600000000000001E-3</v>
      </c>
      <c r="AA25" s="18">
        <f t="shared" si="181"/>
        <v>39.590980000000002</v>
      </c>
      <c r="AB25" s="27">
        <f>IF(M25&gt;0,(AD25+AL25)/M25,0)</f>
        <v>3.4645868381131253E-3</v>
      </c>
      <c r="AC25" s="40">
        <v>2.3000000000000001E-4</v>
      </c>
      <c r="AD25" s="37">
        <f t="shared" si="182"/>
        <v>3.1838899999999999</v>
      </c>
      <c r="AE25" s="28">
        <v>0.21190000000000001</v>
      </c>
      <c r="AF25" s="41">
        <f t="shared" si="183"/>
        <v>43.483575200000004</v>
      </c>
      <c r="AG25" s="28">
        <f t="shared" si="184"/>
        <v>0.9205796329621152</v>
      </c>
      <c r="AH25" s="29">
        <f t="shared" si="6"/>
        <v>0.93459915903276891</v>
      </c>
      <c r="AI25" s="34">
        <v>226</v>
      </c>
      <c r="AJ25" s="36">
        <v>9.1999999999999998E-2</v>
      </c>
      <c r="AK25" s="38">
        <v>0.21820000000000001</v>
      </c>
      <c r="AL25" s="41">
        <f t="shared" si="185"/>
        <v>44.776385599999998</v>
      </c>
      <c r="AM25" s="42">
        <v>1.8</v>
      </c>
      <c r="AN25" s="42"/>
      <c r="AO25" s="122">
        <f>AO24+AI25-AN25</f>
        <v>714.39000000000271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154" t="s">
        <v>50</v>
      </c>
      <c r="D26" s="43">
        <v>16100</v>
      </c>
      <c r="E26" s="43">
        <v>2</v>
      </c>
      <c r="F26" s="43">
        <v>15740</v>
      </c>
      <c r="G26" s="37">
        <v>2.2999999999999998</v>
      </c>
      <c r="H26" s="37">
        <v>5.9</v>
      </c>
      <c r="I26" s="43">
        <v>15026</v>
      </c>
      <c r="J26" s="37">
        <v>6.8</v>
      </c>
      <c r="K26" s="43">
        <v>15198</v>
      </c>
      <c r="L26" s="39">
        <v>0.08</v>
      </c>
      <c r="M26" s="37">
        <f>ROUND(K26*(1-L26),0)</f>
        <v>13982</v>
      </c>
      <c r="N26" s="28">
        <v>0.73399999999999999</v>
      </c>
      <c r="O26" s="25">
        <f t="shared" si="175"/>
        <v>10262.788</v>
      </c>
      <c r="P26" s="39">
        <v>0.24199999999999999</v>
      </c>
      <c r="Q26" s="25">
        <f t="shared" si="176"/>
        <v>3383.6439999999998</v>
      </c>
      <c r="R26" s="39">
        <v>2.4E-2</v>
      </c>
      <c r="S26" s="25">
        <f t="shared" si="177"/>
        <v>335.56799999999998</v>
      </c>
      <c r="T26" s="28">
        <v>0.186</v>
      </c>
      <c r="U26" s="25">
        <f t="shared" si="178"/>
        <v>2600.652</v>
      </c>
      <c r="V26" s="39">
        <v>0.52700000000000002</v>
      </c>
      <c r="W26" s="25">
        <f t="shared" si="179"/>
        <v>7368.5140000000001</v>
      </c>
      <c r="X26" s="39">
        <v>0.38</v>
      </c>
      <c r="Y26" s="25">
        <f t="shared" si="180"/>
        <v>5313.16</v>
      </c>
      <c r="Z26" s="47">
        <v>2.7599999999999999E-3</v>
      </c>
      <c r="AA26" s="18">
        <f t="shared" si="181"/>
        <v>38.590319999999998</v>
      </c>
      <c r="AB26" s="27">
        <f>IF(M26&gt;0,(AD26+AL26)/M26,0)</f>
        <v>3.0017200972679158E-3</v>
      </c>
      <c r="AC26" s="47">
        <v>2.1000000000000001E-4</v>
      </c>
      <c r="AD26" s="37">
        <f t="shared" si="182"/>
        <v>2.9362200000000001</v>
      </c>
      <c r="AE26" s="28">
        <v>0.2094</v>
      </c>
      <c r="AF26" s="41">
        <f t="shared" si="183"/>
        <v>36.505958400000004</v>
      </c>
      <c r="AG26" s="28">
        <f t="shared" si="184"/>
        <v>0.92484053398512256</v>
      </c>
      <c r="AH26" s="29">
        <f t="shared" si="6"/>
        <v>0.93091323354630928</v>
      </c>
      <c r="AI26" s="43">
        <v>192</v>
      </c>
      <c r="AJ26" s="39">
        <v>9.1999999999999998E-2</v>
      </c>
      <c r="AK26" s="28">
        <v>0.22389999999999999</v>
      </c>
      <c r="AL26" s="41">
        <f t="shared" si="185"/>
        <v>39.033830399999999</v>
      </c>
      <c r="AM26" s="18">
        <v>1.62</v>
      </c>
      <c r="AN26" s="18"/>
      <c r="AO26" s="122">
        <f>AO25+AI26-AN26</f>
        <v>906.39000000000271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86">SUM(D24:D26)</f>
        <v>48380</v>
      </c>
      <c r="E27" s="51"/>
      <c r="F27" s="51">
        <f t="shared" ref="F27" si="187">SUM(F24:F26)</f>
        <v>43783</v>
      </c>
      <c r="G27" s="52"/>
      <c r="H27" s="52"/>
      <c r="I27" s="51">
        <f t="shared" ref="I27:K27" si="188">SUM(I24:I26)</f>
        <v>42429</v>
      </c>
      <c r="J27" s="52"/>
      <c r="K27" s="51">
        <f t="shared" si="188"/>
        <v>45266</v>
      </c>
      <c r="L27" s="21">
        <f t="shared" ref="L27" si="189">IF(K27&gt;0,(K24*L24+K25*L25+K26*L26)/K27,0)</f>
        <v>7.8006362391198694E-2</v>
      </c>
      <c r="M27" s="52">
        <f t="shared" ref="M27" si="190">M24+M25+M26</f>
        <v>41735</v>
      </c>
      <c r="N27" s="53">
        <f t="shared" ref="N27" si="191">IF(M27&gt;0,O27/M27,0)</f>
        <v>0.68440670899724454</v>
      </c>
      <c r="O27" s="54">
        <f t="shared" ref="O27" si="192">O24+O25+O26</f>
        <v>28563.714</v>
      </c>
      <c r="P27" s="21">
        <f t="shared" ref="P27" si="193">IF(M27&gt;0,Q27/M27,0)</f>
        <v>0.26832375703845696</v>
      </c>
      <c r="Q27" s="54">
        <f t="shared" ref="Q27" si="194">Q24+Q25+Q26</f>
        <v>11198.492</v>
      </c>
      <c r="R27" s="21">
        <f t="shared" ref="R27" si="195">IF(M27&gt;0,S27/M27,0)</f>
        <v>4.7269533964298553E-2</v>
      </c>
      <c r="S27" s="54">
        <f t="shared" ref="S27" si="196">S24+S25+S26</f>
        <v>1972.7940000000001</v>
      </c>
      <c r="T27" s="21">
        <f t="shared" ref="T27" si="197">IF(M27&gt;0,U27/M27,0)</f>
        <v>0.18832663232299029</v>
      </c>
      <c r="U27" s="54">
        <f t="shared" ref="U27" si="198">U24+U25+U26</f>
        <v>7859.8119999999999</v>
      </c>
      <c r="V27" s="21">
        <f t="shared" ref="V27" si="199">IF(M27&gt;0,W27/M27,0)</f>
        <v>0.5283315682281059</v>
      </c>
      <c r="W27" s="54">
        <f t="shared" ref="W27" si="200">W24+W25+W26</f>
        <v>22049.918000000001</v>
      </c>
      <c r="X27" s="21">
        <f t="shared" ref="X27" si="201">IF(M27&gt;0,Y27/M27,0)</f>
        <v>0.3866498143045406</v>
      </c>
      <c r="Y27" s="54">
        <f t="shared" ref="Y27" si="202">Y24+Y25+Y26</f>
        <v>16136.830000000002</v>
      </c>
      <c r="Z27" s="55">
        <f t="shared" ref="Z27" si="203">IF(M27&gt;0,AA27/M27,0)</f>
        <v>2.8398298789984425E-3</v>
      </c>
      <c r="AA27" s="56">
        <f t="shared" ref="AA27" si="204">SUM(AA24:AA26)</f>
        <v>118.52029999999999</v>
      </c>
      <c r="AB27" s="55">
        <f t="shared" ref="AB27" si="205">IF(M27&gt;0,(AB24*M24+AB25*M25+AB26*M26)/M27,0)</f>
        <v>3.1656959578291602E-3</v>
      </c>
      <c r="AC27" s="55">
        <f t="shared" ref="AC27" si="206">IF(K27&gt;0,(K24*AC24+K25*AC25+K26*AC26)/K27,0)</f>
        <v>2.2661070118853004E-4</v>
      </c>
      <c r="AD27" s="52">
        <f t="shared" ref="AD27" si="207">SUM(AD24:AD26)</f>
        <v>9.4585100000000004</v>
      </c>
      <c r="AE27" s="53">
        <f t="shared" ref="AE27" si="208">IF(K27&gt;0,(K24*AE24+K25*AE25+K26*AE26)/K27,0)</f>
        <v>0.20939779083638932</v>
      </c>
      <c r="AF27" s="58">
        <f t="shared" ref="AF27" si="209">SUM(AF24:AF26)</f>
        <v>116.2475172</v>
      </c>
      <c r="AG27" s="53">
        <f t="shared" ref="AG27" si="210">IF(AND(AA27&gt;0),((AA24*AG24+AA25*AG25+AA26*AG26)/AA27),0)</f>
        <v>0.92119334677097731</v>
      </c>
      <c r="AH27" s="57">
        <f t="shared" si="6"/>
        <v>0.92936854982435901</v>
      </c>
      <c r="AI27" s="51">
        <f t="shared" ref="AI27" si="211">SUM(AI24:AI26)</f>
        <v>611</v>
      </c>
      <c r="AJ27" s="21">
        <f t="shared" ref="AJ27" si="212">IF(AI27&gt;0,(AJ24*AI24+AJ25*AI25+AJ26*AI26)/AI27,0)</f>
        <v>9.2000000000000012E-2</v>
      </c>
      <c r="AK27" s="53">
        <f t="shared" ref="AK27" si="213">IF(K27&gt;0,(AK24*K24+AK25*K25+AK26*K26)/K27,0)</f>
        <v>0.22127775372244068</v>
      </c>
      <c r="AL27" s="58">
        <f t="shared" ref="AL27" si="214">SUM(AL24:AL26)</f>
        <v>122.6618108</v>
      </c>
      <c r="AM27" s="56"/>
      <c r="AN27" s="56">
        <f t="shared" ref="AN27" si="215">SUM(AN24:AN26)</f>
        <v>888.36</v>
      </c>
      <c r="AO27" s="106"/>
      <c r="AP27" s="107">
        <f>AO26</f>
        <v>906.39000000000271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51</v>
      </c>
      <c r="D28" s="12">
        <v>6296</v>
      </c>
      <c r="E28" s="12">
        <v>0</v>
      </c>
      <c r="F28" s="12">
        <v>10503</v>
      </c>
      <c r="G28" s="13">
        <v>2.1</v>
      </c>
      <c r="H28" s="13">
        <v>6.3</v>
      </c>
      <c r="I28" s="12">
        <v>11201</v>
      </c>
      <c r="J28" s="13">
        <v>7.5</v>
      </c>
      <c r="K28" s="12">
        <v>15062</v>
      </c>
      <c r="L28" s="14">
        <v>8.1000000000000003E-2</v>
      </c>
      <c r="M28" s="24">
        <f>ROUND(K28*(1-L28),0)</f>
        <v>13842</v>
      </c>
      <c r="N28" s="15">
        <v>0.68</v>
      </c>
      <c r="O28" s="25">
        <f t="shared" ref="O28:O30" si="217">M28*N28</f>
        <v>9412.5600000000013</v>
      </c>
      <c r="P28" s="14">
        <v>0.27700000000000002</v>
      </c>
      <c r="Q28" s="25">
        <f t="shared" ref="Q28:Q30" si="218">M28*P28</f>
        <v>3834.2340000000004</v>
      </c>
      <c r="R28" s="16">
        <v>4.2999999999999997E-2</v>
      </c>
      <c r="S28" s="25">
        <f t="shared" ref="S28:S30" si="219">M28*R28</f>
        <v>595.2059999999999</v>
      </c>
      <c r="T28" s="26">
        <v>0.187</v>
      </c>
      <c r="U28" s="25">
        <f t="shared" ref="U28:U30" si="220">M28*T28</f>
        <v>2588.4540000000002</v>
      </c>
      <c r="V28" s="16">
        <v>0.54300000000000004</v>
      </c>
      <c r="W28" s="25">
        <f t="shared" ref="W28:W30" si="221">M28*V28</f>
        <v>7516.2060000000001</v>
      </c>
      <c r="X28" s="16">
        <v>0.39</v>
      </c>
      <c r="Y28" s="25">
        <f t="shared" ref="Y28:Y30" si="222">X28*M28</f>
        <v>5398.38</v>
      </c>
      <c r="Z28" s="17">
        <v>2.7299999999999998E-3</v>
      </c>
      <c r="AA28" s="18">
        <f t="shared" ref="AA28:AA30" si="223">M28*Z28</f>
        <v>37.78866</v>
      </c>
      <c r="AB28" s="27">
        <f>IF(M28&gt;0,(AD28+AL28)/M28,0)</f>
        <v>2.926375335934114E-3</v>
      </c>
      <c r="AC28" s="17">
        <v>2.1000000000000001E-4</v>
      </c>
      <c r="AD28" s="24">
        <f t="shared" ref="AD28:AD30" si="224">AC28*M28</f>
        <v>2.9068200000000002</v>
      </c>
      <c r="AE28" s="118">
        <v>0.2104</v>
      </c>
      <c r="AF28" s="30">
        <f t="shared" ref="AF28:AF30" si="225">AI28*(1-AJ28)*AE28</f>
        <v>35.651438400000004</v>
      </c>
      <c r="AG28" s="28">
        <f t="shared" ref="AG28:AG30" si="226">IF(AND(AE28&gt;0,AC28&gt;0,Z28&gt;0),((Z28-AC28)*AE28)/((AE28-AC28)*Z28),0)</f>
        <v>0.92399916559010686</v>
      </c>
      <c r="AH28" s="60">
        <f t="shared" si="6"/>
        <v>0.92911816194713714</v>
      </c>
      <c r="AI28" s="12">
        <v>186</v>
      </c>
      <c r="AJ28" s="14">
        <v>8.8999999999999996E-2</v>
      </c>
      <c r="AK28" s="15">
        <v>0.22189999999999999</v>
      </c>
      <c r="AL28" s="30">
        <f t="shared" ref="AL28:AL30" si="227">AI28*(1-AJ28)*AK28</f>
        <v>37.6000674</v>
      </c>
      <c r="AM28" s="19">
        <v>1.63</v>
      </c>
      <c r="AN28" s="19">
        <v>1032.48</v>
      </c>
      <c r="AO28" s="102">
        <f>AO26+AI28-AN28-AP28</f>
        <v>2.5863755581667647E-12</v>
      </c>
      <c r="AP28" s="103">
        <v>59.91</v>
      </c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68" t="s">
        <v>53</v>
      </c>
      <c r="D29" s="34">
        <v>19334</v>
      </c>
      <c r="E29" s="34">
        <v>2</v>
      </c>
      <c r="F29" s="34">
        <v>13832</v>
      </c>
      <c r="G29" s="35">
        <v>1.5</v>
      </c>
      <c r="H29" s="35">
        <v>5.3</v>
      </c>
      <c r="I29" s="34">
        <v>14095</v>
      </c>
      <c r="J29" s="35">
        <v>8.1</v>
      </c>
      <c r="K29" s="34">
        <v>15702</v>
      </c>
      <c r="L29" s="36">
        <v>8.2000000000000003E-2</v>
      </c>
      <c r="M29" s="37">
        <f>ROUND(K29*(1-L29),0)</f>
        <v>14414</v>
      </c>
      <c r="N29" s="38">
        <v>0.72</v>
      </c>
      <c r="O29" s="25">
        <f t="shared" si="217"/>
        <v>10378.08</v>
      </c>
      <c r="P29" s="36">
        <v>0.23</v>
      </c>
      <c r="Q29" s="25">
        <f t="shared" si="218"/>
        <v>3315.2200000000003</v>
      </c>
      <c r="R29" s="39">
        <v>0.05</v>
      </c>
      <c r="S29" s="25">
        <f t="shared" si="219"/>
        <v>720.7</v>
      </c>
      <c r="T29" s="28">
        <v>0.20799999999999999</v>
      </c>
      <c r="U29" s="25">
        <f t="shared" si="220"/>
        <v>2998.1120000000001</v>
      </c>
      <c r="V29" s="39">
        <v>0.51300000000000001</v>
      </c>
      <c r="W29" s="25">
        <f t="shared" si="221"/>
        <v>7394.3820000000005</v>
      </c>
      <c r="X29" s="39">
        <v>0.38</v>
      </c>
      <c r="Y29" s="25">
        <f t="shared" si="222"/>
        <v>5477.32</v>
      </c>
      <c r="Z29" s="40">
        <v>2.7000000000000001E-3</v>
      </c>
      <c r="AA29" s="18">
        <f t="shared" si="223"/>
        <v>38.9178</v>
      </c>
      <c r="AB29" s="27">
        <f>IF(M29&gt;0,(AD29+AL29)/M29,0)</f>
        <v>2.7975550922714034E-3</v>
      </c>
      <c r="AC29" s="40">
        <v>2.1000000000000001E-4</v>
      </c>
      <c r="AD29" s="37">
        <f t="shared" si="224"/>
        <v>3.0269400000000002</v>
      </c>
      <c r="AE29" s="28">
        <v>0.21129999999999999</v>
      </c>
      <c r="AF29" s="41">
        <f t="shared" si="225"/>
        <v>35.838381699999999</v>
      </c>
      <c r="AG29" s="28">
        <f t="shared" si="226"/>
        <v>0.92313968238929145</v>
      </c>
      <c r="AH29" s="29">
        <f t="shared" si="6"/>
        <v>0.92581859197625593</v>
      </c>
      <c r="AI29" s="34">
        <v>187</v>
      </c>
      <c r="AJ29" s="36">
        <v>9.2999999999999999E-2</v>
      </c>
      <c r="AK29" s="38">
        <v>0.21990000000000001</v>
      </c>
      <c r="AL29" s="41">
        <f t="shared" si="227"/>
        <v>37.297019100000007</v>
      </c>
      <c r="AM29" s="42">
        <v>1.7</v>
      </c>
      <c r="AN29" s="42"/>
      <c r="AO29" s="122">
        <f>AO28+AI29-AN29</f>
        <v>187.00000000000259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154" t="s">
        <v>50</v>
      </c>
      <c r="D30" s="43">
        <v>16200</v>
      </c>
      <c r="E30" s="43">
        <v>1</v>
      </c>
      <c r="F30" s="43">
        <v>15655</v>
      </c>
      <c r="G30" s="37">
        <v>4.2</v>
      </c>
      <c r="H30" s="37">
        <v>7</v>
      </c>
      <c r="I30" s="43">
        <v>15595</v>
      </c>
      <c r="J30" s="37">
        <v>7.9</v>
      </c>
      <c r="K30" s="131">
        <v>16912</v>
      </c>
      <c r="L30" s="39">
        <v>7.5999999999999998E-2</v>
      </c>
      <c r="M30" s="37">
        <f>ROUND(K30*(1-L30),0)</f>
        <v>15627</v>
      </c>
      <c r="N30" s="28">
        <v>0.76700000000000002</v>
      </c>
      <c r="O30" s="25">
        <f t="shared" si="217"/>
        <v>11985.909</v>
      </c>
      <c r="P30" s="39">
        <v>0.20399999999999999</v>
      </c>
      <c r="Q30" s="25">
        <f t="shared" si="218"/>
        <v>3187.9079999999999</v>
      </c>
      <c r="R30" s="39">
        <v>2.9000000000000001E-2</v>
      </c>
      <c r="S30" s="25">
        <f t="shared" si="219"/>
        <v>453.18300000000005</v>
      </c>
      <c r="T30" s="28">
        <v>0.214</v>
      </c>
      <c r="U30" s="25">
        <f t="shared" si="220"/>
        <v>3344.1779999999999</v>
      </c>
      <c r="V30" s="39">
        <v>0.5</v>
      </c>
      <c r="W30" s="25">
        <f t="shared" si="221"/>
        <v>7813.5</v>
      </c>
      <c r="X30" s="39">
        <v>0.39</v>
      </c>
      <c r="Y30" s="25">
        <f t="shared" si="222"/>
        <v>6094.5300000000007</v>
      </c>
      <c r="Z30" s="47">
        <v>2.6900000000000001E-3</v>
      </c>
      <c r="AA30" s="18">
        <f t="shared" si="223"/>
        <v>42.036630000000002</v>
      </c>
      <c r="AB30" s="27">
        <f>IF(M30&gt;0,(AD30+AL30)/M30,0)</f>
        <v>3.0248934536379344E-3</v>
      </c>
      <c r="AC30" s="47">
        <v>2.1000000000000001E-4</v>
      </c>
      <c r="AD30" s="37">
        <f t="shared" si="224"/>
        <v>3.2816700000000001</v>
      </c>
      <c r="AE30" s="28">
        <v>0.21049999999999999</v>
      </c>
      <c r="AF30" s="41">
        <f t="shared" si="225"/>
        <v>42.088843499999996</v>
      </c>
      <c r="AG30" s="28">
        <f t="shared" si="226"/>
        <v>0.92285374719739988</v>
      </c>
      <c r="AH30" s="29">
        <f t="shared" si="6"/>
        <v>0.93146519301730635</v>
      </c>
      <c r="AI30" s="34">
        <v>219</v>
      </c>
      <c r="AJ30" s="36">
        <v>8.6999999999999994E-2</v>
      </c>
      <c r="AK30" s="28">
        <v>0.22</v>
      </c>
      <c r="AL30" s="41">
        <f t="shared" si="227"/>
        <v>43.988340000000001</v>
      </c>
      <c r="AM30" s="18">
        <v>1.6</v>
      </c>
      <c r="AN30" s="18"/>
      <c r="AO30" s="122">
        <f>AO29+AI30-AN30</f>
        <v>406.00000000000261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28">SUM(D28:D30)</f>
        <v>41830</v>
      </c>
      <c r="E31" s="51"/>
      <c r="F31" s="51">
        <f t="shared" ref="F31" si="229">SUM(F28:F30)</f>
        <v>39990</v>
      </c>
      <c r="G31" s="52"/>
      <c r="H31" s="52"/>
      <c r="I31" s="51">
        <f t="shared" ref="I31:K31" si="230">SUM(I28:I30)</f>
        <v>40891</v>
      </c>
      <c r="J31" s="52"/>
      <c r="K31" s="51">
        <f t="shared" si="230"/>
        <v>47676</v>
      </c>
      <c r="L31" s="21">
        <f t="shared" ref="L31" si="231">IF(K31&gt;0,(K28*L28+K29*L29+K30*L30)/K31,0)</f>
        <v>7.9555709371591579E-2</v>
      </c>
      <c r="M31" s="52">
        <f t="shared" ref="M31" si="232">M28+M29+M30</f>
        <v>43883</v>
      </c>
      <c r="N31" s="53">
        <f t="shared" ref="N31" si="233">IF(M31&gt;0,O31/M31,0)</f>
        <v>0.72411979582070507</v>
      </c>
      <c r="O31" s="54">
        <f t="shared" ref="O31" si="234">O28+O29+O30</f>
        <v>31776.548999999999</v>
      </c>
      <c r="P31" s="21">
        <f t="shared" ref="P31" si="235">IF(M31&gt;0,Q31/M31,0)</f>
        <v>0.23556643802839369</v>
      </c>
      <c r="Q31" s="54">
        <f t="shared" ref="Q31" si="236">Q28+Q29+Q30</f>
        <v>10337.362000000001</v>
      </c>
      <c r="R31" s="21">
        <f t="shared" ref="R31" si="237">IF(M31&gt;0,S31/M31,0)</f>
        <v>4.0313766150901258E-2</v>
      </c>
      <c r="S31" s="54">
        <f t="shared" ref="S31" si="238">S28+S29+S30</f>
        <v>1769.0889999999999</v>
      </c>
      <c r="T31" s="21">
        <f t="shared" ref="T31" si="239">IF(M31&gt;0,U31/M31,0)</f>
        <v>0.20351261308479368</v>
      </c>
      <c r="U31" s="54">
        <f t="shared" ref="U31" si="240">U28+U29+U30</f>
        <v>8930.7440000000006</v>
      </c>
      <c r="V31" s="21">
        <f t="shared" ref="V31" si="241">IF(M31&gt;0,W31/M31,0)</f>
        <v>0.51783351183829729</v>
      </c>
      <c r="W31" s="54">
        <f t="shared" ref="W31" si="242">W28+W29+W30</f>
        <v>22724.088</v>
      </c>
      <c r="X31" s="21">
        <f t="shared" ref="X31" si="243">IF(M31&gt;0,Y31/M31,0)</f>
        <v>0.38671535674406954</v>
      </c>
      <c r="Y31" s="54">
        <f t="shared" ref="Y31" si="244">Y28+Y29+Y30</f>
        <v>16970.230000000003</v>
      </c>
      <c r="Z31" s="55">
        <f t="shared" ref="Z31" si="245">IF(M31&gt;0,AA31/M31,0)</f>
        <v>2.7059018298657795E-3</v>
      </c>
      <c r="AA31" s="56">
        <f t="shared" ref="AA31" si="246">SUM(AA28:AA30)</f>
        <v>118.74309</v>
      </c>
      <c r="AB31" s="55">
        <f t="shared" ref="AB31" si="247">IF(M31&gt;0,(AB28*M28+AB29*M29+AB30*M30)/M31,0)</f>
        <v>2.9191453752022427E-3</v>
      </c>
      <c r="AC31" s="55">
        <f t="shared" ref="AC31" si="248">IF(K31&gt;0,(K28*AC28+K29*AC29+K30*AC30)/K31,0)</f>
        <v>2.1000000000000001E-4</v>
      </c>
      <c r="AD31" s="52">
        <f t="shared" ref="AD31" si="249">SUM(AD28:AD30)</f>
        <v>9.2154300000000013</v>
      </c>
      <c r="AE31" s="53">
        <f t="shared" ref="AE31" si="250">IF(K31&gt;0,(K28*AE28+K29*AE29+K30*AE30)/K31,0)</f>
        <v>0.21073188606426713</v>
      </c>
      <c r="AF31" s="58">
        <f t="shared" ref="AF31" si="251">SUM(AF28:AF30)</f>
        <v>113.5786636</v>
      </c>
      <c r="AG31" s="53">
        <f t="shared" ref="AG31" si="252">IF(AND(AA31&gt;0),((AA28*AG28+AA29*AG29+AA30*AG30)/AA31),0)</f>
        <v>0.9233119784495154</v>
      </c>
      <c r="AH31" s="57">
        <f t="shared" si="6"/>
        <v>0.92894557677789913</v>
      </c>
      <c r="AI31" s="51">
        <f t="shared" ref="AI31" si="253">SUM(AI28:AI30)</f>
        <v>592</v>
      </c>
      <c r="AJ31" s="21">
        <f t="shared" ref="AJ31" si="254">IF(AI31&gt;0,(AJ28*AI28+AJ29*AI29+AJ30*AI30)/AI31,0)</f>
        <v>8.9523648648648632E-2</v>
      </c>
      <c r="AK31" s="53">
        <f t="shared" ref="AK31" si="255">IF(K31&gt;0,(AK28*K28+AK29*K29+AK30*K30)/K31,0)</f>
        <v>0.22056732108398355</v>
      </c>
      <c r="AL31" s="58">
        <f t="shared" ref="AL31" si="256">SUM(AL28:AL30)</f>
        <v>118.88542649999999</v>
      </c>
      <c r="AM31" s="56"/>
      <c r="AN31" s="56">
        <f t="shared" ref="AN31" si="257">SUM(AN28:AN30)</f>
        <v>1032.48</v>
      </c>
      <c r="AO31" s="106"/>
      <c r="AP31" s="107">
        <f>AO30</f>
        <v>406.00000000000261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51</v>
      </c>
      <c r="D32" s="12">
        <v>3923</v>
      </c>
      <c r="E32" s="12">
        <v>0</v>
      </c>
      <c r="F32" s="12">
        <v>12666</v>
      </c>
      <c r="G32" s="13">
        <v>3.1</v>
      </c>
      <c r="H32" s="13">
        <v>7.1</v>
      </c>
      <c r="I32" s="12">
        <v>13544</v>
      </c>
      <c r="J32" s="13">
        <v>9</v>
      </c>
      <c r="K32" s="12">
        <v>16856</v>
      </c>
      <c r="L32" s="14">
        <v>8.4000000000000005E-2</v>
      </c>
      <c r="M32" s="24">
        <f>ROUND(K32*(1-L32),0)</f>
        <v>15440</v>
      </c>
      <c r="N32" s="15">
        <v>0.70699999999999996</v>
      </c>
      <c r="O32" s="25">
        <f t="shared" ref="O32:O34" si="259">M32*N32</f>
        <v>10916.08</v>
      </c>
      <c r="P32" s="14">
        <v>0.28699999999999998</v>
      </c>
      <c r="Q32" s="25">
        <f t="shared" ref="Q32:Q34" si="260">M32*P32</f>
        <v>4431.28</v>
      </c>
      <c r="R32" s="16">
        <v>6.0000000000000001E-3</v>
      </c>
      <c r="S32" s="25">
        <f t="shared" ref="S32:S34" si="261">M32*R32</f>
        <v>92.64</v>
      </c>
      <c r="T32" s="26">
        <v>0.19900000000000001</v>
      </c>
      <c r="U32" s="25">
        <f t="shared" ref="U32:U34" si="262">M32*T32</f>
        <v>3072.56</v>
      </c>
      <c r="V32" s="16">
        <v>0.53100000000000003</v>
      </c>
      <c r="W32" s="25">
        <f t="shared" ref="W32:W34" si="263">M32*V32</f>
        <v>8198.6400000000012</v>
      </c>
      <c r="X32" s="16">
        <v>0.39</v>
      </c>
      <c r="Y32" s="25">
        <f t="shared" ref="Y32:Y34" si="264">X32*M32</f>
        <v>6021.6</v>
      </c>
      <c r="Z32" s="17">
        <v>2.7699999999999999E-3</v>
      </c>
      <c r="AA32" s="18">
        <f t="shared" ref="AA32:AA34" si="265">M32*Z32</f>
        <v>42.768799999999999</v>
      </c>
      <c r="AB32" s="27">
        <f>IF(M32&gt;0,(AD32+AL32)/M32,0)</f>
        <v>2.7172675647668394E-3</v>
      </c>
      <c r="AC32" s="17">
        <v>2.1000000000000001E-4</v>
      </c>
      <c r="AD32" s="24">
        <f t="shared" ref="AD32:AD34" si="266">AC32*M32</f>
        <v>3.2423999999999999</v>
      </c>
      <c r="AE32" s="118">
        <v>0.21199999999999999</v>
      </c>
      <c r="AF32" s="30">
        <f t="shared" ref="AF32:AF34" si="267">AI32*(1-AJ32)*AE32</f>
        <v>36.918528000000002</v>
      </c>
      <c r="AG32" s="28">
        <f t="shared" ref="AG32:AG34" si="268">IF(AND(AE32&gt;0,AC32&gt;0,Z32&gt;0),((Z32-AC32)*AE32)/((AE32-AC32)*Z32),0)</f>
        <v>0.92510410233691387</v>
      </c>
      <c r="AH32" s="60">
        <f t="shared" si="6"/>
        <v>0.92358896700850779</v>
      </c>
      <c r="AI32" s="12">
        <v>192</v>
      </c>
      <c r="AJ32" s="14">
        <v>9.2999999999999999E-2</v>
      </c>
      <c r="AK32" s="15">
        <v>0.2223</v>
      </c>
      <c r="AL32" s="30">
        <f t="shared" ref="AL32:AL34" si="269">AI32*(1-AJ32)*AK32</f>
        <v>38.712211199999999</v>
      </c>
      <c r="AM32" s="19">
        <v>1.62</v>
      </c>
      <c r="AN32" s="19">
        <v>508.94</v>
      </c>
      <c r="AO32" s="102">
        <f>AO30+AI32-AN32</f>
        <v>89.060000000002617</v>
      </c>
      <c r="AP32" s="103"/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49</v>
      </c>
      <c r="D33" s="34">
        <v>19522</v>
      </c>
      <c r="E33" s="34">
        <v>2</v>
      </c>
      <c r="F33" s="34">
        <v>12618</v>
      </c>
      <c r="G33" s="35">
        <v>4.0999999999999996</v>
      </c>
      <c r="H33" s="35">
        <v>7.7</v>
      </c>
      <c r="I33" s="34">
        <v>13746</v>
      </c>
      <c r="J33" s="35">
        <v>9.1</v>
      </c>
      <c r="K33" s="34">
        <v>16406</v>
      </c>
      <c r="L33" s="36">
        <v>0.08</v>
      </c>
      <c r="M33" s="37">
        <f>ROUND(K33*(1-L33),0)</f>
        <v>15094</v>
      </c>
      <c r="N33" s="38">
        <v>0.63</v>
      </c>
      <c r="O33" s="25">
        <f t="shared" si="259"/>
        <v>9509.2199999999993</v>
      </c>
      <c r="P33" s="36">
        <v>0.32300000000000001</v>
      </c>
      <c r="Q33" s="25">
        <f t="shared" si="260"/>
        <v>4875.3620000000001</v>
      </c>
      <c r="R33" s="39">
        <v>4.7E-2</v>
      </c>
      <c r="S33" s="25">
        <f t="shared" si="261"/>
        <v>709.41800000000001</v>
      </c>
      <c r="T33" s="28">
        <v>0.20599999999999999</v>
      </c>
      <c r="U33" s="25">
        <f t="shared" si="262"/>
        <v>3109.364</v>
      </c>
      <c r="V33" s="39">
        <v>0.51500000000000001</v>
      </c>
      <c r="W33" s="25">
        <f t="shared" si="263"/>
        <v>7773.41</v>
      </c>
      <c r="X33" s="39">
        <v>0.38</v>
      </c>
      <c r="Y33" s="25">
        <f t="shared" si="264"/>
        <v>5735.72</v>
      </c>
      <c r="Z33" s="40">
        <v>2.7000000000000001E-3</v>
      </c>
      <c r="AA33" s="18">
        <f t="shared" si="265"/>
        <v>40.753800000000005</v>
      </c>
      <c r="AB33" s="27">
        <f>IF(M33&gt;0,(AD33+AL33)/M33,0)</f>
        <v>3.0871349542864715E-3</v>
      </c>
      <c r="AC33" s="40">
        <v>2.1000000000000001E-4</v>
      </c>
      <c r="AD33" s="37">
        <f t="shared" si="266"/>
        <v>3.16974</v>
      </c>
      <c r="AE33" s="28">
        <v>0.20660000000000001</v>
      </c>
      <c r="AF33" s="41">
        <f t="shared" si="267"/>
        <v>42.301349999999999</v>
      </c>
      <c r="AG33" s="28">
        <f t="shared" si="268"/>
        <v>0.92316057517859929</v>
      </c>
      <c r="AH33" s="29">
        <f t="shared" si="6"/>
        <v>0.93289942572692874</v>
      </c>
      <c r="AI33" s="34">
        <v>225</v>
      </c>
      <c r="AJ33" s="36">
        <v>0.09</v>
      </c>
      <c r="AK33" s="38">
        <v>0.21210000000000001</v>
      </c>
      <c r="AL33" s="41">
        <f t="shared" si="269"/>
        <v>43.427475000000001</v>
      </c>
      <c r="AM33" s="42">
        <v>1.6</v>
      </c>
      <c r="AN33" s="42"/>
      <c r="AO33" s="122">
        <f>AO32+AI33-AN33</f>
        <v>314.06000000000262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154" t="s">
        <v>50</v>
      </c>
      <c r="D34" s="43">
        <v>16200</v>
      </c>
      <c r="E34" s="43">
        <v>2</v>
      </c>
      <c r="F34" s="43">
        <v>15847</v>
      </c>
      <c r="G34" s="37">
        <v>3</v>
      </c>
      <c r="H34" s="37">
        <v>8.1</v>
      </c>
      <c r="I34" s="43">
        <v>16140</v>
      </c>
      <c r="J34" s="37">
        <v>8.9</v>
      </c>
      <c r="K34" s="43">
        <v>16701</v>
      </c>
      <c r="L34" s="39">
        <v>8.3000000000000004E-2</v>
      </c>
      <c r="M34" s="37">
        <f>ROUND(K34*(1-L34),0)</f>
        <v>15315</v>
      </c>
      <c r="N34" s="28">
        <v>0.63500000000000001</v>
      </c>
      <c r="O34" s="25">
        <f t="shared" si="259"/>
        <v>9725.0249999999996</v>
      </c>
      <c r="P34" s="39">
        <v>0.24199999999999999</v>
      </c>
      <c r="Q34" s="25">
        <f t="shared" si="260"/>
        <v>3706.23</v>
      </c>
      <c r="R34" s="39">
        <v>0.123</v>
      </c>
      <c r="S34" s="25">
        <f t="shared" si="261"/>
        <v>1883.7449999999999</v>
      </c>
      <c r="T34" s="28">
        <v>0.2</v>
      </c>
      <c r="U34" s="25">
        <f t="shared" si="262"/>
        <v>3063</v>
      </c>
      <c r="V34" s="39">
        <v>0.52</v>
      </c>
      <c r="W34" s="25">
        <f t="shared" si="263"/>
        <v>7963.8</v>
      </c>
      <c r="X34" s="39">
        <v>0.38</v>
      </c>
      <c r="Y34" s="25">
        <f t="shared" si="264"/>
        <v>5819.7</v>
      </c>
      <c r="Z34" s="47">
        <v>2.81E-3</v>
      </c>
      <c r="AA34" s="18">
        <f t="shared" si="265"/>
        <v>43.035150000000002</v>
      </c>
      <c r="AB34" s="27">
        <f>IF(M34&gt;0,(AD34+AL34)/M34,0)</f>
        <v>3.3422048971596479E-3</v>
      </c>
      <c r="AC34" s="47">
        <v>2.2000000000000001E-4</v>
      </c>
      <c r="AD34" s="37">
        <f t="shared" si="266"/>
        <v>3.3693</v>
      </c>
      <c r="AE34" s="28">
        <v>0.2107</v>
      </c>
      <c r="AF34" s="41">
        <f t="shared" si="267"/>
        <v>46.067448000000006</v>
      </c>
      <c r="AG34" s="28">
        <f t="shared" si="268"/>
        <v>0.92267158205410171</v>
      </c>
      <c r="AH34" s="29">
        <f t="shared" si="6"/>
        <v>0.93511586509473466</v>
      </c>
      <c r="AI34" s="43">
        <v>240</v>
      </c>
      <c r="AJ34" s="39">
        <v>8.8999999999999996E-2</v>
      </c>
      <c r="AK34" s="28">
        <v>0.21870000000000001</v>
      </c>
      <c r="AL34" s="41">
        <f t="shared" si="269"/>
        <v>47.816568000000004</v>
      </c>
      <c r="AM34" s="18">
        <v>1.7</v>
      </c>
      <c r="AN34" s="18"/>
      <c r="AO34" s="122">
        <f>AO33+AI34-AN34</f>
        <v>554.06000000000267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70">SUM(D32:D34)</f>
        <v>39645</v>
      </c>
      <c r="E35" s="51"/>
      <c r="F35" s="51">
        <f t="shared" ref="F35" si="271">SUM(F32:F34)</f>
        <v>41131</v>
      </c>
      <c r="G35" s="52"/>
      <c r="H35" s="52"/>
      <c r="I35" s="51">
        <f t="shared" ref="I35:K35" si="272">SUM(I32:I34)</f>
        <v>43430</v>
      </c>
      <c r="J35" s="52"/>
      <c r="K35" s="51">
        <f t="shared" si="272"/>
        <v>49963</v>
      </c>
      <c r="L35" s="21">
        <f t="shared" ref="L35" si="273">IF(K35&gt;0,(K32*L32+K33*L33+K34*L34)/K35,0)</f>
        <v>8.2352280687708904E-2</v>
      </c>
      <c r="M35" s="52">
        <f t="shared" ref="M35" si="274">M32+M33+M34</f>
        <v>45849</v>
      </c>
      <c r="N35" s="53">
        <f t="shared" ref="N35" si="275">IF(M35&gt;0,O35/M35,0)</f>
        <v>0.65760049292241918</v>
      </c>
      <c r="O35" s="54">
        <f t="shared" ref="O35" si="276">O32+O33+O34</f>
        <v>30150.324999999997</v>
      </c>
      <c r="P35" s="21">
        <f t="shared" ref="P35" si="277">IF(M35&gt;0,Q35/M35,0)</f>
        <v>0.28382019237060785</v>
      </c>
      <c r="Q35" s="54">
        <f t="shared" ref="Q35" si="278">Q32+Q33+Q34</f>
        <v>13012.871999999999</v>
      </c>
      <c r="R35" s="21">
        <f t="shared" ref="R35" si="279">IF(M35&gt;0,S35/M35,0)</f>
        <v>5.8579314706972883E-2</v>
      </c>
      <c r="S35" s="54">
        <f t="shared" ref="S35" si="280">S32+S33+S34</f>
        <v>2685.8029999999999</v>
      </c>
      <c r="T35" s="21">
        <f t="shared" ref="T35" si="281">IF(M35&gt;0,U35/M35,0)</f>
        <v>0.2016385090187354</v>
      </c>
      <c r="U35" s="54">
        <f t="shared" ref="U35" si="282">U32+U33+U34</f>
        <v>9244.9239999999991</v>
      </c>
      <c r="V35" s="21">
        <f t="shared" ref="V35" si="283">IF(M35&gt;0,W35/M35,0)</f>
        <v>0.52205827826124895</v>
      </c>
      <c r="W35" s="54">
        <f t="shared" ref="W35" si="284">W32+W33+W34</f>
        <v>23935.850000000002</v>
      </c>
      <c r="X35" s="21">
        <f t="shared" ref="X35" si="285">IF(M35&gt;0,Y35/M35,0)</f>
        <v>0.38336757617396239</v>
      </c>
      <c r="Y35" s="54">
        <f t="shared" ref="Y35" si="286">Y32+Y33+Y34</f>
        <v>17577.02</v>
      </c>
      <c r="Z35" s="55">
        <f t="shared" ref="Z35" si="287">IF(M35&gt;0,AA35/M35,0)</f>
        <v>2.7603164736417374E-3</v>
      </c>
      <c r="AA35" s="56">
        <f t="shared" ref="AA35" si="288">SUM(AA32:AA34)</f>
        <v>126.55775000000001</v>
      </c>
      <c r="AB35" s="55">
        <f t="shared" ref="AB35" si="289">IF(M35&gt;0,(AB32*M32+AB33*M33+AB34*M34)/M35,0)</f>
        <v>3.0477806320748542E-3</v>
      </c>
      <c r="AC35" s="55">
        <f>IF(K35&gt;P290,(K32*AC32+K33*AC33+K34*AC34)/K35,0)</f>
        <v>2.1334267357844806E-4</v>
      </c>
      <c r="AD35" s="52">
        <f t="shared" ref="AD35" si="290">SUM(AD32:AD34)</f>
        <v>9.7814399999999999</v>
      </c>
      <c r="AE35" s="53">
        <f t="shared" ref="AE35" si="291">IF(K35&gt;0,(K32*AE32+K33*AE33+K34*AE34)/K35,0)</f>
        <v>0.20979229229629928</v>
      </c>
      <c r="AF35" s="58">
        <f t="shared" ref="AF35" si="292">SUM(AF32:AF34)</f>
        <v>125.28732600000001</v>
      </c>
      <c r="AG35" s="53">
        <f t="shared" ref="AG35" si="293">IF(AND(AA35&gt;0),((AA32*AG32+AA33*AG33+AA34*AG34)/AA35),0)</f>
        <v>0.92365108983982558</v>
      </c>
      <c r="AH35" s="57">
        <f t="shared" si="6"/>
        <v>0.9309127285243729</v>
      </c>
      <c r="AI35" s="51">
        <f t="shared" ref="AI35" si="294">SUM(AI32:AI34)</f>
        <v>657</v>
      </c>
      <c r="AJ35" s="21">
        <f t="shared" ref="AJ35" si="295">IF(AI35&gt;0,(AJ32*AI32+AJ33*AI33+AJ34*AI34)/AI35,0)</f>
        <v>9.0511415525114158E-2</v>
      </c>
      <c r="AK35" s="53">
        <f t="shared" ref="AK35" si="296">IF(K35&gt;0,(AK32*K32+AK33*K33+AK34*K34)/K35,0)</f>
        <v>0.21774733502792068</v>
      </c>
      <c r="AL35" s="58">
        <f t="shared" ref="AL35" si="297">SUM(AL32:AL34)</f>
        <v>129.95625419999999</v>
      </c>
      <c r="AM35" s="56"/>
      <c r="AN35" s="56">
        <f t="shared" ref="AN35" si="298">SUM(AN32:AN34)</f>
        <v>508.94</v>
      </c>
      <c r="AO35" s="106"/>
      <c r="AP35" s="107">
        <f>AO34</f>
        <v>554.06000000000267</v>
      </c>
      <c r="AQ35" s="51">
        <f t="shared" ref="AQ35" si="299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1" t="s">
        <v>51</v>
      </c>
      <c r="D36" s="12">
        <v>15749</v>
      </c>
      <c r="E36" s="12">
        <v>0</v>
      </c>
      <c r="F36" s="12">
        <v>15780</v>
      </c>
      <c r="G36" s="13">
        <v>3.5</v>
      </c>
      <c r="H36" s="13">
        <v>7.5</v>
      </c>
      <c r="I36" s="12">
        <v>16142</v>
      </c>
      <c r="J36" s="13">
        <v>9.1999999999999993</v>
      </c>
      <c r="K36" s="12">
        <v>16755</v>
      </c>
      <c r="L36" s="14">
        <v>0.08</v>
      </c>
      <c r="M36" s="24">
        <f>ROUND(K36*(1-L36),0)</f>
        <v>15415</v>
      </c>
      <c r="N36" s="15">
        <v>0.66300000000000003</v>
      </c>
      <c r="O36" s="25">
        <f t="shared" ref="O36:O38" si="300">M36*N36</f>
        <v>10220.145</v>
      </c>
      <c r="P36" s="14">
        <v>0.27500000000000002</v>
      </c>
      <c r="Q36" s="25">
        <f t="shared" ref="Q36:Q38" si="301">M36*P36</f>
        <v>4239.125</v>
      </c>
      <c r="R36" s="16">
        <v>6.2E-2</v>
      </c>
      <c r="S36" s="25">
        <f t="shared" ref="S36:S38" si="302">M36*R36</f>
        <v>955.73</v>
      </c>
      <c r="T36" s="26">
        <v>0.20699999999999999</v>
      </c>
      <c r="U36" s="25">
        <f t="shared" ref="U36:U38" si="303">M36*T36</f>
        <v>3190.9049999999997</v>
      </c>
      <c r="V36" s="16">
        <v>0.52</v>
      </c>
      <c r="W36" s="25">
        <f t="shared" ref="W36:W38" si="304">M36*V36</f>
        <v>8015.8</v>
      </c>
      <c r="X36" s="16">
        <v>0.38</v>
      </c>
      <c r="Y36" s="25">
        <f t="shared" ref="Y36:Y38" si="305">X36*M36</f>
        <v>5857.7</v>
      </c>
      <c r="Z36" s="17">
        <v>2.82E-3</v>
      </c>
      <c r="AA36" s="18">
        <f t="shared" ref="AA36:AA38" si="306">M36*Z36</f>
        <v>43.470300000000002</v>
      </c>
      <c r="AB36" s="27">
        <f>IF(M36&gt;0,(AD36+AL36)/M36,0)</f>
        <v>3.1001998832306194E-3</v>
      </c>
      <c r="AC36" s="17">
        <v>2.2000000000000001E-4</v>
      </c>
      <c r="AD36" s="24">
        <f t="shared" ref="AD36:AD38" si="307">AC36*M36</f>
        <v>3.3913000000000002</v>
      </c>
      <c r="AE36" s="118">
        <v>0.20849999999999999</v>
      </c>
      <c r="AF36" s="30">
        <f t="shared" ref="AF36:AF38" si="308">AI36*(1-AJ36)*AE36</f>
        <v>42.115749000000001</v>
      </c>
      <c r="AG36" s="28">
        <f t="shared" ref="AG36:AG38" si="309">IF(AND(AE36&gt;0,AC36&gt;0,Z36&gt;0),((Z36-AC36)*AE36)/((AE36-AC36)*Z36),0)</f>
        <v>0.92295968193389422</v>
      </c>
      <c r="AH36" s="60">
        <f t="shared" si="6"/>
        <v>0.92996764750220806</v>
      </c>
      <c r="AI36" s="12">
        <v>221</v>
      </c>
      <c r="AJ36" s="14">
        <v>8.5999999999999993E-2</v>
      </c>
      <c r="AK36" s="15">
        <v>0.2198</v>
      </c>
      <c r="AL36" s="30">
        <f t="shared" ref="AL36:AL38" si="310">AI36*(1-AJ36)*AK36</f>
        <v>44.3982812</v>
      </c>
      <c r="AM36" s="19">
        <v>1.63</v>
      </c>
      <c r="AN36" s="19"/>
      <c r="AO36" s="102">
        <f>AO34+AI36-AN36</f>
        <v>775.06000000000267</v>
      </c>
      <c r="AP36" s="103"/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11" t="s">
        <v>49</v>
      </c>
      <c r="D37" s="34">
        <v>19203</v>
      </c>
      <c r="E37" s="34">
        <v>1</v>
      </c>
      <c r="F37" s="34">
        <v>15796</v>
      </c>
      <c r="G37" s="35">
        <v>6.3</v>
      </c>
      <c r="H37" s="35">
        <v>7.2</v>
      </c>
      <c r="I37" s="34">
        <v>15505</v>
      </c>
      <c r="J37" s="35">
        <v>9.5</v>
      </c>
      <c r="K37" s="34">
        <v>16783</v>
      </c>
      <c r="L37" s="36">
        <v>7.9000000000000001E-2</v>
      </c>
      <c r="M37" s="37">
        <f>ROUND(K37*(1-L37),0)</f>
        <v>15457</v>
      </c>
      <c r="N37" s="38">
        <v>0.65500000000000003</v>
      </c>
      <c r="O37" s="25">
        <f t="shared" si="300"/>
        <v>10124.335000000001</v>
      </c>
      <c r="P37" s="36">
        <v>0.224</v>
      </c>
      <c r="Q37" s="25">
        <f t="shared" si="301"/>
        <v>3462.3679999999999</v>
      </c>
      <c r="R37" s="39">
        <v>0.121</v>
      </c>
      <c r="S37" s="25">
        <f t="shared" si="302"/>
        <v>1870.297</v>
      </c>
      <c r="T37" s="28">
        <v>0.2</v>
      </c>
      <c r="U37" s="25">
        <f t="shared" si="303"/>
        <v>3091.4</v>
      </c>
      <c r="V37" s="39">
        <v>0.53700000000000003</v>
      </c>
      <c r="W37" s="25">
        <f t="shared" si="304"/>
        <v>8300.4089999999997</v>
      </c>
      <c r="X37" s="39">
        <v>0.38</v>
      </c>
      <c r="Y37" s="25">
        <f t="shared" si="305"/>
        <v>5873.66</v>
      </c>
      <c r="Z37" s="40">
        <v>2.8800000000000002E-3</v>
      </c>
      <c r="AA37" s="18">
        <f t="shared" si="306"/>
        <v>44.516159999999999</v>
      </c>
      <c r="AB37" s="27">
        <f>IF(M37&gt;0,(AD37+AL37)/M37,0)</f>
        <v>3.1874563757520865E-3</v>
      </c>
      <c r="AC37" s="40">
        <v>2.2000000000000001E-4</v>
      </c>
      <c r="AD37" s="37">
        <f t="shared" si="307"/>
        <v>3.4005400000000003</v>
      </c>
      <c r="AE37" s="28">
        <v>0.21390000000000001</v>
      </c>
      <c r="AF37" s="41">
        <f t="shared" si="308"/>
        <v>42.956039700000005</v>
      </c>
      <c r="AG37" s="28">
        <f t="shared" si="309"/>
        <v>0.92456203981030805</v>
      </c>
      <c r="AH37" s="29">
        <f t="shared" si="6"/>
        <v>0.93187705240551044</v>
      </c>
      <c r="AI37" s="34">
        <v>219</v>
      </c>
      <c r="AJ37" s="36">
        <v>8.3000000000000004E-2</v>
      </c>
      <c r="AK37" s="38">
        <v>0.22839999999999999</v>
      </c>
      <c r="AL37" s="41">
        <f t="shared" si="310"/>
        <v>45.867973200000002</v>
      </c>
      <c r="AM37" s="42">
        <v>1.68</v>
      </c>
      <c r="AN37" s="42"/>
      <c r="AO37" s="122">
        <f>AO36+AI37-AN37</f>
        <v>994.06000000000267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11" t="s">
        <v>52</v>
      </c>
      <c r="D38" s="43">
        <v>15864</v>
      </c>
      <c r="E38" s="43">
        <v>1</v>
      </c>
      <c r="F38" s="43">
        <v>15813</v>
      </c>
      <c r="G38" s="37">
        <v>7.4</v>
      </c>
      <c r="H38" s="37">
        <v>8.4</v>
      </c>
      <c r="I38" s="43">
        <v>15829</v>
      </c>
      <c r="J38" s="37">
        <v>9.5</v>
      </c>
      <c r="K38" s="43">
        <v>16677</v>
      </c>
      <c r="L38" s="39">
        <v>8.3000000000000004E-2</v>
      </c>
      <c r="M38" s="37">
        <f>ROUND(K38*(1-L38),0)</f>
        <v>15293</v>
      </c>
      <c r="N38" s="28">
        <v>0.67500000000000004</v>
      </c>
      <c r="O38" s="25">
        <f t="shared" si="300"/>
        <v>10322.775000000001</v>
      </c>
      <c r="P38" s="39">
        <v>0.20599999999999999</v>
      </c>
      <c r="Q38" s="25">
        <f t="shared" si="301"/>
        <v>3150.3579999999997</v>
      </c>
      <c r="R38" s="39">
        <v>0.11899999999999999</v>
      </c>
      <c r="S38" s="25">
        <f t="shared" si="302"/>
        <v>1819.867</v>
      </c>
      <c r="T38" s="28">
        <v>0.19</v>
      </c>
      <c r="U38" s="25">
        <f t="shared" si="303"/>
        <v>2905.67</v>
      </c>
      <c r="V38" s="39">
        <v>0.53900000000000003</v>
      </c>
      <c r="W38" s="25">
        <f t="shared" si="304"/>
        <v>8242.9269999999997</v>
      </c>
      <c r="X38" s="39">
        <v>0.38</v>
      </c>
      <c r="Y38" s="25">
        <f t="shared" si="305"/>
        <v>5811.34</v>
      </c>
      <c r="Z38" s="47">
        <v>2.8999999999999998E-3</v>
      </c>
      <c r="AA38" s="18">
        <f t="shared" si="306"/>
        <v>44.349699999999999</v>
      </c>
      <c r="AB38" s="27">
        <f>IF(M38&gt;0,(AD38+AL38)/M38,0)</f>
        <v>3.226756215261885E-3</v>
      </c>
      <c r="AC38" s="47">
        <v>2.1000000000000001E-4</v>
      </c>
      <c r="AD38" s="37">
        <f t="shared" si="307"/>
        <v>3.2115300000000002</v>
      </c>
      <c r="AE38" s="28">
        <v>0.2122</v>
      </c>
      <c r="AF38" s="41">
        <f t="shared" si="308"/>
        <v>42.769334400000005</v>
      </c>
      <c r="AG38" s="28">
        <f t="shared" si="309"/>
        <v>0.92850508563351231</v>
      </c>
      <c r="AH38" s="29">
        <f t="shared" si="6"/>
        <v>0.93577767316528804</v>
      </c>
      <c r="AI38" s="43">
        <v>221</v>
      </c>
      <c r="AJ38" s="39">
        <v>8.7999999999999995E-2</v>
      </c>
      <c r="AK38" s="28">
        <v>0.22889999999999999</v>
      </c>
      <c r="AL38" s="41">
        <f t="shared" si="310"/>
        <v>46.135252800000004</v>
      </c>
      <c r="AM38" s="18">
        <v>1.68</v>
      </c>
      <c r="AN38" s="18"/>
      <c r="AO38" s="122">
        <f>AO37+AI38-AN38</f>
        <v>1215.0600000000027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11">SUM(D36:D38)</f>
        <v>50816</v>
      </c>
      <c r="E39" s="51"/>
      <c r="F39" s="51">
        <f t="shared" ref="F39" si="312">SUM(F36:F38)</f>
        <v>47389</v>
      </c>
      <c r="G39" s="52"/>
      <c r="H39" s="52"/>
      <c r="I39" s="51">
        <f t="shared" ref="I39:K39" si="313">SUM(I36:I38)</f>
        <v>47476</v>
      </c>
      <c r="J39" s="52"/>
      <c r="K39" s="51">
        <f t="shared" si="313"/>
        <v>50215</v>
      </c>
      <c r="L39" s="21">
        <f t="shared" ref="L39" si="314">IF(K39&gt;0,(K36*L36+K37*L37+K38*L38)/K39,0)</f>
        <v>8.0662112914467801E-2</v>
      </c>
      <c r="M39" s="52">
        <f t="shared" ref="M39" si="315">M36+M37+M38</f>
        <v>46165</v>
      </c>
      <c r="N39" s="53">
        <f t="shared" ref="N39" si="316">IF(M39&gt;0,O39/M39,0)</f>
        <v>0.66429665330878385</v>
      </c>
      <c r="O39" s="54">
        <f t="shared" ref="O39" si="317">O36+O37+O38</f>
        <v>30667.255000000005</v>
      </c>
      <c r="P39" s="21">
        <f t="shared" ref="P39" si="318">IF(M39&gt;0,Q39/M39,0)</f>
        <v>0.23506663056428032</v>
      </c>
      <c r="Q39" s="54">
        <f t="shared" ref="Q39" si="319">Q36+Q37+Q38</f>
        <v>10851.851000000001</v>
      </c>
      <c r="R39" s="21">
        <f t="shared" ref="R39" si="320">IF(M39&gt;0,S39/M39,0)</f>
        <v>0.10063671612693599</v>
      </c>
      <c r="S39" s="54">
        <f t="shared" ref="S39" si="321">S36+S37+S38</f>
        <v>4645.8940000000002</v>
      </c>
      <c r="T39" s="21">
        <f t="shared" ref="T39" si="322">IF(M39&gt;0,U39/M39,0)</f>
        <v>0.19902469403227555</v>
      </c>
      <c r="U39" s="54">
        <f t="shared" ref="U39" si="323">U36+U37+U38</f>
        <v>9187.9750000000004</v>
      </c>
      <c r="V39" s="21">
        <f t="shared" ref="V39" si="324">IF(M39&gt;0,W39/M39,0)</f>
        <v>0.53198605003790744</v>
      </c>
      <c r="W39" s="54">
        <f t="shared" ref="W39" si="325">W36+W37+W38</f>
        <v>24559.135999999999</v>
      </c>
      <c r="X39" s="21">
        <f t="shared" ref="X39" si="326">IF(M39&gt;0,Y39/M39,0)</f>
        <v>0.38</v>
      </c>
      <c r="Y39" s="54">
        <f t="shared" ref="Y39" si="327">Y36+Y37+Y38</f>
        <v>17542.7</v>
      </c>
      <c r="Z39" s="55">
        <f t="shared" ref="Z39" si="328">IF(M39&gt;0,AA39/M39,0)</f>
        <v>2.866590707245749E-3</v>
      </c>
      <c r="AA39" s="56">
        <f t="shared" ref="AA39" si="329">SUM(AA36:AA38)</f>
        <v>132.33616000000001</v>
      </c>
      <c r="AB39" s="55">
        <f t="shared" ref="AB39" si="330">IF(M39&gt;0,(AB36*M36+AB37*M37+AB38*M38)/M39,0)</f>
        <v>3.1713392656774618E-3</v>
      </c>
      <c r="AC39" s="55">
        <f>IF(K39&gt;0,(K36*AC36+K37*AC37+K38*AC38)/K39,0)</f>
        <v>2.1667888081250623E-4</v>
      </c>
      <c r="AD39" s="52">
        <f t="shared" ref="AD39" si="331">SUM(AD36:AD38)</f>
        <v>10.00337</v>
      </c>
      <c r="AE39" s="53">
        <f t="shared" ref="AE39" si="332">IF(K39&gt;0,(K36*AE36+K37*AE37+K38*AE38)/K39,0)</f>
        <v>0.21153361744498655</v>
      </c>
      <c r="AF39" s="58">
        <f t="shared" ref="AF39" si="333">SUM(AF36:AF38)</f>
        <v>127.84112310000002</v>
      </c>
      <c r="AG39" s="53">
        <f t="shared" ref="AG39" si="334">IF(AND(AA39&gt;0),((AA36*AG36+AA37*AG37+AA38*AG38)/AA39),0)</f>
        <v>0.92535712047269314</v>
      </c>
      <c r="AH39" s="57">
        <f t="shared" si="6"/>
        <v>0.93257121694865708</v>
      </c>
      <c r="AI39" s="51">
        <f t="shared" ref="AI39" si="335">SUM(AI36:AI38)</f>
        <v>661</v>
      </c>
      <c r="AJ39" s="21">
        <f t="shared" ref="AJ39" si="336">IF(AI39&gt;0,(AJ36*AI36+AJ37*AI37+AJ38*AI38)/AI39,0)</f>
        <v>8.5674735249621783E-2</v>
      </c>
      <c r="AK39" s="53">
        <f t="shared" ref="AK39" si="337">IF(K39&gt;0,(AK36*K36+AK37*K37+AK38*K38)/K39,0)</f>
        <v>0.22569653489993027</v>
      </c>
      <c r="AL39" s="58">
        <f t="shared" ref="AL39" si="338">SUM(AL36:AL38)</f>
        <v>136.40150720000003</v>
      </c>
      <c r="AM39" s="56"/>
      <c r="AN39" s="56">
        <f t="shared" ref="AN39" si="339">SUM(AN36:AN38)</f>
        <v>0</v>
      </c>
      <c r="AO39" s="106"/>
      <c r="AP39" s="107">
        <f>AO38</f>
        <v>1215.0600000000027</v>
      </c>
      <c r="AQ39" s="51">
        <f t="shared" ref="AQ39" si="340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68" t="s">
        <v>53</v>
      </c>
      <c r="D40" s="12">
        <v>12300</v>
      </c>
      <c r="E40" s="12">
        <v>0</v>
      </c>
      <c r="F40" s="12">
        <v>15431</v>
      </c>
      <c r="G40" s="13">
        <v>5</v>
      </c>
      <c r="H40" s="13">
        <v>5.7</v>
      </c>
      <c r="I40" s="12">
        <v>15704</v>
      </c>
      <c r="J40" s="13">
        <v>9.9</v>
      </c>
      <c r="K40" s="12">
        <v>16505</v>
      </c>
      <c r="L40" s="14">
        <v>8.1000000000000003E-2</v>
      </c>
      <c r="M40" s="24">
        <f>ROUND(K40*(1-L40),0)</f>
        <v>15168</v>
      </c>
      <c r="N40" s="15">
        <v>0.76100000000000001</v>
      </c>
      <c r="O40" s="25">
        <f t="shared" ref="O40:O42" si="341">M40*N40</f>
        <v>11542.848</v>
      </c>
      <c r="P40" s="14">
        <v>0.17799999999999999</v>
      </c>
      <c r="Q40" s="25">
        <f t="shared" ref="Q40:Q42" si="342">M40*P40</f>
        <v>2699.904</v>
      </c>
      <c r="R40" s="16">
        <v>6.0999999999999999E-2</v>
      </c>
      <c r="S40" s="25">
        <f t="shared" ref="S40:S42" si="343">M40*R40</f>
        <v>925.24799999999993</v>
      </c>
      <c r="T40" s="26">
        <v>0.189</v>
      </c>
      <c r="U40" s="25">
        <f t="shared" ref="U40:U42" si="344">M40*T40</f>
        <v>2866.752</v>
      </c>
      <c r="V40" s="16">
        <v>0.53300000000000003</v>
      </c>
      <c r="W40" s="25">
        <f t="shared" ref="W40:W42" si="345">M40*V40</f>
        <v>8084.5440000000008</v>
      </c>
      <c r="X40" s="16">
        <v>0.38</v>
      </c>
      <c r="Y40" s="25">
        <f t="shared" ref="Y40:Y42" si="346">X40*M40</f>
        <v>5763.84</v>
      </c>
      <c r="Z40" s="17">
        <v>2.8600000000000001E-3</v>
      </c>
      <c r="AA40" s="18">
        <f t="shared" ref="AA40:AA42" si="347">M40*Z40</f>
        <v>43.380479999999999</v>
      </c>
      <c r="AB40" s="27">
        <f>IF(M40&gt;0,(AD40+AL40)/M40,0)</f>
        <v>3.3401456223628692E-3</v>
      </c>
      <c r="AC40" s="17">
        <v>2.1000000000000001E-4</v>
      </c>
      <c r="AD40" s="24">
        <f t="shared" ref="AD40:AD42" si="348">AC40*M40</f>
        <v>3.1852800000000001</v>
      </c>
      <c r="AE40" s="118">
        <v>0.21029999999999999</v>
      </c>
      <c r="AF40" s="30">
        <f t="shared" ref="AF40:AF42" si="349">AI40*(1-AJ40)*AE40</f>
        <v>45.446671199999997</v>
      </c>
      <c r="AG40" s="28">
        <f t="shared" ref="AG40:AG42" si="350">IF(AND(AE40&gt;0,AC40&gt;0,Z40&gt;0),((Z40-AC40)*AE40)/((AE40-AC40)*Z40),0)</f>
        <v>0.9274996030672169</v>
      </c>
      <c r="AH40" s="60">
        <f t="shared" si="6"/>
        <v>0.93802509991573635</v>
      </c>
      <c r="AI40" s="12">
        <v>238</v>
      </c>
      <c r="AJ40" s="14">
        <v>9.1999999999999998E-2</v>
      </c>
      <c r="AK40" s="15">
        <v>0.21970000000000001</v>
      </c>
      <c r="AL40" s="30">
        <f t="shared" ref="AL40:AL42" si="351">AI40*(1-AJ40)*AK40</f>
        <v>47.478048800000003</v>
      </c>
      <c r="AM40" s="19">
        <v>1.7</v>
      </c>
      <c r="AN40" s="19"/>
      <c r="AO40" s="102">
        <f>AO38+AI40-AN40</f>
        <v>1453.0600000000027</v>
      </c>
      <c r="AP40" s="103"/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11" t="s">
        <v>49</v>
      </c>
      <c r="D41" s="34">
        <v>18865</v>
      </c>
      <c r="E41" s="34">
        <v>1</v>
      </c>
      <c r="F41" s="34">
        <v>14240</v>
      </c>
      <c r="G41" s="35">
        <v>9</v>
      </c>
      <c r="H41" s="35">
        <v>8.4</v>
      </c>
      <c r="I41" s="34">
        <v>15017</v>
      </c>
      <c r="J41" s="35">
        <v>10</v>
      </c>
      <c r="K41" s="34">
        <v>16497</v>
      </c>
      <c r="L41" s="36">
        <v>8.3000000000000004E-2</v>
      </c>
      <c r="M41" s="37">
        <f>ROUND(K41*(1-L41),0)</f>
        <v>15128</v>
      </c>
      <c r="N41" s="38">
        <v>0.73</v>
      </c>
      <c r="O41" s="25">
        <f t="shared" si="341"/>
        <v>11043.44</v>
      </c>
      <c r="P41" s="36">
        <v>0.189</v>
      </c>
      <c r="Q41" s="25">
        <f t="shared" si="342"/>
        <v>2859.192</v>
      </c>
      <c r="R41" s="39">
        <v>8.1000000000000003E-2</v>
      </c>
      <c r="S41" s="25">
        <f t="shared" si="343"/>
        <v>1225.3679999999999</v>
      </c>
      <c r="T41" s="28">
        <v>0.185</v>
      </c>
      <c r="U41" s="25">
        <f t="shared" si="344"/>
        <v>2798.68</v>
      </c>
      <c r="V41" s="39">
        <v>0.53500000000000003</v>
      </c>
      <c r="W41" s="25">
        <f t="shared" si="345"/>
        <v>8093.4800000000005</v>
      </c>
      <c r="X41" s="39">
        <v>0.38</v>
      </c>
      <c r="Y41" s="25">
        <f t="shared" si="346"/>
        <v>5748.64</v>
      </c>
      <c r="Z41" s="40">
        <v>2.8400000000000001E-3</v>
      </c>
      <c r="AA41" s="18">
        <f t="shared" si="347"/>
        <v>42.963520000000003</v>
      </c>
      <c r="AB41" s="27">
        <f>IF(M41&gt;0,(AD41+AL41)/M41,0)</f>
        <v>3.0152951745108405E-3</v>
      </c>
      <c r="AC41" s="40">
        <v>2.2000000000000001E-4</v>
      </c>
      <c r="AD41" s="37">
        <f t="shared" si="348"/>
        <v>3.32816</v>
      </c>
      <c r="AE41" s="28">
        <v>0.21379999999999999</v>
      </c>
      <c r="AF41" s="41">
        <f t="shared" si="349"/>
        <v>39.257528399999998</v>
      </c>
      <c r="AG41" s="28">
        <f t="shared" si="350"/>
        <v>0.92348547695951899</v>
      </c>
      <c r="AH41" s="29">
        <f t="shared" si="6"/>
        <v>0.92792507648480194</v>
      </c>
      <c r="AI41" s="34">
        <v>202</v>
      </c>
      <c r="AJ41" s="36">
        <v>9.0999999999999998E-2</v>
      </c>
      <c r="AK41" s="38">
        <v>0.2303</v>
      </c>
      <c r="AL41" s="41">
        <f t="shared" si="351"/>
        <v>42.287225399999997</v>
      </c>
      <c r="AM41" s="42">
        <v>1.62</v>
      </c>
      <c r="AN41" s="42"/>
      <c r="AO41" s="122">
        <f>AO40+AI41-AN41</f>
        <v>1655.0600000000027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11" t="s">
        <v>52</v>
      </c>
      <c r="D42" s="43">
        <v>16775</v>
      </c>
      <c r="E42" s="43">
        <v>1</v>
      </c>
      <c r="F42" s="43">
        <v>16171</v>
      </c>
      <c r="G42" s="37">
        <v>13.2</v>
      </c>
      <c r="H42" s="37">
        <v>6</v>
      </c>
      <c r="I42" s="43">
        <v>15838</v>
      </c>
      <c r="J42" s="37">
        <v>10.1</v>
      </c>
      <c r="K42" s="43">
        <v>16416</v>
      </c>
      <c r="L42" s="39">
        <v>0.08</v>
      </c>
      <c r="M42" s="37">
        <f>ROUND(K42*(1-L42),0)</f>
        <v>15103</v>
      </c>
      <c r="N42" s="28">
        <v>0.69299999999999995</v>
      </c>
      <c r="O42" s="25">
        <f t="shared" si="341"/>
        <v>10466.378999999999</v>
      </c>
      <c r="P42" s="39">
        <v>0.24299999999999999</v>
      </c>
      <c r="Q42" s="25">
        <f t="shared" si="342"/>
        <v>3670.029</v>
      </c>
      <c r="R42" s="39">
        <v>6.4000000000000001E-2</v>
      </c>
      <c r="S42" s="25">
        <f t="shared" si="343"/>
        <v>966.59199999999998</v>
      </c>
      <c r="T42" s="28">
        <v>0.188</v>
      </c>
      <c r="U42" s="25">
        <f t="shared" si="344"/>
        <v>2839.364</v>
      </c>
      <c r="V42" s="39">
        <v>0.53100000000000003</v>
      </c>
      <c r="W42" s="25">
        <f t="shared" si="345"/>
        <v>8019.6930000000002</v>
      </c>
      <c r="X42" s="39">
        <v>0.38</v>
      </c>
      <c r="Y42" s="25">
        <f t="shared" si="346"/>
        <v>5739.14</v>
      </c>
      <c r="Z42" s="47">
        <v>2.8700000000000002E-3</v>
      </c>
      <c r="AA42" s="18">
        <f t="shared" si="347"/>
        <v>43.345610000000001</v>
      </c>
      <c r="AB42" s="27">
        <f>IF(M42&gt;0,(AD42+AL42)/M42,0)</f>
        <v>2.9733329802026087E-3</v>
      </c>
      <c r="AC42" s="47">
        <v>2.2000000000000001E-4</v>
      </c>
      <c r="AD42" s="37">
        <f t="shared" si="348"/>
        <v>3.3226599999999999</v>
      </c>
      <c r="AE42" s="28">
        <v>0.2097</v>
      </c>
      <c r="AF42" s="41">
        <f t="shared" si="349"/>
        <v>40.277498399999999</v>
      </c>
      <c r="AG42" s="28">
        <f t="shared" si="350"/>
        <v>0.92431466268889462</v>
      </c>
      <c r="AH42" s="29">
        <f t="shared" si="6"/>
        <v>0.92695089606767667</v>
      </c>
      <c r="AI42" s="43">
        <v>212</v>
      </c>
      <c r="AJ42" s="39">
        <v>9.4E-2</v>
      </c>
      <c r="AK42" s="28">
        <v>0.2165</v>
      </c>
      <c r="AL42" s="41">
        <f t="shared" si="351"/>
        <v>41.583587999999999</v>
      </c>
      <c r="AM42" s="18">
        <v>1.65</v>
      </c>
      <c r="AN42" s="18"/>
      <c r="AO42" s="122">
        <f>AO41+AI42-AN42</f>
        <v>1867.0600000000027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52">SUM(D40:D42)</f>
        <v>47940</v>
      </c>
      <c r="E43" s="51"/>
      <c r="F43" s="51">
        <f t="shared" ref="F43" si="353">SUM(F40:F42)</f>
        <v>45842</v>
      </c>
      <c r="G43" s="52"/>
      <c r="H43" s="52"/>
      <c r="I43" s="51">
        <f t="shared" ref="I43:K43" si="354">SUM(I40:I42)</f>
        <v>46559</v>
      </c>
      <c r="J43" s="52"/>
      <c r="K43" s="51">
        <f t="shared" si="354"/>
        <v>49418</v>
      </c>
      <c r="L43" s="21">
        <f t="shared" ref="L43" si="355">IF(K43&gt;0,(K40*L40+K41*L41+K42*L42)/K43,0)</f>
        <v>8.1335464810392971E-2</v>
      </c>
      <c r="M43" s="52">
        <f t="shared" ref="M43" si="356">M40+M41+M42</f>
        <v>45399</v>
      </c>
      <c r="N43" s="53">
        <f t="shared" ref="N43" si="357">IF(M43&gt;0,O43/M43,0)</f>
        <v>0.72804834908257898</v>
      </c>
      <c r="O43" s="54">
        <f t="shared" ref="O43" si="358">O40+O41+O42</f>
        <v>33052.667000000001</v>
      </c>
      <c r="P43" s="21">
        <f t="shared" ref="P43" si="359">IF(M43&gt;0,Q43/M43,0)</f>
        <v>0.203289169364964</v>
      </c>
      <c r="Q43" s="54">
        <f t="shared" ref="Q43" si="360">Q40+Q41+Q42</f>
        <v>9229.125</v>
      </c>
      <c r="R43" s="21">
        <f t="shared" ref="R43" si="361">IF(M43&gt;0,S43/M43,0)</f>
        <v>6.8662481552457105E-2</v>
      </c>
      <c r="S43" s="54">
        <f t="shared" ref="S43" si="362">S40+S41+S42</f>
        <v>3117.2080000000001</v>
      </c>
      <c r="T43" s="21">
        <f t="shared" ref="T43" si="363">IF(M43&gt;0,U43/M43,0)</f>
        <v>0.18733443467917796</v>
      </c>
      <c r="U43" s="54">
        <f t="shared" ref="U43" si="364">U40+U41+U42</f>
        <v>8504.7960000000003</v>
      </c>
      <c r="V43" s="21">
        <f t="shared" ref="V43" si="365">IF(M43&gt;0,W43/M43,0)</f>
        <v>0.53300110134584466</v>
      </c>
      <c r="W43" s="54">
        <f t="shared" ref="W43" si="366">W40+W41+W42</f>
        <v>24197.717000000001</v>
      </c>
      <c r="X43" s="21">
        <f t="shared" ref="X43" si="367">IF(M43&gt;0,Y43/M43,0)</f>
        <v>0.38</v>
      </c>
      <c r="Y43" s="54">
        <f t="shared" ref="Y43" si="368">Y40+Y41+Y42</f>
        <v>17251.62</v>
      </c>
      <c r="Z43" s="55">
        <f t="shared" ref="Z43" si="369">IF(M43&gt;0,AA43/M43,0)</f>
        <v>2.8566622612832878E-3</v>
      </c>
      <c r="AA43" s="56">
        <f t="shared" ref="AA43" si="370">SUM(AA40:AA42)</f>
        <v>129.68960999999999</v>
      </c>
      <c r="AB43" s="55">
        <f t="shared" ref="AB43" si="371">IF(M43&gt;0,(AB40*M40+AB41*M41+AB42*M42)/M43,0)</f>
        <v>3.1098694288420451E-3</v>
      </c>
      <c r="AC43" s="55">
        <f t="shared" ref="AC43" si="372">IF(K43&gt;0,(K40*AC40+K41*AC41+K42*AC42)/K43,0)</f>
        <v>2.1666012384151525E-4</v>
      </c>
      <c r="AD43" s="52">
        <f t="shared" ref="AD43" si="373">SUM(AD40:AD42)</f>
        <v>9.8361000000000001</v>
      </c>
      <c r="AE43" s="53">
        <f t="shared" ref="AE43" si="374">IF(K43&gt;0,(K40*AE40+K41*AE41+K42*AE42)/K43,0)</f>
        <v>0.21126907806871986</v>
      </c>
      <c r="AF43" s="58">
        <f t="shared" ref="AF43" si="375">SUM(AF40:AF42)</f>
        <v>124.98169799999999</v>
      </c>
      <c r="AG43" s="53">
        <f t="shared" ref="AG43" si="376">IF(AND(AA43&gt;0),((AA40*AG40+AA41*AG41+AA42*AG42)/AA43),0)</f>
        <v>0.92510531588551748</v>
      </c>
      <c r="AH43" s="57">
        <f t="shared" si="6"/>
        <v>0.9312395621997831</v>
      </c>
      <c r="AI43" s="51">
        <f t="shared" ref="AI43" si="377">SUM(AI40:AI42)</f>
        <v>652</v>
      </c>
      <c r="AJ43" s="21">
        <f t="shared" ref="AJ43" si="378">IF(AI43&gt;0,(AJ40*AI40+AJ41*AI41+AJ42*AI42)/AI43,0)</f>
        <v>9.2340490797546013E-2</v>
      </c>
      <c r="AK43" s="53">
        <f t="shared" ref="AK43" si="379">IF(K43&gt;0,(AK40*K40+AK41*K41+AK42*K42)/K43,0)</f>
        <v>0.22217555546561982</v>
      </c>
      <c r="AL43" s="58">
        <f t="shared" ref="AL43" si="380">SUM(AL40:AL42)</f>
        <v>131.34886219999999</v>
      </c>
      <c r="AM43" s="56"/>
      <c r="AN43" s="56">
        <f t="shared" ref="AN43" si="381">SUM(AN40:AN42)</f>
        <v>0</v>
      </c>
      <c r="AO43" s="106"/>
      <c r="AP43" s="107">
        <f>AO42</f>
        <v>1867.0600000000027</v>
      </c>
      <c r="AQ43" s="51">
        <f t="shared" ref="AQ43" si="382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68" t="s">
        <v>53</v>
      </c>
      <c r="D44" s="12">
        <v>3984</v>
      </c>
      <c r="E44" s="12">
        <v>0</v>
      </c>
      <c r="F44" s="12">
        <v>9985</v>
      </c>
      <c r="G44" s="13">
        <v>10.9</v>
      </c>
      <c r="H44" s="13">
        <v>7.5</v>
      </c>
      <c r="I44" s="12">
        <v>10372</v>
      </c>
      <c r="J44" s="13">
        <v>11.8</v>
      </c>
      <c r="K44" s="12">
        <v>15874</v>
      </c>
      <c r="L44" s="14">
        <v>7.8E-2</v>
      </c>
      <c r="M44" s="24">
        <f>ROUND(K44*(1-L44),0)</f>
        <v>14636</v>
      </c>
      <c r="N44" s="15">
        <v>0.752</v>
      </c>
      <c r="O44" s="25">
        <f t="shared" ref="O44:O46" si="383">M44*N44</f>
        <v>11006.272000000001</v>
      </c>
      <c r="P44" s="14">
        <v>0.161</v>
      </c>
      <c r="Q44" s="25">
        <f t="shared" ref="Q44:Q46" si="384">M44*P44</f>
        <v>2356.3960000000002</v>
      </c>
      <c r="R44" s="16">
        <v>8.6999999999999994E-2</v>
      </c>
      <c r="S44" s="25">
        <f t="shared" ref="S44:S46" si="385">M44*R44</f>
        <v>1273.3319999999999</v>
      </c>
      <c r="T44" s="26">
        <v>0.186</v>
      </c>
      <c r="U44" s="25">
        <f t="shared" ref="U44:U46" si="386">M44*T44</f>
        <v>2722.2959999999998</v>
      </c>
      <c r="V44" s="16">
        <v>0.52200000000000002</v>
      </c>
      <c r="W44" s="25">
        <f t="shared" ref="W44:W46" si="387">M44*V44</f>
        <v>7639.9920000000002</v>
      </c>
      <c r="X44" s="16">
        <v>0.39</v>
      </c>
      <c r="Y44" s="25">
        <f t="shared" ref="Y44:Y46" si="388">X44*M44</f>
        <v>5708.04</v>
      </c>
      <c r="Z44" s="17">
        <v>2.8800000000000002E-3</v>
      </c>
      <c r="AA44" s="18">
        <f t="shared" ref="AA44:AA46" si="389">M44*Z44</f>
        <v>42.151680000000006</v>
      </c>
      <c r="AB44" s="27">
        <f>IF(M44&gt;0,(AD44+AL44)/M44,0)</f>
        <v>3.5105781907625038E-3</v>
      </c>
      <c r="AC44" s="17">
        <v>2.3000000000000001E-4</v>
      </c>
      <c r="AD44" s="24">
        <f t="shared" ref="AD44:AD46" si="390">AC44*M44</f>
        <v>3.3662800000000002</v>
      </c>
      <c r="AE44" s="118">
        <v>0.20749999999999999</v>
      </c>
      <c r="AF44" s="30">
        <f t="shared" ref="AF44:AF46" si="391">AI44*(1-AJ44)*AE44</f>
        <v>47.352744999999999</v>
      </c>
      <c r="AG44" s="28">
        <f t="shared" ref="AG44:AG46" si="392">IF(AND(AE44&gt;0,AC44&gt;0,Z44&gt;0),((Z44-AC44)*AE44)/((AE44-AC44)*Z44),0)</f>
        <v>0.92115993363460447</v>
      </c>
      <c r="AH44" s="60">
        <f t="shared" si="6"/>
        <v>0.93550638106717632</v>
      </c>
      <c r="AI44" s="12">
        <v>253</v>
      </c>
      <c r="AJ44" s="14">
        <v>9.8000000000000004E-2</v>
      </c>
      <c r="AK44" s="15">
        <v>0.2104</v>
      </c>
      <c r="AL44" s="30">
        <f t="shared" ref="AL44:AL46" si="393">AI44*(1-AJ44)*AK44</f>
        <v>48.014542400000003</v>
      </c>
      <c r="AM44" s="19">
        <v>1.65</v>
      </c>
      <c r="AN44" s="19">
        <v>1201.54</v>
      </c>
      <c r="AO44" s="102">
        <f>AO42+AI44-AN44-AP44</f>
        <v>918.52000000000271</v>
      </c>
      <c r="AP44" s="103"/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154" t="s">
        <v>50</v>
      </c>
      <c r="D45" s="34">
        <v>18200</v>
      </c>
      <c r="E45" s="34">
        <v>2</v>
      </c>
      <c r="F45" s="34">
        <v>12508</v>
      </c>
      <c r="G45" s="35">
        <v>8.8000000000000007</v>
      </c>
      <c r="H45" s="35">
        <v>8.3000000000000007</v>
      </c>
      <c r="I45" s="34">
        <v>14824</v>
      </c>
      <c r="J45" s="35">
        <v>10.6</v>
      </c>
      <c r="K45" s="34">
        <v>15189</v>
      </c>
      <c r="L45" s="36">
        <v>7.0000000000000007E-2</v>
      </c>
      <c r="M45" s="37">
        <f>ROUND(K45*(1-L45),0)</f>
        <v>14126</v>
      </c>
      <c r="N45" s="38">
        <v>0.68200000000000005</v>
      </c>
      <c r="O45" s="25">
        <f t="shared" si="383"/>
        <v>9633.9320000000007</v>
      </c>
      <c r="P45" s="36">
        <v>0.22700000000000001</v>
      </c>
      <c r="Q45" s="25">
        <f t="shared" si="384"/>
        <v>3206.6020000000003</v>
      </c>
      <c r="R45" s="39">
        <v>9.0999999999999998E-2</v>
      </c>
      <c r="S45" s="25">
        <f t="shared" si="385"/>
        <v>1285.4659999999999</v>
      </c>
      <c r="T45" s="28">
        <v>0.19400000000000001</v>
      </c>
      <c r="U45" s="25">
        <f t="shared" si="386"/>
        <v>2740.444</v>
      </c>
      <c r="V45" s="39">
        <v>0.52800000000000002</v>
      </c>
      <c r="W45" s="25">
        <f t="shared" si="387"/>
        <v>7458.5280000000002</v>
      </c>
      <c r="X45" s="39">
        <v>0.39</v>
      </c>
      <c r="Y45" s="25">
        <f t="shared" si="388"/>
        <v>5509.14</v>
      </c>
      <c r="Z45" s="40">
        <v>2.7299999999999998E-3</v>
      </c>
      <c r="AA45" s="18">
        <f t="shared" si="389"/>
        <v>38.563979999999994</v>
      </c>
      <c r="AB45" s="27">
        <f>IF(M45&gt;0,(AD45+AL45)/M45,0)</f>
        <v>2.812376044173863E-3</v>
      </c>
      <c r="AC45" s="40">
        <v>2.5999999999999998E-4</v>
      </c>
      <c r="AD45" s="37">
        <f t="shared" si="390"/>
        <v>3.6727599999999998</v>
      </c>
      <c r="AE45" s="28">
        <v>0.218</v>
      </c>
      <c r="AF45" s="41">
        <f t="shared" si="391"/>
        <v>35.629919999999998</v>
      </c>
      <c r="AG45" s="28">
        <f t="shared" si="392"/>
        <v>0.90584226709881177</v>
      </c>
      <c r="AH45" s="29">
        <f t="shared" si="6"/>
        <v>0.90862238686009944</v>
      </c>
      <c r="AI45" s="34">
        <v>180</v>
      </c>
      <c r="AJ45" s="36">
        <v>9.1999999999999998E-2</v>
      </c>
      <c r="AK45" s="38">
        <v>0.22059999999999999</v>
      </c>
      <c r="AL45" s="41">
        <f t="shared" si="393"/>
        <v>36.054863999999995</v>
      </c>
      <c r="AM45" s="42">
        <v>1.68</v>
      </c>
      <c r="AN45" s="42"/>
      <c r="AO45" s="122">
        <f>AO44+AI45-AN45</f>
        <v>1098.5200000000027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52</v>
      </c>
      <c r="D46" s="43">
        <v>14716</v>
      </c>
      <c r="E46" s="43">
        <v>0</v>
      </c>
      <c r="F46" s="43">
        <v>15122</v>
      </c>
      <c r="G46" s="37">
        <v>11.7</v>
      </c>
      <c r="H46" s="37">
        <v>7.3</v>
      </c>
      <c r="I46" s="43">
        <v>17581</v>
      </c>
      <c r="J46" s="37">
        <v>10</v>
      </c>
      <c r="K46" s="43">
        <v>14972</v>
      </c>
      <c r="L46" s="39">
        <v>7.8E-2</v>
      </c>
      <c r="M46" s="37">
        <f>ROUND(K46*(1-L46),0)</f>
        <v>13804</v>
      </c>
      <c r="N46" s="28">
        <v>0.71199999999999997</v>
      </c>
      <c r="O46" s="25">
        <f t="shared" si="383"/>
        <v>9828.4480000000003</v>
      </c>
      <c r="P46" s="39">
        <v>0.223</v>
      </c>
      <c r="Q46" s="25">
        <f t="shared" si="384"/>
        <v>3078.2919999999999</v>
      </c>
      <c r="R46" s="39">
        <v>6.5000000000000002E-2</v>
      </c>
      <c r="S46" s="25">
        <f t="shared" si="385"/>
        <v>897.26</v>
      </c>
      <c r="T46" s="28">
        <v>0.183</v>
      </c>
      <c r="U46" s="25">
        <f t="shared" si="386"/>
        <v>2526.1320000000001</v>
      </c>
      <c r="V46" s="39">
        <v>0.53100000000000003</v>
      </c>
      <c r="W46" s="25">
        <f t="shared" si="387"/>
        <v>7329.924</v>
      </c>
      <c r="X46" s="39">
        <v>0.38</v>
      </c>
      <c r="Y46" s="25">
        <f t="shared" si="388"/>
        <v>5245.52</v>
      </c>
      <c r="Z46" s="47">
        <v>2.65E-3</v>
      </c>
      <c r="AA46" s="18">
        <f t="shared" si="389"/>
        <v>36.580599999999997</v>
      </c>
      <c r="AB46" s="27">
        <f>IF(M46&gt;0,(AD46+AL46)/M46,0)</f>
        <v>2.8337586206896551E-3</v>
      </c>
      <c r="AC46" s="47">
        <v>2.2000000000000001E-4</v>
      </c>
      <c r="AD46" s="37">
        <f t="shared" si="390"/>
        <v>3.03688</v>
      </c>
      <c r="AE46" s="28">
        <v>0.21079999999999999</v>
      </c>
      <c r="AF46" s="41">
        <f t="shared" si="391"/>
        <v>32.825775999999998</v>
      </c>
      <c r="AG46" s="28">
        <f t="shared" si="392"/>
        <v>0.91793913306823738</v>
      </c>
      <c r="AH46" s="29">
        <f t="shared" si="6"/>
        <v>0.92324121528194436</v>
      </c>
      <c r="AI46" s="43">
        <v>170</v>
      </c>
      <c r="AJ46" s="39">
        <v>8.4000000000000005E-2</v>
      </c>
      <c r="AK46" s="28">
        <v>0.23169999999999999</v>
      </c>
      <c r="AL46" s="41">
        <f t="shared" si="393"/>
        <v>36.080323999999997</v>
      </c>
      <c r="AM46" s="18">
        <v>1.5</v>
      </c>
      <c r="AN46" s="18"/>
      <c r="AO46" s="122">
        <f>AO45+AI46-AN46</f>
        <v>1268.5200000000027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394">SUM(D44:D46)</f>
        <v>36900</v>
      </c>
      <c r="E47" s="51"/>
      <c r="F47" s="51">
        <f t="shared" ref="F47" si="395">SUM(F44:F46)</f>
        <v>37615</v>
      </c>
      <c r="G47" s="52"/>
      <c r="H47" s="52"/>
      <c r="I47" s="51">
        <f t="shared" ref="I47:K47" si="396">SUM(I44:I46)</f>
        <v>42777</v>
      </c>
      <c r="J47" s="52"/>
      <c r="K47" s="51">
        <f t="shared" si="396"/>
        <v>46035</v>
      </c>
      <c r="L47" s="21">
        <f t="shared" ref="L47" si="397">IF(K47&gt;0,(K44*L44+K45*L45+K46*L46)/K47,0)</f>
        <v>7.5360443141088293E-2</v>
      </c>
      <c r="M47" s="52">
        <f t="shared" ref="M47" si="398">M44+M45+M46</f>
        <v>42566</v>
      </c>
      <c r="N47" s="53">
        <f t="shared" ref="N47" si="399">IF(M47&gt;0,O47/M47,0)</f>
        <v>0.71579786684208058</v>
      </c>
      <c r="O47" s="54">
        <f t="shared" ref="O47" si="400">O44+O45+O46</f>
        <v>30468.652000000002</v>
      </c>
      <c r="P47" s="21">
        <f t="shared" ref="P47" si="401">IF(M47&gt;0,Q47/M47,0)</f>
        <v>0.20300920922802237</v>
      </c>
      <c r="Q47" s="54">
        <f t="shared" ref="Q47" si="402">Q44+Q45+Q46</f>
        <v>8641.2900000000009</v>
      </c>
      <c r="R47" s="21">
        <f t="shared" ref="R47" si="403">IF(M47&gt;0,S47/M47,0)</f>
        <v>8.1192923929897104E-2</v>
      </c>
      <c r="S47" s="54">
        <f t="shared" ref="S47" si="404">S44+S45+S46</f>
        <v>3456.058</v>
      </c>
      <c r="T47" s="21">
        <f t="shared" ref="T47" si="405">IF(M47&gt;0,U47/M47,0)</f>
        <v>0.18768199971808483</v>
      </c>
      <c r="U47" s="54">
        <f t="shared" ref="U47" si="406">U44+U45+U46</f>
        <v>7988.8719999999994</v>
      </c>
      <c r="V47" s="21">
        <f t="shared" ref="V47" si="407">IF(M47&gt;0,W47/M47,0)</f>
        <v>0.52690983413992387</v>
      </c>
      <c r="W47" s="54">
        <f t="shared" ref="W47" si="408">W44+W45+W46</f>
        <v>22428.444</v>
      </c>
      <c r="X47" s="21">
        <f t="shared" ref="X47" si="409">IF(M47&gt;0,Y47/M47,0)</f>
        <v>0.38675703613212425</v>
      </c>
      <c r="Y47" s="54">
        <f t="shared" ref="Y47" si="410">Y44+Y45+Y46</f>
        <v>16462.7</v>
      </c>
      <c r="Z47" s="55">
        <f t="shared" ref="Z47" si="411">IF(M47&gt;0,AA47/M47,0)</f>
        <v>2.7556326645679649E-3</v>
      </c>
      <c r="AA47" s="56">
        <f t="shared" ref="AA47" si="412">SUM(AA44:AA46)</f>
        <v>117.29625999999999</v>
      </c>
      <c r="AB47" s="55">
        <f t="shared" ref="AB47" si="413">IF(M47&gt;0,(AB44*M44+AB45*M45+AB46*M46)/M47,0)</f>
        <v>3.0593819104449563E-3</v>
      </c>
      <c r="AC47" s="55">
        <f t="shared" ref="AC47" si="414">IF(K47&gt;0,(K44*AC44+K45*AC45+K46*AC46)/K47,0)</f>
        <v>2.366460301944173E-4</v>
      </c>
      <c r="AD47" s="52">
        <f t="shared" ref="AD47" si="415">SUM(AD44:AD46)</f>
        <v>10.07592</v>
      </c>
      <c r="AE47" s="53">
        <f t="shared" ref="AE47" si="416">IF(K47&gt;0,(K44*AE44+K45*AE45+K46*AE46)/K47,0)</f>
        <v>0.21203768002606713</v>
      </c>
      <c r="AF47" s="58">
        <f t="shared" ref="AF47" si="417">SUM(AF44:AF46)</f>
        <v>115.80844099999999</v>
      </c>
      <c r="AG47" s="53">
        <f t="shared" ref="AG47" si="418">IF(AND(AA47&gt;0),((AA44*AG44+AA45*AG45+AA46*AG46)/AA47),0)</f>
        <v>0.91511942558148307</v>
      </c>
      <c r="AH47" s="57">
        <f t="shared" si="6"/>
        <v>0.92363947831385873</v>
      </c>
      <c r="AI47" s="51">
        <f t="shared" ref="AI47" si="419">SUM(AI44:AI46)</f>
        <v>603</v>
      </c>
      <c r="AJ47" s="21">
        <f t="shared" ref="AJ47" si="420">IF(AI47&gt;0,(AJ44*AI44+AJ45*AI45+AJ46*AI46)/AI47,0)</f>
        <v>9.2262023217247094E-2</v>
      </c>
      <c r="AK47" s="53">
        <f t="shared" ref="AK47" si="421">IF(K47&gt;0,(AK44*K44+AK45*K45+AK46*K46)/K47,0)</f>
        <v>0.22069285109156073</v>
      </c>
      <c r="AL47" s="58">
        <f t="shared" ref="AL47" si="422">SUM(AL44:AL46)</f>
        <v>120.14973039999998</v>
      </c>
      <c r="AM47" s="56"/>
      <c r="AN47" s="56">
        <f t="shared" ref="AN47" si="423">SUM(AN44:AN46)</f>
        <v>1201.54</v>
      </c>
      <c r="AO47" s="106"/>
      <c r="AP47" s="107">
        <f>AO46</f>
        <v>1268.5200000000027</v>
      </c>
      <c r="AQ47" s="51">
        <f t="shared" ref="AQ47" si="424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68" t="s">
        <v>53</v>
      </c>
      <c r="D48" s="12">
        <v>4543</v>
      </c>
      <c r="E48" s="12">
        <v>1</v>
      </c>
      <c r="F48" s="12">
        <v>14330</v>
      </c>
      <c r="G48" s="13">
        <v>10.9</v>
      </c>
      <c r="H48" s="13">
        <v>8.4</v>
      </c>
      <c r="I48" s="12">
        <v>15029</v>
      </c>
      <c r="J48" s="13">
        <v>10.8</v>
      </c>
      <c r="K48" s="12">
        <v>15949</v>
      </c>
      <c r="L48" s="14">
        <v>7.2999999999999995E-2</v>
      </c>
      <c r="M48" s="24">
        <f>ROUND(K48*(1-L48),0)</f>
        <v>14785</v>
      </c>
      <c r="N48" s="15">
        <v>0.69799999999999995</v>
      </c>
      <c r="O48" s="25">
        <f t="shared" ref="O48:O50" si="425">M48*N48</f>
        <v>10319.929999999998</v>
      </c>
      <c r="P48" s="14">
        <v>0.24099999999999999</v>
      </c>
      <c r="Q48" s="25">
        <f t="shared" ref="Q48:Q50" si="426">M48*P48</f>
        <v>3563.1849999999999</v>
      </c>
      <c r="R48" s="16">
        <v>6.0999999999999999E-2</v>
      </c>
      <c r="S48" s="25">
        <f t="shared" ref="S48:S50" si="427">M48*R48</f>
        <v>901.88499999999999</v>
      </c>
      <c r="T48" s="26">
        <v>0.20300000000000001</v>
      </c>
      <c r="U48" s="25">
        <f t="shared" ref="U48:U50" si="428">M48*T48</f>
        <v>3001.355</v>
      </c>
      <c r="V48" s="16">
        <v>0.50700000000000001</v>
      </c>
      <c r="W48" s="25">
        <f t="shared" ref="W48:W50" si="429">M48*V48</f>
        <v>7495.9949999999999</v>
      </c>
      <c r="X48" s="16">
        <v>0.38</v>
      </c>
      <c r="Y48" s="25">
        <f t="shared" ref="Y48:Y50" si="430">X48*M48</f>
        <v>5618.3</v>
      </c>
      <c r="Z48" s="17">
        <v>2.6800000000000001E-3</v>
      </c>
      <c r="AA48" s="18">
        <f t="shared" ref="AA48:AA50" si="431">M48*Z48</f>
        <v>39.623800000000003</v>
      </c>
      <c r="AB48" s="27">
        <f>IF(M48&gt;0,(AD48+AL48)/M48,0)</f>
        <v>2.8749543456205616E-3</v>
      </c>
      <c r="AC48" s="17">
        <v>2.2000000000000001E-4</v>
      </c>
      <c r="AD48" s="24">
        <f t="shared" ref="AD48:AD50" si="432">AC48*M48</f>
        <v>3.2526999999999999</v>
      </c>
      <c r="AE48" s="118">
        <v>0.2059</v>
      </c>
      <c r="AF48" s="30">
        <f t="shared" ref="AF48:AF50" si="433">AI48*(1-AJ48)*AE48</f>
        <v>36.737707499999999</v>
      </c>
      <c r="AG48" s="28">
        <f t="shared" ref="AG48:AG50" si="434">IF(AND(AE48&gt;0,AC48&gt;0,Z48&gt;0),((Z48-AC48)*AE48)/((AE48-AC48)*Z48),0)</f>
        <v>0.91889226562636062</v>
      </c>
      <c r="AH48" s="60">
        <f t="shared" si="6"/>
        <v>0.92440144714871686</v>
      </c>
      <c r="AI48" s="12">
        <v>195</v>
      </c>
      <c r="AJ48" s="14">
        <v>8.5000000000000006E-2</v>
      </c>
      <c r="AK48" s="15">
        <v>0.22</v>
      </c>
      <c r="AL48" s="30">
        <f t="shared" ref="AL48:AL50" si="435">AI48*(1-AJ48)*AK48</f>
        <v>39.253500000000003</v>
      </c>
      <c r="AM48" s="19">
        <v>1.7</v>
      </c>
      <c r="AN48" s="19">
        <v>545.08000000000004</v>
      </c>
      <c r="AO48" s="102">
        <f>AO46+AI48-AN48-AP48</f>
        <v>918.44000000000267</v>
      </c>
      <c r="AP48" s="103"/>
      <c r="AQ48" s="12"/>
      <c r="AR48" s="31"/>
      <c r="AS48" s="20"/>
      <c r="AT48" s="20"/>
      <c r="AU48" s="20"/>
      <c r="AV48" s="20"/>
    </row>
    <row r="49" spans="1:48" x14ac:dyDescent="0.2">
      <c r="A49" s="188"/>
      <c r="B49" s="33">
        <v>2</v>
      </c>
      <c r="C49" s="154" t="s">
        <v>50</v>
      </c>
      <c r="D49" s="34">
        <v>18600</v>
      </c>
      <c r="E49" s="34">
        <v>5</v>
      </c>
      <c r="F49" s="34">
        <v>15567</v>
      </c>
      <c r="G49" s="35">
        <v>12.4</v>
      </c>
      <c r="H49" s="35">
        <v>8.5</v>
      </c>
      <c r="I49" s="34">
        <v>16270</v>
      </c>
      <c r="J49" s="35">
        <v>10.1</v>
      </c>
      <c r="K49" s="34">
        <v>14900</v>
      </c>
      <c r="L49" s="36">
        <v>7.3999999999999996E-2</v>
      </c>
      <c r="M49" s="37">
        <f>ROUND(K49*(1-L49),0)</f>
        <v>13797</v>
      </c>
      <c r="N49" s="38">
        <v>0.69299999999999995</v>
      </c>
      <c r="O49" s="25">
        <f t="shared" si="425"/>
        <v>9561.3209999999999</v>
      </c>
      <c r="P49" s="36">
        <v>0.249</v>
      </c>
      <c r="Q49" s="25">
        <f t="shared" si="426"/>
        <v>3435.453</v>
      </c>
      <c r="R49" s="39">
        <v>5.8000000000000003E-2</v>
      </c>
      <c r="S49" s="25">
        <f t="shared" si="427"/>
        <v>800.226</v>
      </c>
      <c r="T49" s="28">
        <v>0.19500000000000001</v>
      </c>
      <c r="U49" s="25">
        <f t="shared" si="428"/>
        <v>2690.415</v>
      </c>
      <c r="V49" s="39">
        <v>0.51300000000000001</v>
      </c>
      <c r="W49" s="25">
        <f t="shared" si="429"/>
        <v>7077.8609999999999</v>
      </c>
      <c r="X49" s="39">
        <v>0.38</v>
      </c>
      <c r="Y49" s="25">
        <f t="shared" si="430"/>
        <v>5242.8599999999997</v>
      </c>
      <c r="Z49" s="40">
        <v>2.5799999999999998E-3</v>
      </c>
      <c r="AA49" s="18">
        <f t="shared" si="431"/>
        <v>35.596260000000001</v>
      </c>
      <c r="AB49" s="27">
        <f>IF(M49&gt;0,(AD49+AL49)/M49,0)</f>
        <v>2.580301369863014E-3</v>
      </c>
      <c r="AC49" s="40">
        <v>2.2000000000000001E-4</v>
      </c>
      <c r="AD49" s="37">
        <f t="shared" si="432"/>
        <v>3.0353400000000001</v>
      </c>
      <c r="AE49" s="28">
        <v>0.20710000000000001</v>
      </c>
      <c r="AF49" s="41">
        <f t="shared" si="433"/>
        <v>30.530682000000006</v>
      </c>
      <c r="AG49" s="28">
        <f t="shared" si="434"/>
        <v>0.91570142148839595</v>
      </c>
      <c r="AH49" s="29">
        <f t="shared" si="6"/>
        <v>0.91565056153170155</v>
      </c>
      <c r="AI49" s="34">
        <v>162</v>
      </c>
      <c r="AJ49" s="36">
        <v>0.09</v>
      </c>
      <c r="AK49" s="38">
        <v>0.22090000000000001</v>
      </c>
      <c r="AL49" s="41">
        <f t="shared" si="435"/>
        <v>32.565078000000007</v>
      </c>
      <c r="AM49" s="42">
        <v>1.62</v>
      </c>
      <c r="AN49" s="42"/>
      <c r="AO49" s="122">
        <f>AO48+AI49-AN49</f>
        <v>1080.4400000000028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51</v>
      </c>
      <c r="D50" s="43">
        <v>20957</v>
      </c>
      <c r="E50" s="43">
        <v>1</v>
      </c>
      <c r="F50" s="43">
        <v>16263</v>
      </c>
      <c r="G50" s="37">
        <v>6.5</v>
      </c>
      <c r="H50" s="37">
        <v>7.4</v>
      </c>
      <c r="I50" s="43">
        <v>16905</v>
      </c>
      <c r="J50" s="37">
        <v>9.4</v>
      </c>
      <c r="K50" s="43">
        <v>15096</v>
      </c>
      <c r="L50" s="39">
        <v>8.2000000000000003E-2</v>
      </c>
      <c r="M50" s="37">
        <f>ROUND(K50*(1-L50),0)</f>
        <v>13858</v>
      </c>
      <c r="N50" s="28">
        <v>0.60799999999999998</v>
      </c>
      <c r="O50" s="25">
        <f t="shared" si="425"/>
        <v>8425.6640000000007</v>
      </c>
      <c r="P50" s="39">
        <v>0.36099999999999999</v>
      </c>
      <c r="Q50" s="25">
        <f t="shared" si="426"/>
        <v>5002.7379999999994</v>
      </c>
      <c r="R50" s="39">
        <v>3.1E-2</v>
      </c>
      <c r="S50" s="25">
        <f t="shared" si="427"/>
        <v>429.59800000000001</v>
      </c>
      <c r="T50" s="28">
        <v>0.189</v>
      </c>
      <c r="U50" s="25">
        <f t="shared" si="428"/>
        <v>2619.1619999999998</v>
      </c>
      <c r="V50" s="39">
        <v>0.53200000000000003</v>
      </c>
      <c r="W50" s="25">
        <f t="shared" si="429"/>
        <v>7372.4560000000001</v>
      </c>
      <c r="X50" s="39">
        <v>0.38</v>
      </c>
      <c r="Y50" s="25">
        <f t="shared" si="430"/>
        <v>5266.04</v>
      </c>
      <c r="Z50" s="47">
        <v>2.7200000000000002E-3</v>
      </c>
      <c r="AA50" s="18">
        <f t="shared" si="431"/>
        <v>37.693760000000005</v>
      </c>
      <c r="AB50" s="27">
        <f>IF(M50&gt;0,(AD50+AL50)/M50,0)</f>
        <v>2.0252945158031463E-3</v>
      </c>
      <c r="AC50" s="47">
        <v>2.3000000000000001E-4</v>
      </c>
      <c r="AD50" s="37">
        <f t="shared" si="432"/>
        <v>3.1873400000000003</v>
      </c>
      <c r="AE50" s="28">
        <v>0.20569999999999999</v>
      </c>
      <c r="AF50" s="41">
        <f t="shared" si="433"/>
        <v>23.507807400000001</v>
      </c>
      <c r="AG50" s="28">
        <f t="shared" si="434"/>
        <v>0.91646590743174183</v>
      </c>
      <c r="AH50" s="29">
        <f t="shared" si="6"/>
        <v>0.88737377997904388</v>
      </c>
      <c r="AI50" s="43">
        <v>126</v>
      </c>
      <c r="AJ50" s="39">
        <v>9.2999999999999999E-2</v>
      </c>
      <c r="AK50" s="28">
        <v>0.2177</v>
      </c>
      <c r="AL50" s="41">
        <f t="shared" si="435"/>
        <v>24.879191400000003</v>
      </c>
      <c r="AM50" s="18">
        <v>1.67</v>
      </c>
      <c r="AN50" s="18"/>
      <c r="AO50" s="122">
        <f>AO49+AI50-AN50</f>
        <v>1206.4400000000028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36">SUM(D48:D50)</f>
        <v>44100</v>
      </c>
      <c r="E51" s="51"/>
      <c r="F51" s="51">
        <f t="shared" ref="F51" si="437">SUM(F48:F50)</f>
        <v>46160</v>
      </c>
      <c r="G51" s="52"/>
      <c r="H51" s="52"/>
      <c r="I51" s="51">
        <f t="shared" ref="I51:K51" si="438">SUM(I48:I50)</f>
        <v>48204</v>
      </c>
      <c r="J51" s="52"/>
      <c r="K51" s="51">
        <f t="shared" si="438"/>
        <v>45945</v>
      </c>
      <c r="L51" s="21">
        <f t="shared" ref="L51" si="439">IF(K51&gt;0,(K48*L48+K49*L49+K50*L50)/K51,0)</f>
        <v>7.6281401675916849E-2</v>
      </c>
      <c r="M51" s="52">
        <f t="shared" ref="M51" si="440">M48+M49+M50</f>
        <v>42440</v>
      </c>
      <c r="N51" s="53">
        <f t="shared" ref="N51" si="441">IF(M51&gt;0,O51/M51,0)</f>
        <v>0.66698668708765307</v>
      </c>
      <c r="O51" s="54">
        <f t="shared" ref="O51" si="442">O48+O49+O50</f>
        <v>28306.914999999997</v>
      </c>
      <c r="P51" s="21">
        <f t="shared" ref="P51" si="443">IF(M51&gt;0,Q51/M51,0)</f>
        <v>0.28278454288407162</v>
      </c>
      <c r="Q51" s="54">
        <f t="shared" ref="Q51" si="444">Q48+Q49+Q50</f>
        <v>12001.376</v>
      </c>
      <c r="R51" s="21">
        <f t="shared" ref="R51" si="445">IF(M51&gt;0,S51/M51,0)</f>
        <v>5.0228770028275208E-2</v>
      </c>
      <c r="S51" s="54">
        <f t="shared" ref="S51" si="446">S48+S49+S50</f>
        <v>2131.7089999999998</v>
      </c>
      <c r="T51" s="21">
        <f t="shared" ref="T51" si="447">IF(M51&gt;0,U51/M51,0)</f>
        <v>0.19582780395852969</v>
      </c>
      <c r="U51" s="54">
        <f t="shared" ref="U51" si="448">U48+U49+U50</f>
        <v>8310.9320000000007</v>
      </c>
      <c r="V51" s="21">
        <f t="shared" ref="V51" si="449">IF(M51&gt;0,W51/M51,0)</f>
        <v>0.51711385485391137</v>
      </c>
      <c r="W51" s="54">
        <f t="shared" ref="W51" si="450">W48+W49+W50</f>
        <v>21946.311999999998</v>
      </c>
      <c r="X51" s="21">
        <f t="shared" ref="X51" si="451">IF(M51&gt;0,Y51/M51,0)</f>
        <v>0.38</v>
      </c>
      <c r="Y51" s="54">
        <f t="shared" ref="Y51" si="452">Y48+Y49+Y50</f>
        <v>16127.2</v>
      </c>
      <c r="Z51" s="55">
        <f t="shared" ref="Z51" si="453">IF(M51&gt;0,AA51/M51,0)</f>
        <v>2.6605518378887845E-3</v>
      </c>
      <c r="AA51" s="56">
        <f t="shared" ref="AA51" si="454">SUM(AA48:AA50)</f>
        <v>112.91382000000002</v>
      </c>
      <c r="AB51" s="55">
        <f t="shared" ref="AB51" si="455">IF(M51&gt;0,(AB48*M48+AB49*M49+AB50*M50)/M51,0)</f>
        <v>2.5017235956644674E-3</v>
      </c>
      <c r="AC51" s="55">
        <f t="shared" ref="AC51" si="456">IF(K51&gt;0,(K48*AC48+K49*AC49+K50*AC50)/K51,0)</f>
        <v>2.232856676460986E-4</v>
      </c>
      <c r="AD51" s="52">
        <f t="shared" ref="AD51" si="457">SUM(AD48:AD50)</f>
        <v>9.4753800000000012</v>
      </c>
      <c r="AE51" s="53">
        <f t="shared" ref="AE51" si="458">IF(K51&gt;0,(K48*AE48+K49*AE49+K50*AE50)/K51,0)</f>
        <v>0.20622344760039177</v>
      </c>
      <c r="AF51" s="58">
        <f t="shared" ref="AF51" si="459">SUM(AF48:AF50)</f>
        <v>90.776196900000016</v>
      </c>
      <c r="AG51" s="53">
        <f t="shared" ref="AG51" si="460">IF(AND(AA51&gt;0),((AA48*AG48+AA49*AG49+AA50*AG50)/AA51),0)</f>
        <v>0.91707636141714621</v>
      </c>
      <c r="AH51" s="57">
        <f t="shared" si="6"/>
        <v>0.91167451236787234</v>
      </c>
      <c r="AI51" s="51">
        <f t="shared" ref="AI51" si="461">SUM(AI48:AI50)</f>
        <v>483</v>
      </c>
      <c r="AJ51" s="21">
        <f t="shared" ref="AJ51" si="462">IF(AI51&gt;0,(AJ48*AI48+AJ49*AI49+AJ50*AI50)/AI51,0)</f>
        <v>8.8763975155279506E-2</v>
      </c>
      <c r="AK51" s="53">
        <f t="shared" ref="AK51" si="463">IF(K51&gt;0,(AK48*K48+AK49*K49+AK50*K50)/K51,0)</f>
        <v>0.21953616715638263</v>
      </c>
      <c r="AL51" s="58">
        <f t="shared" ref="AL51" si="464">SUM(AL48:AL50)</f>
        <v>96.697769399999999</v>
      </c>
      <c r="AM51" s="56"/>
      <c r="AN51" s="56">
        <f t="shared" ref="AN51" si="465">SUM(AN48:AN50)</f>
        <v>545.08000000000004</v>
      </c>
      <c r="AO51" s="106"/>
      <c r="AP51" s="107">
        <f>AO50</f>
        <v>1206.4400000000028</v>
      </c>
      <c r="AQ51" s="51">
        <f t="shared" ref="AQ51" si="466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1" t="s">
        <v>49</v>
      </c>
      <c r="D52" s="12">
        <v>6307</v>
      </c>
      <c r="E52" s="12">
        <v>0</v>
      </c>
      <c r="F52" s="12">
        <v>13992</v>
      </c>
      <c r="G52" s="13">
        <v>8.8000000000000007</v>
      </c>
      <c r="H52" s="13">
        <v>7.7</v>
      </c>
      <c r="I52" s="12">
        <v>14721</v>
      </c>
      <c r="J52" s="13">
        <v>9.5</v>
      </c>
      <c r="K52" s="12">
        <v>15312</v>
      </c>
      <c r="L52" s="14">
        <v>8.5000000000000006E-2</v>
      </c>
      <c r="M52" s="24">
        <f>ROUND(K52*(1-L52),0)</f>
        <v>14010</v>
      </c>
      <c r="N52" s="15">
        <v>0.59899999999999998</v>
      </c>
      <c r="O52" s="25">
        <f t="shared" ref="O52:O54" si="467">M52*N52</f>
        <v>8391.99</v>
      </c>
      <c r="P52" s="14">
        <v>0.36299999999999999</v>
      </c>
      <c r="Q52" s="25">
        <f t="shared" ref="Q52:Q54" si="468">M52*P52</f>
        <v>5085.63</v>
      </c>
      <c r="R52" s="16">
        <v>3.7999999999999999E-2</v>
      </c>
      <c r="S52" s="25">
        <f t="shared" ref="S52:S54" si="469">M52*R52</f>
        <v>532.38</v>
      </c>
      <c r="T52" s="26">
        <v>0.20799999999999999</v>
      </c>
      <c r="U52" s="25">
        <f t="shared" ref="U52:U54" si="470">M52*T52</f>
        <v>2914.08</v>
      </c>
      <c r="V52" s="16">
        <v>0.50800000000000001</v>
      </c>
      <c r="W52" s="25">
        <f t="shared" ref="W52:W54" si="471">M52*V52</f>
        <v>7117.08</v>
      </c>
      <c r="X52" s="16">
        <v>0.38</v>
      </c>
      <c r="Y52" s="25">
        <f t="shared" ref="Y52:Y54" si="472">X52*M52</f>
        <v>5323.8</v>
      </c>
      <c r="Z52" s="17">
        <v>2.8E-3</v>
      </c>
      <c r="AA52" s="18">
        <f t="shared" ref="AA52:AA54" si="473">M52*Z52</f>
        <v>39.228000000000002</v>
      </c>
      <c r="AB52" s="27">
        <f>IF(M52&gt;0,(AD52+AL52)/M52,0)</f>
        <v>3.6434734261241971E-3</v>
      </c>
      <c r="AC52" s="17">
        <v>2.3000000000000001E-4</v>
      </c>
      <c r="AD52" s="24">
        <f t="shared" ref="AD52:AD54" si="474">AC52*M52</f>
        <v>3.2223000000000002</v>
      </c>
      <c r="AE52" s="118">
        <v>0.20830000000000001</v>
      </c>
      <c r="AF52" s="30">
        <f t="shared" ref="AF52:AF54" si="475">AI52*(1-AJ52)*AE52</f>
        <v>45.632072700000009</v>
      </c>
      <c r="AG52" s="28">
        <f t="shared" ref="AG52:AG54" si="476">IF(AND(AE52&gt;0,AC52&gt;0,Z52&gt;0),((Z52-AC52)*AE52)/((AE52-AC52)*Z52),0)</f>
        <v>0.9188717395931314</v>
      </c>
      <c r="AH52" s="60">
        <f t="shared" si="6"/>
        <v>0.93786155173710994</v>
      </c>
      <c r="AI52" s="12">
        <v>241</v>
      </c>
      <c r="AJ52" s="14">
        <v>9.0999999999999998E-2</v>
      </c>
      <c r="AK52" s="15">
        <v>0.21829999999999999</v>
      </c>
      <c r="AL52" s="30">
        <f t="shared" ref="AL52:AL54" si="477">AI52*(1-AJ52)*AK52</f>
        <v>47.822762700000006</v>
      </c>
      <c r="AM52" s="19">
        <v>1.75</v>
      </c>
      <c r="AN52" s="19">
        <v>557.29999999999995</v>
      </c>
      <c r="AO52" s="102">
        <f>AO50+AI52-AN52</f>
        <v>890.14000000000283</v>
      </c>
      <c r="AP52" s="103"/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54" t="s">
        <v>50</v>
      </c>
      <c r="D53" s="34">
        <v>22900</v>
      </c>
      <c r="E53" s="34">
        <v>4</v>
      </c>
      <c r="F53" s="34">
        <v>17335</v>
      </c>
      <c r="G53" s="35">
        <v>5.7</v>
      </c>
      <c r="H53" s="35">
        <v>6.4</v>
      </c>
      <c r="I53" s="34">
        <v>18108</v>
      </c>
      <c r="J53" s="35">
        <v>8.3000000000000007</v>
      </c>
      <c r="K53" s="34">
        <v>15410</v>
      </c>
      <c r="L53" s="36">
        <v>7.0999999999999994E-2</v>
      </c>
      <c r="M53" s="37">
        <f>ROUND(K53*(1-L53),0)</f>
        <v>14316</v>
      </c>
      <c r="N53" s="38">
        <v>0.59699999999999998</v>
      </c>
      <c r="O53" s="25">
        <f t="shared" si="467"/>
        <v>8546.652</v>
      </c>
      <c r="P53" s="36">
        <v>0.35</v>
      </c>
      <c r="Q53" s="25">
        <f t="shared" si="468"/>
        <v>5010.5999999999995</v>
      </c>
      <c r="R53" s="39">
        <v>5.2999999999999999E-2</v>
      </c>
      <c r="S53" s="25">
        <f t="shared" si="469"/>
        <v>758.74799999999993</v>
      </c>
      <c r="T53" s="28">
        <v>0.217</v>
      </c>
      <c r="U53" s="25">
        <f t="shared" si="470"/>
        <v>3106.5720000000001</v>
      </c>
      <c r="V53" s="39">
        <v>0.495</v>
      </c>
      <c r="W53" s="25">
        <f t="shared" si="471"/>
        <v>7086.42</v>
      </c>
      <c r="X53" s="39">
        <v>0.38</v>
      </c>
      <c r="Y53" s="25">
        <f t="shared" si="472"/>
        <v>5440.08</v>
      </c>
      <c r="Z53" s="40">
        <v>2.8500000000000001E-3</v>
      </c>
      <c r="AA53" s="18">
        <f t="shared" si="473"/>
        <v>40.800600000000003</v>
      </c>
      <c r="AB53" s="27">
        <f>IF(M53&gt;0,(AD53+AL53)/M53,0)</f>
        <v>2.9375494272143054E-3</v>
      </c>
      <c r="AC53" s="40">
        <v>2.3000000000000001E-4</v>
      </c>
      <c r="AD53" s="37">
        <f t="shared" si="474"/>
        <v>3.2926800000000003</v>
      </c>
      <c r="AE53" s="28">
        <v>0.20499999999999999</v>
      </c>
      <c r="AF53" s="41">
        <f t="shared" si="475"/>
        <v>36.349779999999996</v>
      </c>
      <c r="AG53" s="28">
        <f t="shared" si="476"/>
        <v>0.92033081189079069</v>
      </c>
      <c r="AH53" s="29">
        <f t="shared" si="6"/>
        <v>0.92267423684027794</v>
      </c>
      <c r="AI53" s="34">
        <v>194</v>
      </c>
      <c r="AJ53" s="36">
        <v>8.5999999999999993E-2</v>
      </c>
      <c r="AK53" s="38">
        <v>0.21859999999999999</v>
      </c>
      <c r="AL53" s="41">
        <f t="shared" si="477"/>
        <v>38.7612776</v>
      </c>
      <c r="AM53" s="42">
        <v>1.63</v>
      </c>
      <c r="AN53" s="42"/>
      <c r="AO53" s="122">
        <f>AO52+AI53-AN53</f>
        <v>1084.1400000000028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51</v>
      </c>
      <c r="D54" s="43">
        <v>21193</v>
      </c>
      <c r="E54" s="43">
        <v>1</v>
      </c>
      <c r="F54" s="43">
        <v>18668</v>
      </c>
      <c r="G54" s="37">
        <v>5.2</v>
      </c>
      <c r="H54" s="37">
        <v>5.8</v>
      </c>
      <c r="I54" s="43">
        <v>18716</v>
      </c>
      <c r="J54" s="37">
        <v>7.7</v>
      </c>
      <c r="K54" s="43">
        <v>15708</v>
      </c>
      <c r="L54" s="39">
        <v>0.08</v>
      </c>
      <c r="M54" s="37">
        <f>ROUND(K54*(1-L54),0)</f>
        <v>14451</v>
      </c>
      <c r="N54" s="28">
        <v>0.66700000000000004</v>
      </c>
      <c r="O54" s="25">
        <f t="shared" si="467"/>
        <v>9638.8170000000009</v>
      </c>
      <c r="P54" s="39">
        <v>0.30399999999999999</v>
      </c>
      <c r="Q54" s="25">
        <f t="shared" si="468"/>
        <v>4393.1040000000003</v>
      </c>
      <c r="R54" s="39">
        <v>2.9000000000000001E-2</v>
      </c>
      <c r="S54" s="25">
        <f t="shared" si="469"/>
        <v>419.07900000000001</v>
      </c>
      <c r="T54" s="28">
        <v>0.219</v>
      </c>
      <c r="U54" s="25">
        <f t="shared" si="470"/>
        <v>3164.7689999999998</v>
      </c>
      <c r="V54" s="39">
        <v>0.51</v>
      </c>
      <c r="W54" s="25">
        <f t="shared" si="471"/>
        <v>7370.01</v>
      </c>
      <c r="X54" s="39">
        <v>0.39</v>
      </c>
      <c r="Y54" s="25">
        <f t="shared" si="472"/>
        <v>5635.89</v>
      </c>
      <c r="Z54" s="47">
        <v>2.9099999999999998E-3</v>
      </c>
      <c r="AA54" s="18">
        <f t="shared" si="473"/>
        <v>42.052409999999995</v>
      </c>
      <c r="AB54" s="27">
        <f>IF(M54&gt;0,(AD54+AL54)/M54,0)</f>
        <v>3.0118164210089266E-3</v>
      </c>
      <c r="AC54" s="47">
        <v>2.3000000000000001E-4</v>
      </c>
      <c r="AD54" s="37">
        <f t="shared" si="474"/>
        <v>3.3237300000000003</v>
      </c>
      <c r="AE54" s="28">
        <v>0.2046</v>
      </c>
      <c r="AF54" s="41">
        <f t="shared" si="475"/>
        <v>37.920359400000002</v>
      </c>
      <c r="AG54" s="28">
        <f t="shared" si="476"/>
        <v>0.92199865919352864</v>
      </c>
      <c r="AH54" s="29">
        <f t="shared" si="6"/>
        <v>0.92461458184418477</v>
      </c>
      <c r="AI54" s="43">
        <v>203</v>
      </c>
      <c r="AJ54" s="39">
        <v>8.6999999999999994E-2</v>
      </c>
      <c r="AK54" s="28">
        <v>0.21690000000000001</v>
      </c>
      <c r="AL54" s="41">
        <f t="shared" si="477"/>
        <v>40.200029100000002</v>
      </c>
      <c r="AM54" s="18">
        <v>1.63</v>
      </c>
      <c r="AN54" s="18"/>
      <c r="AO54" s="122">
        <f>AO53+AI54-AN54</f>
        <v>1287.1400000000028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78">SUM(D52:D54)</f>
        <v>50400</v>
      </c>
      <c r="E55" s="51"/>
      <c r="F55" s="51">
        <f t="shared" ref="F55" si="479">SUM(F52:F54)</f>
        <v>49995</v>
      </c>
      <c r="G55" s="52"/>
      <c r="H55" s="52"/>
      <c r="I55" s="51">
        <f t="shared" ref="I55:K55" si="480">SUM(I52:I54)</f>
        <v>51545</v>
      </c>
      <c r="J55" s="52"/>
      <c r="K55" s="51">
        <f t="shared" si="480"/>
        <v>46430</v>
      </c>
      <c r="L55" s="21">
        <f t="shared" ref="L55" si="481">IF(K55&gt;0,(K52*L52+K53*L53+K54*L54)/K55,0)</f>
        <v>7.866185655825976E-2</v>
      </c>
      <c r="M55" s="52">
        <f t="shared" ref="M55" si="482">M52+M53+M54</f>
        <v>42777</v>
      </c>
      <c r="N55" s="53">
        <f t="shared" ref="N55" si="483">IF(M55&gt;0,O55/M55,0)</f>
        <v>0.62130254576057231</v>
      </c>
      <c r="O55" s="54">
        <f t="shared" ref="O55" si="484">O52+O53+O54</f>
        <v>26577.459000000003</v>
      </c>
      <c r="P55" s="21">
        <f t="shared" ref="P55" si="485">IF(M55&gt;0,Q55/M55,0)</f>
        <v>0.33871786240269303</v>
      </c>
      <c r="Q55" s="54">
        <f t="shared" ref="Q55" si="486">Q52+Q53+Q54</f>
        <v>14489.333999999999</v>
      </c>
      <c r="R55" s="21">
        <f t="shared" ref="R55" si="487">IF(M55&gt;0,S55/M55,0)</f>
        <v>3.997959183673469E-2</v>
      </c>
      <c r="S55" s="54">
        <f t="shared" ref="S55" si="488">S52+S53+S54</f>
        <v>1710.2069999999999</v>
      </c>
      <c r="T55" s="21">
        <f t="shared" ref="T55" si="489">IF(M55&gt;0,U55/M55,0)</f>
        <v>0.21472803141875307</v>
      </c>
      <c r="U55" s="54">
        <f t="shared" ref="U55" si="490">U52+U53+U54</f>
        <v>9185.4210000000003</v>
      </c>
      <c r="V55" s="21">
        <f t="shared" ref="V55" si="491">IF(M55&gt;0,W55/M55,0)</f>
        <v>0.50432498772704959</v>
      </c>
      <c r="W55" s="54">
        <f t="shared" ref="W55" si="492">W52+W53+W54</f>
        <v>21573.510000000002</v>
      </c>
      <c r="X55" s="21">
        <f t="shared" ref="X55" si="493">IF(M55&gt;0,Y55/M55,0)</f>
        <v>0.38337821726628796</v>
      </c>
      <c r="Y55" s="54">
        <f t="shared" ref="Y55" si="494">Y52+Y53+Y54</f>
        <v>16399.77</v>
      </c>
      <c r="Z55" s="55">
        <f t="shared" ref="Z55" si="495">IF(M55&gt;0,AA55/M55,0)</f>
        <v>2.8538936811838139E-3</v>
      </c>
      <c r="AA55" s="56">
        <f t="shared" ref="AA55" si="496">SUM(AA52:AA54)</f>
        <v>122.08101000000001</v>
      </c>
      <c r="AB55" s="55">
        <f t="shared" ref="AB55" si="497">IF(M55&gt;0,(AB52*M52+AB53*M53+AB54*M54)/M55,0)</f>
        <v>3.1938373284709077E-3</v>
      </c>
      <c r="AC55" s="55">
        <f t="shared" ref="AC55" si="498">IF(K55&gt;0,(K52*AC52+K53*AC53+K54*AC54)/K55,0)</f>
        <v>2.3000000000000001E-4</v>
      </c>
      <c r="AD55" s="52">
        <f t="shared" ref="AD55" si="499">SUM(AD52:AD54)</f>
        <v>9.8387100000000007</v>
      </c>
      <c r="AE55" s="53">
        <f t="shared" ref="AE55" si="500">IF(K55&gt;0,(K52*AE52+K53*AE53+K54*AE54)/K55,0)</f>
        <v>0.20595297006245961</v>
      </c>
      <c r="AF55" s="58">
        <f t="shared" ref="AF55" si="501">SUM(AF52:AF54)</f>
        <v>119.90221210000001</v>
      </c>
      <c r="AG55" s="53">
        <f t="shared" ref="AG55" si="502">IF(AND(AA55&gt;0),((AA52*AG52+AA53*AG53+AA54*AG54)/AA55),0)</f>
        <v>0.92043648361237573</v>
      </c>
      <c r="AH55" s="57">
        <f t="shared" si="6"/>
        <v>0.92896674920212141</v>
      </c>
      <c r="AI55" s="51">
        <f t="shared" ref="AI55" si="503">SUM(AI52:AI54)</f>
        <v>638</v>
      </c>
      <c r="AJ55" s="21">
        <f t="shared" ref="AJ55" si="504">IF(AI55&gt;0,(AJ52*AI52+AJ53*AI53+AJ54*AI54)/AI55,0)</f>
        <v>8.8206896551724132E-2</v>
      </c>
      <c r="AK55" s="53">
        <f t="shared" ref="AK55" si="505">IF(K55&gt;0,(AK52*K52+AK53*K53+AK54*K54)/K55,0)</f>
        <v>0.21792592720223994</v>
      </c>
      <c r="AL55" s="58">
        <f t="shared" ref="AL55" si="506">SUM(AL52:AL54)</f>
        <v>126.78406939999999</v>
      </c>
      <c r="AM55" s="56"/>
      <c r="AN55" s="56">
        <f t="shared" ref="AN55" si="507">SUM(AN52:AN54)</f>
        <v>557.29999999999995</v>
      </c>
      <c r="AO55" s="106"/>
      <c r="AP55" s="107">
        <f>AO54</f>
        <v>1287.1400000000028</v>
      </c>
      <c r="AQ55" s="51">
        <f t="shared" ref="AQ55" si="508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49</v>
      </c>
      <c r="D56" s="12">
        <v>6445</v>
      </c>
      <c r="E56" s="12">
        <v>0</v>
      </c>
      <c r="F56" s="12">
        <v>15128</v>
      </c>
      <c r="G56" s="13">
        <v>4.8</v>
      </c>
      <c r="H56" s="13">
        <v>6.1</v>
      </c>
      <c r="I56" s="12">
        <v>16255</v>
      </c>
      <c r="J56" s="13">
        <v>7.3</v>
      </c>
      <c r="K56" s="12">
        <v>15410</v>
      </c>
      <c r="L56" s="14">
        <v>7.6999999999999999E-2</v>
      </c>
      <c r="M56" s="24">
        <f>ROUND(K56*(1-L56),0)</f>
        <v>14223</v>
      </c>
      <c r="N56" s="15">
        <v>0.59699999999999998</v>
      </c>
      <c r="O56" s="25">
        <f t="shared" ref="O56:O58" si="509">M56*N56</f>
        <v>8491.1309999999994</v>
      </c>
      <c r="P56" s="14">
        <v>0.34</v>
      </c>
      <c r="Q56" s="25">
        <f t="shared" ref="Q56:Q58" si="510">M56*P56</f>
        <v>4835.8200000000006</v>
      </c>
      <c r="R56" s="16">
        <v>6.3E-2</v>
      </c>
      <c r="S56" s="25">
        <f t="shared" ref="S56:S58" si="511">M56*R56</f>
        <v>896.04899999999998</v>
      </c>
      <c r="T56" s="26">
        <v>0.216</v>
      </c>
      <c r="U56" s="25">
        <f t="shared" ref="U56:U58" si="512">M56*T56</f>
        <v>3072.1680000000001</v>
      </c>
      <c r="V56" s="16">
        <v>0.51300000000000001</v>
      </c>
      <c r="W56" s="25">
        <f t="shared" ref="W56:W58" si="513">M56*V56</f>
        <v>7296.3990000000003</v>
      </c>
      <c r="X56" s="16">
        <v>0.39</v>
      </c>
      <c r="Y56" s="25">
        <f t="shared" ref="Y56:Y58" si="514">X56*M56</f>
        <v>5546.97</v>
      </c>
      <c r="Z56" s="17">
        <v>2.9399999999999999E-3</v>
      </c>
      <c r="AA56" s="18">
        <f t="shared" ref="AA56:AA58" si="515">M56*Z56</f>
        <v>41.815619999999996</v>
      </c>
      <c r="AB56" s="27">
        <f>IF(M56&gt;0,(AD56+AL56)/M56,0)</f>
        <v>3.377456232862266E-3</v>
      </c>
      <c r="AC56" s="17">
        <v>2.5000000000000001E-4</v>
      </c>
      <c r="AD56" s="24">
        <f t="shared" ref="AD56:AD58" si="516">AC56*M56</f>
        <v>3.5557500000000002</v>
      </c>
      <c r="AE56" s="118">
        <v>0.21199999999999999</v>
      </c>
      <c r="AF56" s="30">
        <f t="shared" ref="AF56:AF58" si="517">AI56*(1-AJ56)*AE56</f>
        <v>43.257539999999999</v>
      </c>
      <c r="AG56" s="28">
        <f t="shared" ref="AG56:AG58" si="518">IF(AND(AE56&gt;0,AC56&gt;0,Z56&gt;0),((Z56-AC56)*AE56)/((AE56-AC56)*Z56),0)</f>
        <v>0.91604622958982884</v>
      </c>
      <c r="AH56" s="60">
        <f t="shared" si="6"/>
        <v>0.92704291842264885</v>
      </c>
      <c r="AI56" s="12">
        <v>223</v>
      </c>
      <c r="AJ56" s="14">
        <v>8.5000000000000006E-2</v>
      </c>
      <c r="AK56" s="15">
        <v>0.218</v>
      </c>
      <c r="AL56" s="30">
        <f t="shared" ref="AL56:AL58" si="519">AI56*(1-AJ56)*AK56</f>
        <v>44.481810000000003</v>
      </c>
      <c r="AM56" s="19">
        <v>1.7</v>
      </c>
      <c r="AN56" s="19">
        <v>1202.3800000000001</v>
      </c>
      <c r="AO56" s="102">
        <f>AO54+AI56-AN56</f>
        <v>307.76000000000272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52</v>
      </c>
      <c r="D57" s="34">
        <v>19300</v>
      </c>
      <c r="E57" s="34">
        <v>5</v>
      </c>
      <c r="F57" s="34">
        <v>17053</v>
      </c>
      <c r="G57" s="35">
        <v>6.8</v>
      </c>
      <c r="H57" s="35">
        <v>8.1999999999999993</v>
      </c>
      <c r="I57" s="34">
        <v>16788</v>
      </c>
      <c r="J57" s="35">
        <v>7.2</v>
      </c>
      <c r="K57" s="34">
        <v>15346</v>
      </c>
      <c r="L57" s="36">
        <v>7.5999999999999998E-2</v>
      </c>
      <c r="M57" s="37">
        <f>ROUND(K57*(1-L57),0)</f>
        <v>14180</v>
      </c>
      <c r="N57" s="38">
        <v>0.71799999999999997</v>
      </c>
      <c r="O57" s="25">
        <f t="shared" si="509"/>
        <v>10181.24</v>
      </c>
      <c r="P57" s="36">
        <v>0.24399999999999999</v>
      </c>
      <c r="Q57" s="25">
        <f t="shared" si="510"/>
        <v>3459.92</v>
      </c>
      <c r="R57" s="39">
        <v>3.7999999999999999E-2</v>
      </c>
      <c r="S57" s="25">
        <f t="shared" si="511"/>
        <v>538.84</v>
      </c>
      <c r="T57" s="28">
        <v>0.20799999999999999</v>
      </c>
      <c r="U57" s="25">
        <f t="shared" si="512"/>
        <v>2949.44</v>
      </c>
      <c r="V57" s="39">
        <v>0.50700000000000001</v>
      </c>
      <c r="W57" s="25">
        <f t="shared" si="513"/>
        <v>7189.26</v>
      </c>
      <c r="X57" s="39">
        <v>0.38</v>
      </c>
      <c r="Y57" s="25">
        <f t="shared" si="514"/>
        <v>5388.4</v>
      </c>
      <c r="Z57" s="40">
        <v>2.9299999999999999E-3</v>
      </c>
      <c r="AA57" s="18">
        <f t="shared" si="515"/>
        <v>41.547399999999996</v>
      </c>
      <c r="AB57" s="27">
        <f>IF(M57&gt;0,(AD57+AL57)/M57,0)</f>
        <v>3.0496550070521862E-3</v>
      </c>
      <c r="AC57" s="40">
        <v>2.5000000000000001E-4</v>
      </c>
      <c r="AD57" s="37">
        <f t="shared" si="516"/>
        <v>3.5449999999999999</v>
      </c>
      <c r="AE57" s="28">
        <v>0.21260000000000001</v>
      </c>
      <c r="AF57" s="41">
        <f t="shared" si="517"/>
        <v>38.715735600000002</v>
      </c>
      <c r="AG57" s="28">
        <f t="shared" si="518"/>
        <v>0.91575261718571077</v>
      </c>
      <c r="AH57" s="29">
        <f t="shared" si="6"/>
        <v>0.91907750228610952</v>
      </c>
      <c r="AI57" s="34">
        <v>201</v>
      </c>
      <c r="AJ57" s="36">
        <v>9.4E-2</v>
      </c>
      <c r="AK57" s="38">
        <v>0.218</v>
      </c>
      <c r="AL57" s="41">
        <f t="shared" si="519"/>
        <v>39.699107999999995</v>
      </c>
      <c r="AM57" s="42">
        <v>1.7</v>
      </c>
      <c r="AN57" s="42"/>
      <c r="AO57" s="122">
        <f>AO56+AI57-AN57</f>
        <v>508.76000000000272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1" t="s">
        <v>51</v>
      </c>
      <c r="D58" s="43">
        <v>21815</v>
      </c>
      <c r="E58" s="43">
        <v>5</v>
      </c>
      <c r="F58" s="43">
        <v>17118</v>
      </c>
      <c r="G58" s="37">
        <v>3.5</v>
      </c>
      <c r="H58" s="37">
        <v>6.9</v>
      </c>
      <c r="I58" s="43">
        <v>17061</v>
      </c>
      <c r="J58" s="37">
        <v>6.8</v>
      </c>
      <c r="K58" s="43">
        <v>15390</v>
      </c>
      <c r="L58" s="39">
        <v>8.3000000000000004E-2</v>
      </c>
      <c r="M58" s="37">
        <f>ROUND(K58*(1-L58),0)</f>
        <v>14113</v>
      </c>
      <c r="N58" s="28">
        <v>0.56200000000000006</v>
      </c>
      <c r="O58" s="25">
        <f t="shared" si="509"/>
        <v>7931.5060000000012</v>
      </c>
      <c r="P58" s="39">
        <v>0.40300000000000002</v>
      </c>
      <c r="Q58" s="25">
        <f t="shared" si="510"/>
        <v>5687.5390000000007</v>
      </c>
      <c r="R58" s="39">
        <v>3.5000000000000003E-2</v>
      </c>
      <c r="S58" s="25">
        <f t="shared" si="511"/>
        <v>493.95500000000004</v>
      </c>
      <c r="T58" s="28">
        <v>0.19800000000000001</v>
      </c>
      <c r="U58" s="25">
        <f t="shared" si="512"/>
        <v>2794.3740000000003</v>
      </c>
      <c r="V58" s="39">
        <v>0.52600000000000002</v>
      </c>
      <c r="W58" s="25">
        <f t="shared" si="513"/>
        <v>7423.4380000000001</v>
      </c>
      <c r="X58" s="39">
        <v>0.38</v>
      </c>
      <c r="Y58" s="25">
        <f t="shared" si="514"/>
        <v>5362.9400000000005</v>
      </c>
      <c r="Z58" s="47">
        <v>2.97E-3</v>
      </c>
      <c r="AA58" s="18">
        <f t="shared" si="515"/>
        <v>41.915610000000001</v>
      </c>
      <c r="AB58" s="27">
        <f>IF(M58&gt;0,(AD58+AL58)/M58,0)</f>
        <v>3.0741162049174519E-3</v>
      </c>
      <c r="AC58" s="47">
        <v>2.5000000000000001E-4</v>
      </c>
      <c r="AD58" s="37">
        <f t="shared" si="516"/>
        <v>3.5282499999999999</v>
      </c>
      <c r="AE58" s="28">
        <v>0.21179999999999999</v>
      </c>
      <c r="AF58" s="41">
        <f t="shared" si="517"/>
        <v>39.913286399999997</v>
      </c>
      <c r="AG58" s="28">
        <f t="shared" si="518"/>
        <v>0.9169071953283725</v>
      </c>
      <c r="AH58" s="29">
        <f t="shared" si="6"/>
        <v>0.91976300367224029</v>
      </c>
      <c r="AI58" s="43">
        <v>208</v>
      </c>
      <c r="AJ58" s="39">
        <v>9.4E-2</v>
      </c>
      <c r="AK58" s="28">
        <v>0.21149999999999999</v>
      </c>
      <c r="AL58" s="41">
        <f t="shared" si="519"/>
        <v>39.856752</v>
      </c>
      <c r="AM58" s="18">
        <v>1.65</v>
      </c>
      <c r="AN58" s="18"/>
      <c r="AO58" s="122">
        <f>AO57+AI58-AN58</f>
        <v>716.76000000000272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20">SUM(D56:D58)</f>
        <v>47560</v>
      </c>
      <c r="E59" s="51"/>
      <c r="F59" s="51">
        <f t="shared" ref="F59" si="521">SUM(F56:F58)</f>
        <v>49299</v>
      </c>
      <c r="G59" s="52"/>
      <c r="H59" s="52"/>
      <c r="I59" s="51">
        <f t="shared" ref="I59:K59" si="522">SUM(I56:I58)</f>
        <v>50104</v>
      </c>
      <c r="J59" s="52"/>
      <c r="K59" s="51">
        <f t="shared" si="522"/>
        <v>46146</v>
      </c>
      <c r="L59" s="21">
        <f t="shared" ref="L59" si="523">IF(K59&gt;0,(K56*L56+K57*L57+K58*L58)/K59,0)</f>
        <v>7.8668486976119265E-2</v>
      </c>
      <c r="M59" s="52">
        <f t="shared" ref="M59" si="524">M56+M57+M58</f>
        <v>42516</v>
      </c>
      <c r="N59" s="53">
        <f t="shared" ref="N59" si="525">IF(M59&gt;0,O59/M59,0)</f>
        <v>0.62573800451594697</v>
      </c>
      <c r="O59" s="54">
        <f t="shared" ref="O59" si="526">O56+O57+O58</f>
        <v>26603.877</v>
      </c>
      <c r="P59" s="21">
        <f t="shared" ref="P59" si="527">IF(M59&gt;0,Q59/M59,0)</f>
        <v>0.32889451030200401</v>
      </c>
      <c r="Q59" s="54">
        <f t="shared" ref="Q59" si="528">Q56+Q57+Q58</f>
        <v>13983.279000000002</v>
      </c>
      <c r="R59" s="21">
        <f t="shared" ref="R59" si="529">IF(M59&gt;0,S59/M59,0)</f>
        <v>4.5367485182049111E-2</v>
      </c>
      <c r="S59" s="54">
        <f t="shared" ref="S59" si="530">S56+S57+S58</f>
        <v>1928.8440000000001</v>
      </c>
      <c r="T59" s="21">
        <f t="shared" ref="T59" si="531">IF(M59&gt;0,U59/M59,0)</f>
        <v>0.2073568068491862</v>
      </c>
      <c r="U59" s="54">
        <f t="shared" ref="U59" si="532">U56+U57+U58</f>
        <v>8815.982</v>
      </c>
      <c r="V59" s="21">
        <f t="shared" ref="V59" si="533">IF(M59&gt;0,W59/M59,0)</f>
        <v>0.51531416407940545</v>
      </c>
      <c r="W59" s="54">
        <f t="shared" ref="W59" si="534">W56+W57+W58</f>
        <v>21909.097000000002</v>
      </c>
      <c r="X59" s="21">
        <f t="shared" ref="X59" si="535">IF(M59&gt;0,Y59/M59,0)</f>
        <v>0.38334532881738637</v>
      </c>
      <c r="Y59" s="54">
        <f t="shared" ref="Y59" si="536">Y56+Y57+Y58</f>
        <v>16298.31</v>
      </c>
      <c r="Z59" s="55">
        <f t="shared" ref="Z59" si="537">IF(M59&gt;0,AA59/M59,0)</f>
        <v>2.946623153636278E-3</v>
      </c>
      <c r="AA59" s="56">
        <f t="shared" ref="AA59" si="538">SUM(AA56:AA58)</f>
        <v>125.27862999999999</v>
      </c>
      <c r="AB59" s="55">
        <f t="shared" ref="AB59" si="539">IF(M59&gt;0,(AB56*M56+AB57*M57+AB58*M58)/M59,0)</f>
        <v>3.1674350832627718E-3</v>
      </c>
      <c r="AC59" s="55">
        <f t="shared" ref="AC59" si="540">IF(K59&gt;0,(K56*AC56+K57*AC57+K58*AC58)/K59,0)</f>
        <v>2.5000000000000001E-4</v>
      </c>
      <c r="AD59" s="52">
        <f t="shared" ref="AD59" si="541">SUM(AD56:AD58)</f>
        <v>10.629</v>
      </c>
      <c r="AE59" s="53">
        <f t="shared" ref="AE59" si="542">IF(K59&gt;0,(K56*AE56+K57*AE57+K58*AE58)/K59,0)</f>
        <v>0.21213283058119883</v>
      </c>
      <c r="AF59" s="58">
        <f t="shared" ref="AF59" si="543">SUM(AF56:AF58)</f>
        <v>121.886562</v>
      </c>
      <c r="AG59" s="53">
        <f t="shared" ref="AG59" si="544">IF(AND(AA59&gt;0),((AA56*AG56+AA57*AG57+AA58*AG58)/AA59),0)</f>
        <v>0.91623691711667443</v>
      </c>
      <c r="AH59" s="57">
        <f t="shared" si="6"/>
        <v>0.92213990542908442</v>
      </c>
      <c r="AI59" s="51">
        <f t="shared" ref="AI59" si="545">SUM(AI56:AI58)</f>
        <v>632</v>
      </c>
      <c r="AJ59" s="21">
        <f t="shared" ref="AJ59" si="546">IF(AI59&gt;0,(AJ56*AI56+AJ57*AI57+AJ58*AI58)/AI59,0)</f>
        <v>9.0824367088607597E-2</v>
      </c>
      <c r="AK59" s="53">
        <f t="shared" ref="AK59" si="547">IF(K59&gt;0,(AK56*K56+AK57*K57+AK58*K58)/K59,0)</f>
        <v>0.21583220647510076</v>
      </c>
      <c r="AL59" s="58">
        <f t="shared" ref="AL59" si="548">SUM(AL56:AL58)</f>
        <v>124.03766999999999</v>
      </c>
      <c r="AM59" s="56"/>
      <c r="AN59" s="56">
        <f t="shared" ref="AN59" si="549">SUM(AN56:AN58)</f>
        <v>1202.3800000000001</v>
      </c>
      <c r="AO59" s="106"/>
      <c r="AP59" s="107">
        <f>AO58</f>
        <v>716.76000000000272</v>
      </c>
      <c r="AQ59" s="51">
        <f t="shared" ref="AQ59" si="550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1" t="s">
        <v>49</v>
      </c>
      <c r="D60" s="12">
        <v>6195</v>
      </c>
      <c r="E60" s="12">
        <v>1</v>
      </c>
      <c r="F60" s="12">
        <v>4840</v>
      </c>
      <c r="G60" s="13">
        <v>3.7</v>
      </c>
      <c r="H60" s="13">
        <v>6.1</v>
      </c>
      <c r="I60" s="12">
        <v>5457</v>
      </c>
      <c r="J60" s="13">
        <v>10.199999999999999</v>
      </c>
      <c r="K60" s="12">
        <v>15328</v>
      </c>
      <c r="L60" s="14">
        <v>8.1000000000000003E-2</v>
      </c>
      <c r="M60" s="24">
        <f>ROUND(K60*(1-L60),0)</f>
        <v>14086</v>
      </c>
      <c r="N60" s="15">
        <v>0.82199999999999995</v>
      </c>
      <c r="O60" s="25">
        <f t="shared" ref="O60:O62" si="551">M60*N60</f>
        <v>11578.691999999999</v>
      </c>
      <c r="P60" s="14">
        <v>0.15</v>
      </c>
      <c r="Q60" s="25">
        <f t="shared" ref="Q60:Q62" si="552">M60*P60</f>
        <v>2112.9</v>
      </c>
      <c r="R60" s="16">
        <v>2.8000000000000001E-2</v>
      </c>
      <c r="S60" s="25">
        <f t="shared" ref="S60:S62" si="553">M60*R60</f>
        <v>394.40800000000002</v>
      </c>
      <c r="T60" s="26">
        <v>0.20300000000000001</v>
      </c>
      <c r="U60" s="25">
        <f t="shared" ref="U60:U62" si="554">M60*T60</f>
        <v>2859.4580000000001</v>
      </c>
      <c r="V60" s="16">
        <v>0.52600000000000002</v>
      </c>
      <c r="W60" s="25">
        <f t="shared" ref="W60:W62" si="555">M60*V60</f>
        <v>7409.2359999999999</v>
      </c>
      <c r="X60" s="16">
        <v>0.38</v>
      </c>
      <c r="Y60" s="25">
        <f t="shared" ref="Y60:Y62" si="556">X60*M60</f>
        <v>5352.68</v>
      </c>
      <c r="Z60" s="17">
        <v>3.0300000000000001E-3</v>
      </c>
      <c r="AA60" s="18">
        <f t="shared" ref="AA60:AA62" si="557">M60*Z60</f>
        <v>42.680579999999999</v>
      </c>
      <c r="AB60" s="27">
        <f>IF(M60&gt;0,(AD60+AL60)/M60,0)</f>
        <v>3.3664224052250462E-3</v>
      </c>
      <c r="AC60" s="17">
        <v>2.5000000000000001E-4</v>
      </c>
      <c r="AD60" s="24">
        <f t="shared" ref="AD60:AD62" si="558">AC60*M60</f>
        <v>3.5215000000000001</v>
      </c>
      <c r="AE60" s="118">
        <v>0.21820000000000001</v>
      </c>
      <c r="AF60" s="30">
        <f t="shared" ref="AF60:AF62" si="559">AI60*(1-AJ60)*AE60</f>
        <v>42.972307999999998</v>
      </c>
      <c r="AG60" s="28">
        <f t="shared" ref="AG60:AG62" si="560">IF(AND(AE60&gt;0,AC60&gt;0,Z60&gt;0),((Z60-AC60)*AE60)/((AE60-AC60)*Z60),0)</f>
        <v>0.91854415999067207</v>
      </c>
      <c r="AH60" s="60">
        <f t="shared" si="6"/>
        <v>0.92677663966146084</v>
      </c>
      <c r="AI60" s="12">
        <v>215</v>
      </c>
      <c r="AJ60" s="14">
        <v>8.4000000000000005E-2</v>
      </c>
      <c r="AK60" s="15">
        <v>0.22289999999999999</v>
      </c>
      <c r="AL60" s="30">
        <f t="shared" ref="AL60:AL62" si="561">AI60*(1-AJ60)*AK60</f>
        <v>43.897925999999998</v>
      </c>
      <c r="AM60" s="19">
        <v>1.7</v>
      </c>
      <c r="AN60" s="19">
        <v>857.42</v>
      </c>
      <c r="AO60" s="102">
        <f>AO58+AI60-AN60-AP60</f>
        <v>2.7569058147491887E-12</v>
      </c>
      <c r="AP60" s="103">
        <v>74.34</v>
      </c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52</v>
      </c>
      <c r="D61" s="34">
        <v>19345</v>
      </c>
      <c r="E61" s="34">
        <v>1</v>
      </c>
      <c r="F61" s="34">
        <v>12899</v>
      </c>
      <c r="G61" s="35">
        <v>7.3</v>
      </c>
      <c r="H61" s="35">
        <v>6.9</v>
      </c>
      <c r="I61" s="182">
        <v>14092</v>
      </c>
      <c r="J61" s="183">
        <v>10</v>
      </c>
      <c r="K61" s="34">
        <v>14758</v>
      </c>
      <c r="L61" s="36">
        <v>8.1000000000000003E-2</v>
      </c>
      <c r="M61" s="37">
        <f>ROUND(K61*(1-L61),0)</f>
        <v>13563</v>
      </c>
      <c r="N61" s="38">
        <v>0.81899999999999995</v>
      </c>
      <c r="O61" s="25">
        <f t="shared" si="551"/>
        <v>11108.097</v>
      </c>
      <c r="P61" s="36">
        <v>0.156</v>
      </c>
      <c r="Q61" s="25">
        <f t="shared" si="552"/>
        <v>2115.828</v>
      </c>
      <c r="R61" s="39">
        <v>2.5000000000000001E-2</v>
      </c>
      <c r="S61" s="25">
        <f t="shared" si="553"/>
        <v>339.07500000000005</v>
      </c>
      <c r="T61" s="28">
        <v>0.215</v>
      </c>
      <c r="U61" s="25">
        <f t="shared" si="554"/>
        <v>2916.0450000000001</v>
      </c>
      <c r="V61" s="39">
        <v>0.51100000000000001</v>
      </c>
      <c r="W61" s="25">
        <f t="shared" si="555"/>
        <v>6930.6930000000002</v>
      </c>
      <c r="X61" s="39">
        <v>0.38</v>
      </c>
      <c r="Y61" s="25">
        <f t="shared" si="556"/>
        <v>5153.9400000000005</v>
      </c>
      <c r="Z61" s="40">
        <v>2.9399999999999999E-3</v>
      </c>
      <c r="AA61" s="18">
        <f t="shared" si="557"/>
        <v>39.875219999999999</v>
      </c>
      <c r="AB61" s="27">
        <f>IF(M61&gt;0,(AD61+AL61)/M61,0)</f>
        <v>3.1311869055518689E-3</v>
      </c>
      <c r="AC61" s="40">
        <v>2.5999999999999998E-4</v>
      </c>
      <c r="AD61" s="37">
        <f t="shared" si="558"/>
        <v>3.5263799999999996</v>
      </c>
      <c r="AE61" s="28">
        <v>0.22040000000000001</v>
      </c>
      <c r="AF61" s="41">
        <f t="shared" si="559"/>
        <v>37.348984000000002</v>
      </c>
      <c r="AG61" s="28">
        <f t="shared" si="560"/>
        <v>0.91264124437819116</v>
      </c>
      <c r="AH61" s="29">
        <f t="shared" si="6"/>
        <v>0.91800304044083403</v>
      </c>
      <c r="AI61" s="34">
        <v>185</v>
      </c>
      <c r="AJ61" s="36">
        <v>8.4000000000000005E-2</v>
      </c>
      <c r="AK61" s="38">
        <v>0.2298</v>
      </c>
      <c r="AL61" s="41">
        <f t="shared" si="561"/>
        <v>38.941908000000005</v>
      </c>
      <c r="AM61" s="42">
        <v>1.63</v>
      </c>
      <c r="AN61" s="42"/>
      <c r="AO61" s="122">
        <f>AO60+AI61-AN61</f>
        <v>185.00000000000276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168" t="s">
        <v>53</v>
      </c>
      <c r="D62" s="43">
        <v>11560</v>
      </c>
      <c r="E62" s="43">
        <v>2</v>
      </c>
      <c r="F62" s="43">
        <v>12140</v>
      </c>
      <c r="G62" s="37">
        <v>5.5</v>
      </c>
      <c r="H62" s="37">
        <v>7.9</v>
      </c>
      <c r="I62" s="43">
        <v>12167</v>
      </c>
      <c r="J62" s="37">
        <v>10.9</v>
      </c>
      <c r="K62" s="43">
        <v>16134</v>
      </c>
      <c r="L62" s="39">
        <v>7.5999999999999998E-2</v>
      </c>
      <c r="M62" s="37">
        <f>ROUND(K62*(1-L62),0)</f>
        <v>14908</v>
      </c>
      <c r="N62" s="28">
        <v>0.84</v>
      </c>
      <c r="O62" s="25">
        <f t="shared" si="551"/>
        <v>12522.72</v>
      </c>
      <c r="P62" s="39">
        <v>0.13300000000000001</v>
      </c>
      <c r="Q62" s="25">
        <f t="shared" si="552"/>
        <v>1982.7640000000001</v>
      </c>
      <c r="R62" s="39">
        <v>2.7E-2</v>
      </c>
      <c r="S62" s="25">
        <f t="shared" si="553"/>
        <v>402.51600000000002</v>
      </c>
      <c r="T62" s="28">
        <v>0.20200000000000001</v>
      </c>
      <c r="U62" s="25">
        <f t="shared" si="554"/>
        <v>3011.4160000000002</v>
      </c>
      <c r="V62" s="39">
        <v>0.52100000000000002</v>
      </c>
      <c r="W62" s="25">
        <f t="shared" si="555"/>
        <v>7767.0680000000002</v>
      </c>
      <c r="X62" s="39">
        <v>0.39</v>
      </c>
      <c r="Y62" s="25">
        <f t="shared" si="556"/>
        <v>5814.12</v>
      </c>
      <c r="Z62" s="47">
        <v>3.0100000000000001E-3</v>
      </c>
      <c r="AA62" s="18">
        <f t="shared" si="557"/>
        <v>44.873080000000002</v>
      </c>
      <c r="AB62" s="27">
        <f>IF(M62&gt;0,(AD62+AL62)/M62,0)</f>
        <v>3.2268585994097133E-3</v>
      </c>
      <c r="AC62" s="47">
        <v>2.7E-4</v>
      </c>
      <c r="AD62" s="37">
        <f t="shared" si="558"/>
        <v>4.0251599999999996</v>
      </c>
      <c r="AE62" s="28">
        <v>0.2195</v>
      </c>
      <c r="AF62" s="41">
        <f t="shared" si="559"/>
        <v>44.795121000000002</v>
      </c>
      <c r="AG62" s="28">
        <f t="shared" si="560"/>
        <v>0.91142011234427711</v>
      </c>
      <c r="AH62" s="29">
        <f t="shared" si="6"/>
        <v>0.91747413384474075</v>
      </c>
      <c r="AI62" s="43">
        <v>226</v>
      </c>
      <c r="AJ62" s="39">
        <v>9.7000000000000003E-2</v>
      </c>
      <c r="AK62" s="28">
        <v>0.216</v>
      </c>
      <c r="AL62" s="41">
        <f t="shared" si="561"/>
        <v>44.080848000000003</v>
      </c>
      <c r="AM62" s="18">
        <v>1.75</v>
      </c>
      <c r="AN62" s="18"/>
      <c r="AO62" s="122">
        <f>AO61+AI62-AN62</f>
        <v>411.00000000000273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62">SUM(D60:D62)</f>
        <v>37100</v>
      </c>
      <c r="E63" s="51"/>
      <c r="F63" s="51">
        <f t="shared" ref="F63" si="563">SUM(F60:F62)</f>
        <v>29879</v>
      </c>
      <c r="G63" s="52"/>
      <c r="H63" s="52"/>
      <c r="I63" s="51">
        <f t="shared" ref="I63:K63" si="564">SUM(I60:I62)</f>
        <v>31716</v>
      </c>
      <c r="J63" s="52"/>
      <c r="K63" s="51">
        <f t="shared" si="564"/>
        <v>46220</v>
      </c>
      <c r="L63" s="21">
        <f t="shared" ref="L63" si="565">IF(K63&gt;0,(K60*L60+K61*L61+K62*L62)/K63,0)</f>
        <v>7.9254651665945489E-2</v>
      </c>
      <c r="M63" s="52">
        <f t="shared" ref="M63" si="566">M60+M61+M62</f>
        <v>42557</v>
      </c>
      <c r="N63" s="53">
        <f t="shared" ref="N63" si="567">IF(M63&gt;0,O63/M63,0)</f>
        <v>0.82734941372747139</v>
      </c>
      <c r="O63" s="54">
        <f t="shared" ref="O63" si="568">O60+O61+O62</f>
        <v>35209.508999999998</v>
      </c>
      <c r="P63" s="21">
        <f t="shared" ref="P63" si="569">IF(M63&gt;0,Q63/M63,0)</f>
        <v>0.14595699884860305</v>
      </c>
      <c r="Q63" s="54">
        <f t="shared" ref="Q63" si="570">Q60+Q61+Q62</f>
        <v>6211.4920000000002</v>
      </c>
      <c r="R63" s="21">
        <f t="shared" ref="R63" si="571">IF(M63&gt;0,S63/M63,0)</f>
        <v>2.6693587423925559E-2</v>
      </c>
      <c r="S63" s="54">
        <f t="shared" ref="S63" si="572">S60+S61+S62</f>
        <v>1135.999</v>
      </c>
      <c r="T63" s="21">
        <f t="shared" ref="T63" si="573">IF(M63&gt;0,U63/M63,0)</f>
        <v>0.20647411706652258</v>
      </c>
      <c r="U63" s="54">
        <f t="shared" ref="U63" si="574">U60+U61+U62</f>
        <v>8786.9190000000017</v>
      </c>
      <c r="V63" s="21">
        <f t="shared" ref="V63" si="575">IF(M63&gt;0,W63/M63,0)</f>
        <v>0.5194679371196278</v>
      </c>
      <c r="W63" s="54">
        <f t="shared" ref="W63" si="576">W60+W61+W62</f>
        <v>22106.996999999999</v>
      </c>
      <c r="X63" s="21">
        <f t="shared" ref="X63" si="577">IF(M63&gt;0,Y63/M63,0)</f>
        <v>0.38350306647555049</v>
      </c>
      <c r="Y63" s="54">
        <f t="shared" ref="Y63" si="578">Y60+Y61+Y62</f>
        <v>16320.740000000002</v>
      </c>
      <c r="Z63" s="55">
        <f t="shared" ref="Z63" si="579">IF(M63&gt;0,AA63/M63,0)</f>
        <v>2.9943106891933175E-3</v>
      </c>
      <c r="AA63" s="56">
        <f t="shared" ref="AA63" si="580">SUM(AA60:AA62)</f>
        <v>127.42888000000001</v>
      </c>
      <c r="AB63" s="55">
        <f t="shared" ref="AB63" si="581">IF(M63&gt;0,(AB60*M60+AB61*M61+AB62*M62)/M63,0)</f>
        <v>3.2425622576779376E-3</v>
      </c>
      <c r="AC63" s="55">
        <f t="shared" ref="AC63" si="582">IF(K63&gt;0,(K60*AC60+K61*AC61+K62*AC62)/K63,0)</f>
        <v>2.6017438338381651E-4</v>
      </c>
      <c r="AD63" s="52">
        <f t="shared" ref="AD63" si="583">SUM(AD60:AD62)</f>
        <v>11.073039999999999</v>
      </c>
      <c r="AE63" s="53">
        <f t="shared" ref="AE63" si="584">IF(K63&gt;0,(K60*AE60+K61*AE61+K62*AE62)/K63,0)</f>
        <v>0.21935624837732584</v>
      </c>
      <c r="AF63" s="58">
        <f t="shared" ref="AF63" si="585">SUM(AF60:AF62)</f>
        <v>125.11641299999999</v>
      </c>
      <c r="AG63" s="53">
        <f t="shared" ref="AG63" si="586">IF(AND(AA63&gt;0),((AA60*AG60+AA61*AG61+AA62*AG62)/AA63),0)</f>
        <v>0.91418833406918842</v>
      </c>
      <c r="AH63" s="57">
        <f t="shared" si="6"/>
        <v>0.92083853456879017</v>
      </c>
      <c r="AI63" s="51">
        <f t="shared" ref="AI63" si="587">SUM(AI60:AI62)</f>
        <v>626</v>
      </c>
      <c r="AJ63" s="21">
        <f t="shared" ref="AJ63" si="588">IF(AI63&gt;0,(AJ60*AI60+AJ61*AI61+AJ62*AI62)/AI63,0)</f>
        <v>8.8693290734824293E-2</v>
      </c>
      <c r="AK63" s="53">
        <f t="shared" ref="AK63" si="589">IF(K63&gt;0,(AK60*K60+AK61*K61+AK62*K62)/K63,0)</f>
        <v>0.2226945824318477</v>
      </c>
      <c r="AL63" s="58">
        <f t="shared" ref="AL63" si="590">SUM(AL60:AL62)</f>
        <v>126.920682</v>
      </c>
      <c r="AM63" s="56"/>
      <c r="AN63" s="56">
        <f t="shared" ref="AN63" si="591">SUM(AN60:AN62)</f>
        <v>857.42</v>
      </c>
      <c r="AO63" s="106"/>
      <c r="AP63" s="107">
        <f>AO62</f>
        <v>411.00000000000273</v>
      </c>
      <c r="AQ63" s="51">
        <f t="shared" ref="AQ63" si="592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1" t="s">
        <v>51</v>
      </c>
      <c r="D64" s="12">
        <v>12000</v>
      </c>
      <c r="E64" s="12">
        <v>0</v>
      </c>
      <c r="F64" s="12">
        <v>15802</v>
      </c>
      <c r="G64" s="13">
        <v>6.7</v>
      </c>
      <c r="H64" s="13">
        <v>6.7</v>
      </c>
      <c r="I64" s="12">
        <v>15979</v>
      </c>
      <c r="J64" s="13">
        <v>10.9</v>
      </c>
      <c r="K64" s="12">
        <v>15940</v>
      </c>
      <c r="L64" s="14">
        <v>8.2000000000000003E-2</v>
      </c>
      <c r="M64" s="24">
        <f>ROUND(K64*(1-L64),0)</f>
        <v>14633</v>
      </c>
      <c r="N64" s="15">
        <v>0.68400000000000005</v>
      </c>
      <c r="O64" s="25">
        <f t="shared" ref="O64:O66" si="593">M64*N64</f>
        <v>10008.972000000002</v>
      </c>
      <c r="P64" s="14">
        <v>0.17899999999999999</v>
      </c>
      <c r="Q64" s="25">
        <f t="shared" ref="Q64:Q66" si="594">M64*P64</f>
        <v>2619.3069999999998</v>
      </c>
      <c r="R64" s="16">
        <v>0.13700000000000001</v>
      </c>
      <c r="S64" s="25">
        <f t="shared" ref="S64:S66" si="595">M64*R64</f>
        <v>2004.7210000000002</v>
      </c>
      <c r="T64" s="26">
        <v>0.187</v>
      </c>
      <c r="U64" s="25">
        <f t="shared" ref="U64:U66" si="596">M64*T64</f>
        <v>2736.3710000000001</v>
      </c>
      <c r="V64" s="16">
        <v>0.53600000000000003</v>
      </c>
      <c r="W64" s="25">
        <f t="shared" ref="W64:W66" si="597">M64*V64</f>
        <v>7843.2880000000005</v>
      </c>
      <c r="X64" s="16">
        <v>0.38</v>
      </c>
      <c r="Y64" s="25">
        <f t="shared" ref="Y64:Y66" si="598">X64*M64</f>
        <v>5560.54</v>
      </c>
      <c r="Z64" s="17">
        <v>3.0400000000000002E-3</v>
      </c>
      <c r="AA64" s="18">
        <f t="shared" ref="AA64:AA66" si="599">M64*Z64</f>
        <v>44.484320000000004</v>
      </c>
      <c r="AB64" s="27">
        <f>IF(M64&gt;0,(AD64+AL64)/M64,0)</f>
        <v>3.3236143784596463E-3</v>
      </c>
      <c r="AC64" s="17">
        <v>2.7999999999999998E-4</v>
      </c>
      <c r="AD64" s="24">
        <f t="shared" ref="AD64:AD66" si="600">AC64*M64</f>
        <v>4.0972399999999993</v>
      </c>
      <c r="AE64" s="118">
        <v>0.21859999999999999</v>
      </c>
      <c r="AF64" s="30">
        <f t="shared" ref="AF64:AF66" si="601">AI64*(1-AJ64)*AE64</f>
        <v>42.757285599999996</v>
      </c>
      <c r="AG64" s="28">
        <f t="shared" ref="AG64:AG66" si="602">IF(AND(AE64&gt;0,AC64&gt;0,Z64&gt;0),((Z64-AC64)*AE64)/((AE64-AC64)*Z64),0)</f>
        <v>0.90905913097143742</v>
      </c>
      <c r="AH64" s="60">
        <f t="shared" si="6"/>
        <v>0.91688184491872704</v>
      </c>
      <c r="AI64" s="12">
        <v>214</v>
      </c>
      <c r="AJ64" s="14">
        <v>8.5999999999999993E-2</v>
      </c>
      <c r="AK64" s="15">
        <v>0.22770000000000001</v>
      </c>
      <c r="AL64" s="30">
        <f t="shared" ref="AL64:AL66" si="603">AI64*(1-AJ64)*AK64</f>
        <v>44.537209200000007</v>
      </c>
      <c r="AM64" s="19">
        <v>1.65</v>
      </c>
      <c r="AN64" s="19"/>
      <c r="AO64" s="102">
        <f>AO62+AI64-AN64</f>
        <v>625.00000000000273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52</v>
      </c>
      <c r="D65" s="34">
        <v>19140</v>
      </c>
      <c r="E65" s="34">
        <v>2</v>
      </c>
      <c r="F65" s="34">
        <v>15599</v>
      </c>
      <c r="G65" s="35">
        <v>7.7</v>
      </c>
      <c r="H65" s="35">
        <v>6.7</v>
      </c>
      <c r="I65" s="34">
        <v>16432</v>
      </c>
      <c r="J65" s="35">
        <v>11</v>
      </c>
      <c r="K65" s="34">
        <v>15964</v>
      </c>
      <c r="L65" s="36">
        <v>6.8000000000000005E-2</v>
      </c>
      <c r="M65" s="37">
        <f>ROUND(K65*(1-L65),0)</f>
        <v>14878</v>
      </c>
      <c r="N65" s="38">
        <v>0.72099999999999997</v>
      </c>
      <c r="O65" s="25">
        <f t="shared" si="593"/>
        <v>10727.038</v>
      </c>
      <c r="P65" s="36">
        <v>0.20300000000000001</v>
      </c>
      <c r="Q65" s="25">
        <f t="shared" si="594"/>
        <v>3020.2340000000004</v>
      </c>
      <c r="R65" s="39">
        <v>7.5999999999999998E-2</v>
      </c>
      <c r="S65" s="25">
        <f t="shared" si="595"/>
        <v>1130.7280000000001</v>
      </c>
      <c r="T65" s="28">
        <v>0.20200000000000001</v>
      </c>
      <c r="U65" s="25">
        <f t="shared" si="596"/>
        <v>3005.3560000000002</v>
      </c>
      <c r="V65" s="39">
        <v>0.51900000000000002</v>
      </c>
      <c r="W65" s="25">
        <f t="shared" si="597"/>
        <v>7721.6820000000007</v>
      </c>
      <c r="X65" s="39">
        <v>0.38</v>
      </c>
      <c r="Y65" s="25">
        <f t="shared" si="598"/>
        <v>5653.64</v>
      </c>
      <c r="Z65" s="40">
        <v>2.97E-3</v>
      </c>
      <c r="AA65" s="18">
        <f t="shared" si="599"/>
        <v>44.187660000000001</v>
      </c>
      <c r="AB65" s="27">
        <f>IF(M65&gt;0,(AD65+AL65)/M65,0)</f>
        <v>3.0186817314155124E-3</v>
      </c>
      <c r="AC65" s="40">
        <v>2.7999999999999998E-4</v>
      </c>
      <c r="AD65" s="37">
        <f t="shared" si="600"/>
        <v>4.1658399999999993</v>
      </c>
      <c r="AE65" s="28">
        <v>0.22570000000000001</v>
      </c>
      <c r="AF65" s="41">
        <f t="shared" si="601"/>
        <v>40.211614800000007</v>
      </c>
      <c r="AG65" s="28">
        <f t="shared" si="602"/>
        <v>0.90684892876357703</v>
      </c>
      <c r="AH65" s="29">
        <f t="shared" si="6"/>
        <v>0.9083563901702072</v>
      </c>
      <c r="AI65" s="34">
        <v>196</v>
      </c>
      <c r="AJ65" s="36">
        <v>9.0999999999999998E-2</v>
      </c>
      <c r="AK65" s="38">
        <v>0.22869999999999999</v>
      </c>
      <c r="AL65" s="41">
        <f t="shared" si="603"/>
        <v>40.7461068</v>
      </c>
      <c r="AM65" s="42">
        <v>1.58</v>
      </c>
      <c r="AN65" s="42"/>
      <c r="AO65" s="122">
        <f>AO64+AI65-AN65</f>
        <v>821.00000000000273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168" t="s">
        <v>53</v>
      </c>
      <c r="D66" s="43">
        <v>15960</v>
      </c>
      <c r="E66" s="43">
        <v>1</v>
      </c>
      <c r="F66" s="43">
        <v>17396</v>
      </c>
      <c r="G66" s="37">
        <v>6.2</v>
      </c>
      <c r="H66" s="37">
        <v>6.5</v>
      </c>
      <c r="I66" s="43">
        <v>17317</v>
      </c>
      <c r="J66" s="37">
        <v>10.3</v>
      </c>
      <c r="K66" s="43">
        <v>16141</v>
      </c>
      <c r="L66" s="39">
        <v>7.0999999999999994E-2</v>
      </c>
      <c r="M66" s="37">
        <f>ROUND(K66*(1-L66),0)</f>
        <v>14995</v>
      </c>
      <c r="N66" s="28">
        <v>0.75600000000000001</v>
      </c>
      <c r="O66" s="25">
        <f t="shared" si="593"/>
        <v>11336.22</v>
      </c>
      <c r="P66" s="39">
        <v>0.153</v>
      </c>
      <c r="Q66" s="25">
        <f t="shared" si="594"/>
        <v>2294.2350000000001</v>
      </c>
      <c r="R66" s="39">
        <v>9.0999999999999998E-2</v>
      </c>
      <c r="S66" s="25">
        <f t="shared" si="595"/>
        <v>1364.5450000000001</v>
      </c>
      <c r="T66" s="28">
        <v>0.20399999999999999</v>
      </c>
      <c r="U66" s="25">
        <f t="shared" si="596"/>
        <v>3058.98</v>
      </c>
      <c r="V66" s="39">
        <v>0.52</v>
      </c>
      <c r="W66" s="25">
        <f t="shared" si="597"/>
        <v>7797.4000000000005</v>
      </c>
      <c r="X66" s="39">
        <v>0.38</v>
      </c>
      <c r="Y66" s="25">
        <f t="shared" si="598"/>
        <v>5698.1</v>
      </c>
      <c r="Z66" s="47">
        <v>3.0100000000000001E-3</v>
      </c>
      <c r="AA66" s="18">
        <f t="shared" si="599"/>
        <v>45.134950000000003</v>
      </c>
      <c r="AB66" s="27">
        <f>IF(M66&gt;0,(AD66+AL66)/M66,0)</f>
        <v>2.9899647082360791E-3</v>
      </c>
      <c r="AC66" s="47">
        <v>2.9E-4</v>
      </c>
      <c r="AD66" s="37">
        <f t="shared" si="600"/>
        <v>4.3485500000000004</v>
      </c>
      <c r="AE66" s="28">
        <v>0.22409999999999999</v>
      </c>
      <c r="AF66" s="41">
        <f t="shared" si="601"/>
        <v>39.845876400000002</v>
      </c>
      <c r="AG66" s="28">
        <f t="shared" si="602"/>
        <v>0.90482538805088164</v>
      </c>
      <c r="AH66" s="29">
        <f t="shared" si="6"/>
        <v>0.90416043244240984</v>
      </c>
      <c r="AI66" s="43">
        <v>198</v>
      </c>
      <c r="AJ66" s="39">
        <v>0.10199999999999999</v>
      </c>
      <c r="AK66" s="28">
        <v>0.22770000000000001</v>
      </c>
      <c r="AL66" s="41">
        <f t="shared" si="603"/>
        <v>40.485970800000004</v>
      </c>
      <c r="AM66" s="18">
        <v>1.7</v>
      </c>
      <c r="AN66" s="18"/>
      <c r="AO66" s="122">
        <f>AO65+AI66-AN66</f>
        <v>1019.0000000000027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04">SUM(D64:D66)</f>
        <v>47100</v>
      </c>
      <c r="E67" s="51"/>
      <c r="F67" s="51">
        <f t="shared" ref="F67" si="605">SUM(F64:F66)</f>
        <v>48797</v>
      </c>
      <c r="G67" s="52"/>
      <c r="H67" s="52"/>
      <c r="I67" s="51">
        <f t="shared" ref="I67:K67" si="606">SUM(I64:I66)</f>
        <v>49728</v>
      </c>
      <c r="J67" s="52"/>
      <c r="K67" s="51">
        <f t="shared" si="606"/>
        <v>48045</v>
      </c>
      <c r="L67" s="21">
        <f t="shared" ref="L67" si="607">IF(K67&gt;0,(K64*L64+K65*L65+K66*L66)/K67,0)</f>
        <v>7.3652679779373509E-2</v>
      </c>
      <c r="M67" s="52">
        <f t="shared" ref="M67" si="608">M64+M65+M66</f>
        <v>44506</v>
      </c>
      <c r="N67" s="53">
        <f t="shared" ref="N67" si="609">IF(M67&gt;0,O67/M67,0)</f>
        <v>0.72062710645755634</v>
      </c>
      <c r="O67" s="54">
        <f t="shared" ref="O67" si="610">O64+O65+O66</f>
        <v>32072.230000000003</v>
      </c>
      <c r="P67" s="21">
        <f t="shared" ref="P67" si="611">IF(M67&gt;0,Q67/M67,0)</f>
        <v>0.1782630656540691</v>
      </c>
      <c r="Q67" s="54">
        <f t="shared" ref="Q67" si="612">Q64+Q65+Q66</f>
        <v>7933.7759999999998</v>
      </c>
      <c r="R67" s="21">
        <f t="shared" ref="R67" si="613">IF(M67&gt;0,S67/M67,0)</f>
        <v>0.10110982788837461</v>
      </c>
      <c r="S67" s="54">
        <f t="shared" ref="S67" si="614">S64+S65+S66</f>
        <v>4499.9940000000006</v>
      </c>
      <c r="T67" s="21">
        <f t="shared" ref="T67" si="615">IF(M67&gt;0,U67/M67,0)</f>
        <v>0.19774203478182717</v>
      </c>
      <c r="U67" s="54">
        <f t="shared" ref="U67" si="616">U64+U65+U66</f>
        <v>8800.7070000000003</v>
      </c>
      <c r="V67" s="21">
        <f t="shared" ref="V67" si="617">IF(M67&gt;0,W67/M67,0)</f>
        <v>0.52492630207163082</v>
      </c>
      <c r="W67" s="54">
        <f t="shared" ref="W67" si="618">W64+W65+W66</f>
        <v>23362.370000000003</v>
      </c>
      <c r="X67" s="21">
        <f t="shared" ref="X67" si="619">IF(M67&gt;0,Y67/M67,0)</f>
        <v>0.37999999999999995</v>
      </c>
      <c r="Y67" s="54">
        <f t="shared" ref="Y67" si="620">Y64+Y65+Y66</f>
        <v>16912.28</v>
      </c>
      <c r="Z67" s="55">
        <f t="shared" ref="Z67" si="621">IF(M67&gt;0,AA67/M67,0)</f>
        <v>3.0064919336718651E-3</v>
      </c>
      <c r="AA67" s="56">
        <f t="shared" ref="AA67" si="622">SUM(AA64:AA66)</f>
        <v>133.80693000000002</v>
      </c>
      <c r="AB67" s="55">
        <f t="shared" ref="AB67" si="623">IF(M67&gt;0,(AB64*M64+AB65*M65+AB66*M66)/M67,0)</f>
        <v>3.1092642969487265E-3</v>
      </c>
      <c r="AC67" s="55">
        <f t="shared" ref="AC67" si="624">IF(K67&gt;0,(K64*AC64+K65*AC65+K66*AC66)/K67,0)</f>
        <v>2.8335955874700798E-4</v>
      </c>
      <c r="AD67" s="52">
        <f t="shared" ref="AD67" si="625">SUM(AD64:AD66)</f>
        <v>12.611629999999998</v>
      </c>
      <c r="AE67" s="53">
        <f t="shared" ref="AE67" si="626">IF(K67&gt;0,(K64*AE64+K65*AE65+K66*AE66)/K67,0)</f>
        <v>0.22280688729316267</v>
      </c>
      <c r="AF67" s="58">
        <f t="shared" ref="AF67" si="627">SUM(AF64:AF66)</f>
        <v>122.8147768</v>
      </c>
      <c r="AG67" s="53">
        <f t="shared" ref="AG67" si="628">IF(AND(AA67&gt;0),((AA64*AG64+AA65*AG65+AA66*AG66)/AA67),0)</f>
        <v>0.9069011452921879</v>
      </c>
      <c r="AH67" s="57">
        <f t="shared" si="6"/>
        <v>0.90999683162948886</v>
      </c>
      <c r="AI67" s="51">
        <f t="shared" ref="AI67" si="629">SUM(AI64:AI66)</f>
        <v>608</v>
      </c>
      <c r="AJ67" s="21">
        <f t="shared" ref="AJ67" si="630">IF(AI67&gt;0,(AJ64*AI64+AJ65*AI65+AJ66*AI66)/AI67,0)</f>
        <v>9.2822368421052626E-2</v>
      </c>
      <c r="AK67" s="53">
        <f t="shared" ref="AK67" si="631">IF(K67&gt;0,(AK64*K64+AK65*K65+AK66*K66)/K67,0)</f>
        <v>0.22803227182849412</v>
      </c>
      <c r="AL67" s="58">
        <f t="shared" ref="AL67" si="632">SUM(AL64:AL66)</f>
        <v>125.76928680000002</v>
      </c>
      <c r="AM67" s="56"/>
      <c r="AN67" s="56">
        <f t="shared" ref="AN67" si="633">SUM(AN64:AN66)</f>
        <v>0</v>
      </c>
      <c r="AO67" s="106"/>
      <c r="AP67" s="107">
        <f>AO66</f>
        <v>1019.0000000000027</v>
      </c>
      <c r="AQ67" s="51">
        <f t="shared" ref="AQ67" si="634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1" t="s">
        <v>49</v>
      </c>
      <c r="D68" s="12">
        <v>14100</v>
      </c>
      <c r="E68" s="12">
        <v>0</v>
      </c>
      <c r="F68" s="12">
        <v>16530</v>
      </c>
      <c r="G68" s="13">
        <v>5.8</v>
      </c>
      <c r="H68" s="13">
        <v>6.2</v>
      </c>
      <c r="I68" s="12">
        <v>16535</v>
      </c>
      <c r="J68" s="13">
        <v>10.3</v>
      </c>
      <c r="K68" s="12">
        <v>16333</v>
      </c>
      <c r="L68" s="14">
        <v>7.0000000000000007E-2</v>
      </c>
      <c r="M68" s="24">
        <f>ROUND(K68*(1-L68),0)</f>
        <v>15190</v>
      </c>
      <c r="N68" s="15">
        <v>0.69299999999999995</v>
      </c>
      <c r="O68" s="25">
        <f t="shared" ref="O68:O70" si="635">M68*N68</f>
        <v>10526.67</v>
      </c>
      <c r="P68" s="14">
        <v>0.21099999999999999</v>
      </c>
      <c r="Q68" s="25">
        <f t="shared" ref="Q68:Q70" si="636">M68*P68</f>
        <v>3205.0899999999997</v>
      </c>
      <c r="R68" s="16">
        <v>9.6000000000000002E-2</v>
      </c>
      <c r="S68" s="25">
        <f t="shared" ref="S68:S70" si="637">M68*R68</f>
        <v>1458.24</v>
      </c>
      <c r="T68" s="26">
        <v>0.192</v>
      </c>
      <c r="U68" s="25">
        <f t="shared" ref="U68:U70" si="638">M68*T68</f>
        <v>2916.48</v>
      </c>
      <c r="V68" s="16">
        <v>0.52500000000000002</v>
      </c>
      <c r="W68" s="25">
        <f t="shared" ref="W68:W70" si="639">M68*V68</f>
        <v>7974.75</v>
      </c>
      <c r="X68" s="16">
        <v>0.38</v>
      </c>
      <c r="Y68" s="25">
        <f t="shared" ref="Y68:Y70" si="640">X68*M68</f>
        <v>5772.2</v>
      </c>
      <c r="Z68" s="17">
        <v>2.96E-3</v>
      </c>
      <c r="AA68" s="18">
        <f t="shared" ref="AA68:AA70" si="641">M68*Z68</f>
        <v>44.962400000000002</v>
      </c>
      <c r="AB68" s="27">
        <f>IF(M68&gt;0,(AD68+AL68)/M68,0)</f>
        <v>3.3252536142198818E-3</v>
      </c>
      <c r="AC68" s="17">
        <v>3.1E-4</v>
      </c>
      <c r="AD68" s="24">
        <f t="shared" ref="AD68:AD70" si="642">AC68*M68</f>
        <v>4.7088999999999999</v>
      </c>
      <c r="AE68" s="118">
        <v>0.223</v>
      </c>
      <c r="AF68" s="30">
        <f t="shared" ref="AF68:AF70" si="643">AI68*(1-AJ68)*AE68</f>
        <v>44.955016000000001</v>
      </c>
      <c r="AG68" s="28">
        <f t="shared" ref="AG68:AG70" si="644">IF(AND(AE68&gt;0,AC68&gt;0,Z68&gt;0),((Z68-AC68)*AE68)/((AE68-AC68)*Z68),0)</f>
        <v>0.89651654888082222</v>
      </c>
      <c r="AH68" s="60">
        <f t="shared" si="6"/>
        <v>0.90801295422581496</v>
      </c>
      <c r="AI68" s="12">
        <v>226</v>
      </c>
      <c r="AJ68" s="14">
        <v>0.108</v>
      </c>
      <c r="AK68" s="15">
        <v>0.22720000000000001</v>
      </c>
      <c r="AL68" s="30">
        <f t="shared" ref="AL68:AL70" si="645">AI68*(1-AJ68)*AK68</f>
        <v>45.801702400000003</v>
      </c>
      <c r="AM68" s="19">
        <v>1.7</v>
      </c>
      <c r="AN68" s="19"/>
      <c r="AO68" s="102">
        <f>AO66+AI68-AN68-AP68</f>
        <v>1245.0000000000027</v>
      </c>
      <c r="AP68" s="103"/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51</v>
      </c>
      <c r="D69" s="34">
        <v>19440</v>
      </c>
      <c r="E69" s="34">
        <v>3</v>
      </c>
      <c r="F69" s="34">
        <v>14829</v>
      </c>
      <c r="G69" s="35">
        <v>5.6</v>
      </c>
      <c r="H69" s="35">
        <v>6.3</v>
      </c>
      <c r="I69" s="34">
        <v>15107</v>
      </c>
      <c r="J69" s="35">
        <v>10.4</v>
      </c>
      <c r="K69" s="34">
        <v>16201</v>
      </c>
      <c r="L69" s="36">
        <v>7.8E-2</v>
      </c>
      <c r="M69" s="37">
        <f>ROUND(K69*(1-L69),0)</f>
        <v>14937</v>
      </c>
      <c r="N69" s="38">
        <v>0.56999999999999995</v>
      </c>
      <c r="O69" s="25">
        <f t="shared" si="635"/>
        <v>8514.09</v>
      </c>
      <c r="P69" s="36">
        <v>0.40600000000000003</v>
      </c>
      <c r="Q69" s="25">
        <f t="shared" si="636"/>
        <v>6064.4220000000005</v>
      </c>
      <c r="R69" s="39">
        <v>2.4E-2</v>
      </c>
      <c r="S69" s="25">
        <f t="shared" si="637"/>
        <v>358.488</v>
      </c>
      <c r="T69" s="28">
        <v>0.2</v>
      </c>
      <c r="U69" s="25">
        <f t="shared" si="638"/>
        <v>2987.4</v>
      </c>
      <c r="V69" s="39">
        <v>0.52500000000000002</v>
      </c>
      <c r="W69" s="25">
        <f t="shared" si="639"/>
        <v>7841.9250000000002</v>
      </c>
      <c r="X69" s="39">
        <v>0.38</v>
      </c>
      <c r="Y69" s="25">
        <f t="shared" si="640"/>
        <v>5676.06</v>
      </c>
      <c r="Z69" s="40">
        <v>2.9499999999999999E-3</v>
      </c>
      <c r="AA69" s="18">
        <f t="shared" si="641"/>
        <v>44.064149999999998</v>
      </c>
      <c r="AB69" s="27">
        <f>IF(M69&gt;0,(AD69+AL69)/M69,0)</f>
        <v>3.5288106848764813E-3</v>
      </c>
      <c r="AC69" s="40">
        <v>3.2000000000000003E-4</v>
      </c>
      <c r="AD69" s="37">
        <f t="shared" si="642"/>
        <v>4.7798400000000001</v>
      </c>
      <c r="AE69" s="28">
        <v>0.22559999999999999</v>
      </c>
      <c r="AF69" s="41">
        <f t="shared" si="643"/>
        <v>46.850126400000001</v>
      </c>
      <c r="AG69" s="28">
        <f t="shared" si="644"/>
        <v>0.89279179506933726</v>
      </c>
      <c r="AH69" s="29">
        <f t="shared" ref="AH69:AH127" si="646">IF(AND(AB69&gt;0,AK69&gt;0,AC69&gt;0),((AK69*(AB69-AC69))/(AB69*(AK69-AC69))),0)</f>
        <v>0.9105803927744559</v>
      </c>
      <c r="AI69" s="34">
        <v>231</v>
      </c>
      <c r="AJ69" s="36">
        <v>0.10100000000000001</v>
      </c>
      <c r="AK69" s="38">
        <v>0.23080000000000001</v>
      </c>
      <c r="AL69" s="41">
        <f t="shared" si="645"/>
        <v>47.930005200000004</v>
      </c>
      <c r="AM69" s="42">
        <v>1.65</v>
      </c>
      <c r="AN69" s="42"/>
      <c r="AO69" s="122">
        <f>AO68+AI69-AN69</f>
        <v>1476.0000000000027</v>
      </c>
      <c r="AP69" s="105"/>
      <c r="AQ69" s="43"/>
      <c r="AR69" s="44"/>
      <c r="AS69" s="45"/>
      <c r="AT69" s="45"/>
      <c r="AU69" s="45"/>
      <c r="AV69" s="45"/>
    </row>
    <row r="70" spans="1:48" x14ac:dyDescent="0.2">
      <c r="A70" s="188"/>
      <c r="B70" s="33">
        <v>3</v>
      </c>
      <c r="C70" s="168" t="s">
        <v>53</v>
      </c>
      <c r="D70" s="43">
        <v>16360</v>
      </c>
      <c r="E70" s="43">
        <v>0</v>
      </c>
      <c r="F70" s="43">
        <v>16250</v>
      </c>
      <c r="G70" s="37">
        <v>3.4</v>
      </c>
      <c r="H70" s="37">
        <v>6</v>
      </c>
      <c r="I70" s="43">
        <v>16369</v>
      </c>
      <c r="J70" s="37">
        <v>10.9</v>
      </c>
      <c r="K70" s="43">
        <v>16100</v>
      </c>
      <c r="L70" s="39">
        <v>7.9000000000000001E-2</v>
      </c>
      <c r="M70" s="37">
        <f>ROUND(K70*(1-L70),0)</f>
        <v>14828</v>
      </c>
      <c r="N70" s="28">
        <v>0.69</v>
      </c>
      <c r="O70" s="25">
        <f t="shared" si="635"/>
        <v>10231.32</v>
      </c>
      <c r="P70" s="39">
        <v>0.22900000000000001</v>
      </c>
      <c r="Q70" s="25">
        <f t="shared" si="636"/>
        <v>3395.6120000000001</v>
      </c>
      <c r="R70" s="39">
        <v>8.1000000000000003E-2</v>
      </c>
      <c r="S70" s="25">
        <f t="shared" si="637"/>
        <v>1201.068</v>
      </c>
      <c r="T70" s="28">
        <v>0.191</v>
      </c>
      <c r="U70" s="25">
        <f t="shared" si="638"/>
        <v>2832.1480000000001</v>
      </c>
      <c r="V70" s="39">
        <v>0.52200000000000002</v>
      </c>
      <c r="W70" s="25">
        <f t="shared" si="639"/>
        <v>7740.2160000000003</v>
      </c>
      <c r="X70" s="39">
        <v>0.38</v>
      </c>
      <c r="Y70" s="25">
        <f t="shared" si="640"/>
        <v>5634.64</v>
      </c>
      <c r="Z70" s="47">
        <v>2.9099999999999998E-3</v>
      </c>
      <c r="AA70" s="18">
        <f t="shared" si="641"/>
        <v>43.149479999999997</v>
      </c>
      <c r="AB70" s="27">
        <f>IF(M70&gt;0,(AD70+AL70)/M70,0)</f>
        <v>3.2722388724035615E-3</v>
      </c>
      <c r="AC70" s="47">
        <v>2.9999999999999997E-4</v>
      </c>
      <c r="AD70" s="37">
        <f t="shared" si="642"/>
        <v>4.4483999999999995</v>
      </c>
      <c r="AE70" s="28">
        <v>0.21460000000000001</v>
      </c>
      <c r="AF70" s="41">
        <f t="shared" si="643"/>
        <v>43.010132000000006</v>
      </c>
      <c r="AG70" s="28">
        <f t="shared" si="644"/>
        <v>0.89816280289217831</v>
      </c>
      <c r="AH70" s="29">
        <f t="shared" si="646"/>
        <v>0.90956052540119559</v>
      </c>
      <c r="AI70" s="43">
        <v>220</v>
      </c>
      <c r="AJ70" s="39">
        <v>8.8999999999999996E-2</v>
      </c>
      <c r="AK70" s="28">
        <v>0.21990000000000001</v>
      </c>
      <c r="AL70" s="41">
        <f t="shared" si="645"/>
        <v>44.072358000000008</v>
      </c>
      <c r="AM70" s="18">
        <v>1.7</v>
      </c>
      <c r="AN70" s="18"/>
      <c r="AO70" s="122">
        <f>AO69+AI70-AN70</f>
        <v>1696.0000000000027</v>
      </c>
      <c r="AP70" s="105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47">SUM(D68:D70)</f>
        <v>49900</v>
      </c>
      <c r="E71" s="51"/>
      <c r="F71" s="51">
        <f t="shared" ref="F71" si="648">SUM(F68:F70)</f>
        <v>47609</v>
      </c>
      <c r="G71" s="52"/>
      <c r="H71" s="52"/>
      <c r="I71" s="51">
        <f t="shared" ref="I71:K71" si="649">SUM(I68:I70)</f>
        <v>48011</v>
      </c>
      <c r="J71" s="52"/>
      <c r="K71" s="51">
        <f t="shared" si="649"/>
        <v>48634</v>
      </c>
      <c r="L71" s="21">
        <f t="shared" ref="L71" si="650">IF(K71&gt;0,(K68*L68+K69*L69+K70*L70)/K71,0)</f>
        <v>7.5644364025167582E-2</v>
      </c>
      <c r="M71" s="52">
        <f t="shared" ref="M71" si="651">M68+M69+M70</f>
        <v>44955</v>
      </c>
      <c r="N71" s="53">
        <f t="shared" ref="N71" si="652">IF(M71&gt;0,O71/M71,0)</f>
        <v>0.6511418084751418</v>
      </c>
      <c r="O71" s="54">
        <f t="shared" ref="O71" si="653">O68+O69+O70</f>
        <v>29272.080000000002</v>
      </c>
      <c r="P71" s="21">
        <f t="shared" ref="P71" si="654">IF(M71&gt;0,Q71/M71,0)</f>
        <v>0.28172892892892892</v>
      </c>
      <c r="Q71" s="54">
        <f t="shared" ref="Q71" si="655">Q68+Q69+Q70</f>
        <v>12665.124</v>
      </c>
      <c r="R71" s="21">
        <f t="shared" ref="R71" si="656">IF(M71&gt;0,S71/M71,0)</f>
        <v>6.7129262595929273E-2</v>
      </c>
      <c r="S71" s="54">
        <f t="shared" ref="S71" si="657">S68+S69+S70</f>
        <v>3017.7960000000003</v>
      </c>
      <c r="T71" s="21">
        <f t="shared" ref="T71" si="658">IF(M71&gt;0,U71/M71,0)</f>
        <v>0.19432828383939496</v>
      </c>
      <c r="U71" s="54">
        <f t="shared" ref="U71" si="659">U68+U69+U70</f>
        <v>8736.0280000000002</v>
      </c>
      <c r="V71" s="21">
        <f t="shared" ref="V71" si="660">IF(M71&gt;0,W71/M71,0)</f>
        <v>0.52401047714381044</v>
      </c>
      <c r="W71" s="54">
        <f t="shared" ref="W71" si="661">W68+W69+W70</f>
        <v>23556.891</v>
      </c>
      <c r="X71" s="21">
        <f t="shared" ref="X71" si="662">IF(M71&gt;0,Y71/M71,0)</f>
        <v>0.38000000000000006</v>
      </c>
      <c r="Y71" s="54">
        <f t="shared" ref="Y71" si="663">Y68+Y69+Y70</f>
        <v>17082.900000000001</v>
      </c>
      <c r="Z71" s="55">
        <f t="shared" ref="Z71" si="664">IF(M71&gt;0,AA71/M71,0)</f>
        <v>2.9401852964075184E-3</v>
      </c>
      <c r="AA71" s="56">
        <f t="shared" ref="AA71" si="665">SUM(AA68:AA70)</f>
        <v>132.17603</v>
      </c>
      <c r="AB71" s="55">
        <f t="shared" ref="AB71" si="666">IF(M71&gt;0,(AB68*M68+AB69*M69+AB70*M70)/M71,0)</f>
        <v>3.3754021933044154E-3</v>
      </c>
      <c r="AC71" s="55">
        <f t="shared" ref="AC71" si="667">IF(K71&gt;0,(K68*AC68+K69*AC69+K70*AC70)/K71,0)</f>
        <v>3.1002076736439527E-4</v>
      </c>
      <c r="AD71" s="52">
        <f t="shared" ref="AD71" si="668">SUM(AD68:AD70)</f>
        <v>13.937139999999999</v>
      </c>
      <c r="AE71" s="53">
        <f t="shared" ref="AE71" si="669">IF(K71&gt;0,(K68*AE68+K69*AE69+K70*AE70)/K71,0)</f>
        <v>0.22108534358679113</v>
      </c>
      <c r="AF71" s="58">
        <f t="shared" ref="AF71" si="670">SUM(AF68:AF70)</f>
        <v>134.81527439999999</v>
      </c>
      <c r="AG71" s="53">
        <f t="shared" ref="AG71" si="671">IF(AND(AA71&gt;0),((AA68*AG68+AA69*AG69+AA70*AG70)/AA71),0)</f>
        <v>0.89581223731900261</v>
      </c>
      <c r="AH71" s="57">
        <f t="shared" si="646"/>
        <v>0.90940052747130429</v>
      </c>
      <c r="AI71" s="51">
        <f t="shared" ref="AI71" si="672">SUM(AI68:AI70)</f>
        <v>677</v>
      </c>
      <c r="AJ71" s="21">
        <f t="shared" ref="AJ71" si="673">IF(AI71&gt;0,(AJ68*AI68+AJ69*AI69+AJ70*AI70)/AI71,0)</f>
        <v>9.9437223042836045E-2</v>
      </c>
      <c r="AK71" s="53">
        <f t="shared" ref="AK71" si="674">IF(K71&gt;0,(AK68*K68+AK69*K69+AK70*K70)/K71,0)</f>
        <v>0.22598261298679936</v>
      </c>
      <c r="AL71" s="58">
        <f t="shared" ref="AL71" si="675">SUM(AL68:AL70)</f>
        <v>137.8040656</v>
      </c>
      <c r="AM71" s="56"/>
      <c r="AN71" s="56">
        <f t="shared" ref="AN71" si="676">SUM(AN68:AN70)</f>
        <v>0</v>
      </c>
      <c r="AO71" s="106"/>
      <c r="AP71" s="107">
        <f>AO70</f>
        <v>1696.0000000000027</v>
      </c>
      <c r="AQ71" s="51">
        <f t="shared" ref="AQ71" si="677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52</v>
      </c>
      <c r="D72" s="12">
        <v>3100</v>
      </c>
      <c r="E72" s="12">
        <v>1</v>
      </c>
      <c r="F72" s="12">
        <v>11990</v>
      </c>
      <c r="G72" s="13">
        <v>2.2999999999999998</v>
      </c>
      <c r="H72" s="13">
        <v>5</v>
      </c>
      <c r="I72" s="12">
        <v>12570</v>
      </c>
      <c r="J72" s="147">
        <v>12.1</v>
      </c>
      <c r="K72" s="12">
        <v>15964</v>
      </c>
      <c r="L72" s="14">
        <v>6.8000000000000005E-2</v>
      </c>
      <c r="M72" s="24">
        <f>ROUND(K72*(1-L72),0)</f>
        <v>14878</v>
      </c>
      <c r="N72" s="15">
        <v>0.66200000000000003</v>
      </c>
      <c r="O72" s="25">
        <f t="shared" ref="O72:O74" si="678">M72*N72</f>
        <v>9849.2360000000008</v>
      </c>
      <c r="P72" s="14">
        <v>0.26700000000000002</v>
      </c>
      <c r="Q72" s="25">
        <f t="shared" ref="Q72:Q74" si="679">M72*P72</f>
        <v>3972.4260000000004</v>
      </c>
      <c r="R72" s="16">
        <v>7.0999999999999994E-2</v>
      </c>
      <c r="S72" s="25">
        <f t="shared" ref="S72:S74" si="680">M72*R72</f>
        <v>1056.338</v>
      </c>
      <c r="T72" s="26">
        <v>0.19800000000000001</v>
      </c>
      <c r="U72" s="25">
        <f t="shared" ref="U72:U74" si="681">M72*T72</f>
        <v>2945.8440000000001</v>
      </c>
      <c r="V72" s="16">
        <v>0.51600000000000001</v>
      </c>
      <c r="W72" s="25">
        <f t="shared" ref="W72:W74" si="682">M72*V72</f>
        <v>7677.0479999999998</v>
      </c>
      <c r="X72" s="16">
        <v>0.4</v>
      </c>
      <c r="Y72" s="25">
        <f t="shared" ref="Y72:Y74" si="683">X72*M72</f>
        <v>5951.2000000000007</v>
      </c>
      <c r="Z72" s="17">
        <v>2.9099999999999998E-3</v>
      </c>
      <c r="AA72" s="18">
        <f t="shared" ref="AA72:AA74" si="684">M72*Z72</f>
        <v>43.294979999999995</v>
      </c>
      <c r="AB72" s="27">
        <f>IF(M72&gt;0,(AD72+AL72)/M72,0)</f>
        <v>3.0243728323699425E-3</v>
      </c>
      <c r="AC72" s="17">
        <v>2.9999999999999997E-4</v>
      </c>
      <c r="AD72" s="24">
        <f t="shared" ref="AD72:AD74" si="685">AC72*M72</f>
        <v>4.4634</v>
      </c>
      <c r="AE72" s="118">
        <v>0.2172</v>
      </c>
      <c r="AF72" s="30">
        <f t="shared" ref="AF72:AF74" si="686">AI72*(1-AJ72)*AE72</f>
        <v>40.145076000000003</v>
      </c>
      <c r="AG72" s="28">
        <f t="shared" ref="AG72:AG74" si="687">IF(AND(AE72&gt;0,AC72&gt;0,Z72&gt;0),((Z72-AC72)*AE72)/((AE72-AC72)*Z72),0)</f>
        <v>0.89814775206399455</v>
      </c>
      <c r="AH72" s="60">
        <f t="shared" si="646"/>
        <v>0.90203986120677737</v>
      </c>
      <c r="AI72" s="12">
        <v>202</v>
      </c>
      <c r="AJ72" s="14">
        <v>8.5000000000000006E-2</v>
      </c>
      <c r="AK72" s="15">
        <v>0.21929999999999999</v>
      </c>
      <c r="AL72" s="30">
        <f t="shared" ref="AL72:AL74" si="688">AI72*(1-AJ72)*AK72</f>
        <v>40.533219000000003</v>
      </c>
      <c r="AM72" s="19">
        <v>1.65</v>
      </c>
      <c r="AN72" s="19">
        <v>1200.56</v>
      </c>
      <c r="AO72" s="102">
        <f>AO70+AI72-AN72</f>
        <v>697.44000000000278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51</v>
      </c>
      <c r="D73" s="34">
        <v>14140</v>
      </c>
      <c r="E73" s="34">
        <v>8</v>
      </c>
      <c r="F73" s="34">
        <v>13770</v>
      </c>
      <c r="G73" s="35">
        <v>10.5</v>
      </c>
      <c r="H73" s="35">
        <v>8.1999999999999993</v>
      </c>
      <c r="I73" s="34">
        <v>16328</v>
      </c>
      <c r="J73" s="148">
        <v>11.3</v>
      </c>
      <c r="K73" s="34">
        <v>15398</v>
      </c>
      <c r="L73" s="36">
        <v>7.8E-2</v>
      </c>
      <c r="M73" s="37">
        <f>ROUND(K73*(1-L73),0)</f>
        <v>14197</v>
      </c>
      <c r="N73" s="38">
        <v>0.55400000000000005</v>
      </c>
      <c r="O73" s="25">
        <f t="shared" si="678"/>
        <v>7865.1380000000008</v>
      </c>
      <c r="P73" s="36">
        <v>0.40100000000000002</v>
      </c>
      <c r="Q73" s="25">
        <f t="shared" si="679"/>
        <v>5692.9970000000003</v>
      </c>
      <c r="R73" s="39">
        <v>4.4999999999999998E-2</v>
      </c>
      <c r="S73" s="25">
        <f t="shared" si="680"/>
        <v>638.86500000000001</v>
      </c>
      <c r="T73" s="28">
        <v>0.20899999999999999</v>
      </c>
      <c r="U73" s="25">
        <f t="shared" si="681"/>
        <v>2967.1729999999998</v>
      </c>
      <c r="V73" s="39">
        <v>0.51300000000000001</v>
      </c>
      <c r="W73" s="25">
        <f t="shared" si="682"/>
        <v>7283.0610000000006</v>
      </c>
      <c r="X73" s="39">
        <v>0.41</v>
      </c>
      <c r="Y73" s="25">
        <f t="shared" si="683"/>
        <v>5820.7699999999995</v>
      </c>
      <c r="Z73" s="40">
        <v>2.8300000000000001E-3</v>
      </c>
      <c r="AA73" s="18">
        <f t="shared" si="684"/>
        <v>40.177509999999998</v>
      </c>
      <c r="AB73" s="27">
        <f>IF(M73&gt;0,(AD73+AL73)/M73,0)</f>
        <v>3.0791143481017124E-3</v>
      </c>
      <c r="AC73" s="40">
        <v>2.7999999999999998E-4</v>
      </c>
      <c r="AD73" s="37">
        <f t="shared" si="685"/>
        <v>3.9751599999999998</v>
      </c>
      <c r="AE73" s="28">
        <v>0.222</v>
      </c>
      <c r="AF73" s="41">
        <f t="shared" si="686"/>
        <v>39.936912000000007</v>
      </c>
      <c r="AG73" s="28">
        <f t="shared" si="687"/>
        <v>0.90219797803105695</v>
      </c>
      <c r="AH73" s="29">
        <f t="shared" si="646"/>
        <v>0.9102185007892849</v>
      </c>
      <c r="AI73" s="34">
        <v>199</v>
      </c>
      <c r="AJ73" s="36">
        <v>9.6000000000000002E-2</v>
      </c>
      <c r="AK73" s="38">
        <v>0.22090000000000001</v>
      </c>
      <c r="AL73" s="41">
        <f t="shared" si="688"/>
        <v>39.739026400000007</v>
      </c>
      <c r="AM73" s="42">
        <v>1.61</v>
      </c>
      <c r="AN73" s="42"/>
      <c r="AO73" s="122">
        <f>AO72+AI73-AN73</f>
        <v>896.44000000000278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46" t="s">
        <v>49</v>
      </c>
      <c r="D74" s="43">
        <v>21032</v>
      </c>
      <c r="E74" s="43">
        <v>2</v>
      </c>
      <c r="F74" s="43">
        <v>16859</v>
      </c>
      <c r="G74" s="37">
        <v>10.1</v>
      </c>
      <c r="H74" s="37">
        <v>8.3000000000000007</v>
      </c>
      <c r="I74" s="43">
        <v>18109</v>
      </c>
      <c r="J74" s="37">
        <v>10.9</v>
      </c>
      <c r="K74" s="43">
        <v>15469</v>
      </c>
      <c r="L74" s="39">
        <v>7.0999999999999994E-2</v>
      </c>
      <c r="M74" s="37">
        <f>ROUND(K74*(1-L74),0)</f>
        <v>14371</v>
      </c>
      <c r="N74" s="28">
        <v>0.58899999999999997</v>
      </c>
      <c r="O74" s="25">
        <f t="shared" si="678"/>
        <v>8464.5190000000002</v>
      </c>
      <c r="P74" s="39">
        <v>0.33500000000000002</v>
      </c>
      <c r="Q74" s="25">
        <f t="shared" si="679"/>
        <v>4814.2849999999999</v>
      </c>
      <c r="R74" s="39">
        <v>7.5999999999999998E-2</v>
      </c>
      <c r="S74" s="25">
        <f t="shared" si="680"/>
        <v>1092.1959999999999</v>
      </c>
      <c r="T74" s="28">
        <v>0.21</v>
      </c>
      <c r="U74" s="25">
        <f t="shared" si="681"/>
        <v>3017.91</v>
      </c>
      <c r="V74" s="39">
        <v>0.51900000000000002</v>
      </c>
      <c r="W74" s="25">
        <f t="shared" si="682"/>
        <v>7458.549</v>
      </c>
      <c r="X74" s="39">
        <v>0.4</v>
      </c>
      <c r="Y74" s="25">
        <f t="shared" si="683"/>
        <v>5748.4000000000005</v>
      </c>
      <c r="Z74" s="47">
        <v>2.8999999999999998E-3</v>
      </c>
      <c r="AA74" s="18">
        <f t="shared" si="684"/>
        <v>41.675899999999999</v>
      </c>
      <c r="AB74" s="27">
        <f>IF(M74&gt;0,(AD74+AL74)/M74,0)</f>
        <v>2.9785462389534476E-3</v>
      </c>
      <c r="AC74" s="47">
        <v>2.7E-4</v>
      </c>
      <c r="AD74" s="37">
        <f t="shared" si="685"/>
        <v>3.8801700000000001</v>
      </c>
      <c r="AE74" s="28">
        <v>0.2205</v>
      </c>
      <c r="AF74" s="41">
        <f t="shared" si="686"/>
        <v>37.284345000000002</v>
      </c>
      <c r="AG74" s="28">
        <f t="shared" si="687"/>
        <v>0.90800839874300687</v>
      </c>
      <c r="AH74" s="29">
        <f t="shared" si="646"/>
        <v>0.91041957625049152</v>
      </c>
      <c r="AI74" s="43">
        <v>185</v>
      </c>
      <c r="AJ74" s="39">
        <v>8.5999999999999993E-2</v>
      </c>
      <c r="AK74" s="28">
        <v>0.23019999999999999</v>
      </c>
      <c r="AL74" s="41">
        <f t="shared" si="688"/>
        <v>38.924517999999999</v>
      </c>
      <c r="AM74" s="18">
        <v>1.63</v>
      </c>
      <c r="AN74" s="18"/>
      <c r="AO74" s="122">
        <f>AO73+AI74-AN74</f>
        <v>1081.4400000000028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689">SUM(D72:D74)</f>
        <v>38272</v>
      </c>
      <c r="E75" s="51"/>
      <c r="F75" s="51">
        <f t="shared" ref="F75" si="690">SUM(F72:F74)</f>
        <v>42619</v>
      </c>
      <c r="G75" s="52"/>
      <c r="H75" s="52"/>
      <c r="I75" s="51">
        <f t="shared" ref="I75:K75" si="691">SUM(I72:I74)</f>
        <v>47007</v>
      </c>
      <c r="J75" s="52"/>
      <c r="K75" s="51">
        <f t="shared" si="691"/>
        <v>46831</v>
      </c>
      <c r="L75" s="21">
        <f t="shared" ref="L75" si="692">IF(K75&gt;0,(K72*L72+K73*L73+K74*L74)/K75,0)</f>
        <v>7.2278939164228825E-2</v>
      </c>
      <c r="M75" s="52">
        <f t="shared" ref="M75" si="693">M72+M73+M74</f>
        <v>43446</v>
      </c>
      <c r="N75" s="53">
        <f t="shared" ref="N75" si="694">IF(M75&gt;0,O75/M75,0)</f>
        <v>0.60256163973668475</v>
      </c>
      <c r="O75" s="54">
        <f t="shared" ref="O75" si="695">O72+O73+O74</f>
        <v>26178.893000000004</v>
      </c>
      <c r="P75" s="21">
        <f t="shared" ref="P75" si="696">IF(M75&gt;0,Q75/M75,0)</f>
        <v>0.33328057818901624</v>
      </c>
      <c r="Q75" s="54">
        <f t="shared" ref="Q75" si="697">Q72+Q73+Q74</f>
        <v>14479.708000000001</v>
      </c>
      <c r="R75" s="21">
        <f t="shared" ref="R75" si="698">IF(M75&gt;0,S75/M75,0)</f>
        <v>6.4157782074299133E-2</v>
      </c>
      <c r="S75" s="54">
        <f t="shared" ref="S75" si="699">S72+S73+S74</f>
        <v>2787.3989999999999</v>
      </c>
      <c r="T75" s="21">
        <f t="shared" ref="T75" si="700">IF(M75&gt;0,U75/M75,0)</f>
        <v>0.20556384937623717</v>
      </c>
      <c r="U75" s="54">
        <f t="shared" ref="U75" si="701">U72+U73+U74</f>
        <v>8930.9269999999997</v>
      </c>
      <c r="V75" s="21">
        <f t="shared" ref="V75" si="702">IF(M75&gt;0,W75/M75,0)</f>
        <v>0.51601201491506699</v>
      </c>
      <c r="W75" s="54">
        <f t="shared" ref="W75" si="703">W72+W73+W74</f>
        <v>22418.657999999999</v>
      </c>
      <c r="X75" s="21">
        <f t="shared" ref="X75" si="704">IF(M75&gt;0,Y75/M75,0)</f>
        <v>0.40326773465911714</v>
      </c>
      <c r="Y75" s="54">
        <f t="shared" ref="Y75" si="705">Y72+Y73+Y74</f>
        <v>17520.370000000003</v>
      </c>
      <c r="Z75" s="55">
        <f t="shared" ref="Z75" si="706">IF(M75&gt;0,AA75/M75,0)</f>
        <v>2.8805503383510563E-3</v>
      </c>
      <c r="AA75" s="56">
        <f t="shared" ref="AA75" si="707">SUM(AA72:AA74)</f>
        <v>125.14838999999999</v>
      </c>
      <c r="AB75" s="55">
        <f t="shared" ref="AB75" si="708">IF(M75&gt;0,(AB72*M72+AB73*M73+AB74*M74)/M75,0)</f>
        <v>3.0271024582240028E-3</v>
      </c>
      <c r="AC75" s="55">
        <f t="shared" ref="AC75" si="709">IF(K75&gt;0,(K72*AC72+K73*AC73+K74*AC74)/K75,0)</f>
        <v>2.8351455232645037E-4</v>
      </c>
      <c r="AD75" s="52">
        <f t="shared" ref="AD75" si="710">SUM(AD72:AD74)</f>
        <v>12.318729999999999</v>
      </c>
      <c r="AE75" s="53">
        <f t="shared" ref="AE75" si="711">IF(K75&gt;0,(K72*AE72+K73*AE73+K74*AE74)/K75,0)</f>
        <v>0.21986827742307449</v>
      </c>
      <c r="AF75" s="58">
        <f t="shared" ref="AF75" si="712">SUM(AF72:AF74)</f>
        <v>117.36633300000001</v>
      </c>
      <c r="AG75" s="53">
        <f t="shared" ref="AG75" si="713">IF(AND(AA75&gt;0),((AA72*AG72+AA73*AG73+AA74*AG74)/AA75),0)</f>
        <v>0.90273174486824681</v>
      </c>
      <c r="AH75" s="57">
        <f t="shared" si="646"/>
        <v>0.90749282920470853</v>
      </c>
      <c r="AI75" s="51">
        <f t="shared" ref="AI75" si="714">SUM(AI72:AI74)</f>
        <v>586</v>
      </c>
      <c r="AJ75" s="21">
        <f t="shared" ref="AJ75" si="715">IF(AI75&gt;0,(AJ72*AI72+AJ73*AI73+AJ74*AI74)/AI75,0)</f>
        <v>8.9051194539249146E-2</v>
      </c>
      <c r="AK75" s="53">
        <f t="shared" ref="AK75" si="716">IF(K75&gt;0,(AK72*K72+AK73*K73+AK74*K74)/K75,0)</f>
        <v>0.22342651662360399</v>
      </c>
      <c r="AL75" s="58">
        <f t="shared" ref="AL75" si="717">SUM(AL72:AL74)</f>
        <v>119.19676340000001</v>
      </c>
      <c r="AM75" s="56"/>
      <c r="AN75" s="56">
        <f t="shared" ref="AN75" si="718">SUM(AN72:AN74)</f>
        <v>1200.56</v>
      </c>
      <c r="AO75" s="106"/>
      <c r="AP75" s="107">
        <f>AO74</f>
        <v>1081.4400000000028</v>
      </c>
      <c r="AQ75" s="51">
        <f t="shared" ref="AQ75" si="719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52</v>
      </c>
      <c r="D76" s="12">
        <v>8988</v>
      </c>
      <c r="E76" s="12">
        <v>1</v>
      </c>
      <c r="F76" s="12">
        <v>14805</v>
      </c>
      <c r="G76" s="13">
        <v>11.8</v>
      </c>
      <c r="H76" s="13">
        <v>10.4</v>
      </c>
      <c r="I76" s="12">
        <v>14991</v>
      </c>
      <c r="J76" s="13">
        <v>10.7</v>
      </c>
      <c r="K76" s="12">
        <v>15781</v>
      </c>
      <c r="L76" s="14">
        <v>7.0999999999999994E-2</v>
      </c>
      <c r="M76" s="24">
        <f>ROUND(K76*(1-L76),0)</f>
        <v>14661</v>
      </c>
      <c r="N76" s="15">
        <v>0.77100000000000002</v>
      </c>
      <c r="O76" s="25">
        <f t="shared" ref="O76:O78" si="720">M76*N76</f>
        <v>11303.630999999999</v>
      </c>
      <c r="P76" s="14">
        <v>0.17799999999999999</v>
      </c>
      <c r="Q76" s="25">
        <f t="shared" ref="Q76:Q78" si="721">M76*P76</f>
        <v>2609.6579999999999</v>
      </c>
      <c r="R76" s="16">
        <v>5.0999999999999997E-2</v>
      </c>
      <c r="S76" s="25">
        <f t="shared" ref="S76:S78" si="722">M76*R76</f>
        <v>747.7109999999999</v>
      </c>
      <c r="T76" s="26">
        <v>0.19600000000000001</v>
      </c>
      <c r="U76" s="25">
        <f t="shared" ref="U76:U78" si="723">M76*T76</f>
        <v>2873.556</v>
      </c>
      <c r="V76" s="16">
        <v>0.52300000000000002</v>
      </c>
      <c r="W76" s="25">
        <f t="shared" ref="W76:W78" si="724">M76*V76</f>
        <v>7667.7030000000004</v>
      </c>
      <c r="X76" s="16">
        <v>0.41</v>
      </c>
      <c r="Y76" s="25">
        <f t="shared" ref="Y76:Y78" si="725">X76*M76</f>
        <v>6011.0099999999993</v>
      </c>
      <c r="Z76" s="17">
        <v>2.96E-3</v>
      </c>
      <c r="AA76" s="18">
        <f t="shared" ref="AA76:AA78" si="726">M76*Z76</f>
        <v>43.396560000000001</v>
      </c>
      <c r="AB76" s="27">
        <f>IF(M76&gt;0,(AD76+AL76)/M76,0)</f>
        <v>3.1787403314917132E-3</v>
      </c>
      <c r="AC76" s="17">
        <v>2.5999999999999998E-4</v>
      </c>
      <c r="AD76" s="24">
        <f t="shared" ref="AD76:AD78" si="727">AC76*M76</f>
        <v>3.8118599999999998</v>
      </c>
      <c r="AE76" s="118">
        <v>0.22159999999999999</v>
      </c>
      <c r="AF76" s="30">
        <f t="shared" ref="AF76:AF78" si="728">AI76*(1-AJ76)*AE76</f>
        <v>41.499475200000006</v>
      </c>
      <c r="AG76" s="28">
        <f t="shared" ref="AG76:AG78" si="729">IF(AND(AE76&gt;0,AC76&gt;0,Z76&gt;0),((Z76-AC76)*AE76)/((AE76-AC76)*Z76),0)</f>
        <v>0.9132336456814637</v>
      </c>
      <c r="AH76" s="60">
        <f t="shared" si="646"/>
        <v>0.9192525701951364</v>
      </c>
      <c r="AI76" s="12">
        <v>204</v>
      </c>
      <c r="AJ76" s="14">
        <v>8.2000000000000003E-2</v>
      </c>
      <c r="AK76" s="15">
        <v>0.22850000000000001</v>
      </c>
      <c r="AL76" s="30">
        <f t="shared" ref="AL76:AL78" si="730">AI76*(1-AJ76)*AK76</f>
        <v>42.791652000000006</v>
      </c>
      <c r="AM76" s="19">
        <v>1.72</v>
      </c>
      <c r="AN76" s="19">
        <v>501.14</v>
      </c>
      <c r="AO76" s="102">
        <f>AO74+AI76-AN76</f>
        <v>784.3000000000028</v>
      </c>
      <c r="AP76" s="103"/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51</v>
      </c>
      <c r="D77" s="34">
        <v>19390</v>
      </c>
      <c r="E77" s="34">
        <v>5</v>
      </c>
      <c r="F77" s="34">
        <v>17484</v>
      </c>
      <c r="G77" s="35">
        <v>8.9</v>
      </c>
      <c r="H77" s="35">
        <v>8.6</v>
      </c>
      <c r="I77" s="34">
        <v>17449</v>
      </c>
      <c r="J77" s="35">
        <v>10</v>
      </c>
      <c r="K77" s="34">
        <v>16210</v>
      </c>
      <c r="L77" s="36">
        <v>7.3999999999999996E-2</v>
      </c>
      <c r="M77" s="37">
        <f>ROUND(K77*(1-L77),0)</f>
        <v>15010</v>
      </c>
      <c r="N77" s="38">
        <v>0.65700000000000003</v>
      </c>
      <c r="O77" s="25">
        <f t="shared" si="720"/>
        <v>9861.57</v>
      </c>
      <c r="P77" s="36">
        <v>0.30399999999999999</v>
      </c>
      <c r="Q77" s="25">
        <f t="shared" si="721"/>
        <v>4563.04</v>
      </c>
      <c r="R77" s="39">
        <v>3.9E-2</v>
      </c>
      <c r="S77" s="25">
        <f t="shared" si="722"/>
        <v>585.39</v>
      </c>
      <c r="T77" s="28">
        <v>0.20699999999999999</v>
      </c>
      <c r="U77" s="25">
        <f t="shared" si="723"/>
        <v>3107.0699999999997</v>
      </c>
      <c r="V77" s="39">
        <v>0.52500000000000002</v>
      </c>
      <c r="W77" s="25">
        <f t="shared" si="724"/>
        <v>7880.25</v>
      </c>
      <c r="X77" s="39">
        <v>0.42</v>
      </c>
      <c r="Y77" s="25">
        <f t="shared" si="725"/>
        <v>6304.2</v>
      </c>
      <c r="Z77" s="40">
        <v>2.9299999999999999E-3</v>
      </c>
      <c r="AA77" s="18">
        <f t="shared" si="726"/>
        <v>43.979299999999995</v>
      </c>
      <c r="AB77" s="27">
        <f>IF(M77&gt;0,(AD77+AL77)/M77,0)</f>
        <v>3.0891375083277814E-3</v>
      </c>
      <c r="AC77" s="40">
        <v>2.5999999999999998E-4</v>
      </c>
      <c r="AD77" s="37">
        <f t="shared" si="727"/>
        <v>3.9025999999999996</v>
      </c>
      <c r="AE77" s="28">
        <v>0.22620000000000001</v>
      </c>
      <c r="AF77" s="41">
        <f t="shared" si="728"/>
        <v>42.037912800000001</v>
      </c>
      <c r="AG77" s="28">
        <f t="shared" si="729"/>
        <v>0.91231143246523227</v>
      </c>
      <c r="AH77" s="29">
        <f t="shared" si="646"/>
        <v>0.91687738654967632</v>
      </c>
      <c r="AI77" s="34">
        <v>204</v>
      </c>
      <c r="AJ77" s="36">
        <v>8.8999999999999996E-2</v>
      </c>
      <c r="AK77" s="38">
        <v>0.22850000000000001</v>
      </c>
      <c r="AL77" s="41">
        <f t="shared" si="730"/>
        <v>42.465353999999998</v>
      </c>
      <c r="AM77" s="42">
        <v>1.63</v>
      </c>
      <c r="AN77" s="42"/>
      <c r="AO77" s="122">
        <f>AO76+AI77-AN77</f>
        <v>988.3000000000028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46" t="s">
        <v>49</v>
      </c>
      <c r="D78" s="43">
        <v>20356</v>
      </c>
      <c r="E78" s="43">
        <v>2</v>
      </c>
      <c r="F78" s="43">
        <v>18876</v>
      </c>
      <c r="G78" s="37">
        <v>4.9000000000000004</v>
      </c>
      <c r="H78" s="37">
        <v>6.9</v>
      </c>
      <c r="I78" s="43">
        <v>18914</v>
      </c>
      <c r="J78" s="149">
        <v>9.6</v>
      </c>
      <c r="K78" s="43">
        <v>16397</v>
      </c>
      <c r="L78" s="39">
        <v>7.0999999999999994E-2</v>
      </c>
      <c r="M78" s="37">
        <f>ROUND(K78*(1-L78),0)</f>
        <v>15233</v>
      </c>
      <c r="N78" s="28">
        <v>0.63</v>
      </c>
      <c r="O78" s="25">
        <f t="shared" si="720"/>
        <v>9596.7900000000009</v>
      </c>
      <c r="P78" s="39">
        <v>0.27600000000000002</v>
      </c>
      <c r="Q78" s="25">
        <f t="shared" si="721"/>
        <v>4204.308</v>
      </c>
      <c r="R78" s="39">
        <v>9.4E-2</v>
      </c>
      <c r="S78" s="25">
        <f t="shared" si="722"/>
        <v>1431.902</v>
      </c>
      <c r="T78" s="28">
        <v>0.20399999999999999</v>
      </c>
      <c r="U78" s="25">
        <f t="shared" si="723"/>
        <v>3107.5319999999997</v>
      </c>
      <c r="V78" s="39">
        <v>0.52200000000000002</v>
      </c>
      <c r="W78" s="25">
        <f t="shared" si="724"/>
        <v>7951.6260000000002</v>
      </c>
      <c r="X78" s="39">
        <v>0.4</v>
      </c>
      <c r="Y78" s="25">
        <f t="shared" si="725"/>
        <v>6093.2000000000007</v>
      </c>
      <c r="Z78" s="47">
        <v>2.96E-3</v>
      </c>
      <c r="AA78" s="18">
        <f t="shared" si="726"/>
        <v>45.089680000000001</v>
      </c>
      <c r="AB78" s="27">
        <f>IF(M78&gt;0,(AD78+AL78)/M78,0)</f>
        <v>3.1177632114488285E-3</v>
      </c>
      <c r="AC78" s="47">
        <v>2.5999999999999998E-4</v>
      </c>
      <c r="AD78" s="37">
        <f t="shared" si="727"/>
        <v>3.9605799999999998</v>
      </c>
      <c r="AE78" s="28">
        <v>0.2235</v>
      </c>
      <c r="AF78" s="41">
        <f t="shared" si="728"/>
        <v>42.100695000000002</v>
      </c>
      <c r="AG78" s="28">
        <f t="shared" si="729"/>
        <v>0.91322452626430417</v>
      </c>
      <c r="AH78" s="29">
        <f t="shared" si="646"/>
        <v>0.91763927433881576</v>
      </c>
      <c r="AI78" s="43">
        <v>207</v>
      </c>
      <c r="AJ78" s="39">
        <v>0.09</v>
      </c>
      <c r="AK78" s="28">
        <v>0.2311</v>
      </c>
      <c r="AL78" s="41">
        <f t="shared" si="730"/>
        <v>43.532307000000003</v>
      </c>
      <c r="AM78" s="18">
        <v>1.68</v>
      </c>
      <c r="AN78" s="18"/>
      <c r="AO78" s="122">
        <f>AO77+AI78-AN78</f>
        <v>1195.3000000000029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31">SUM(D76:D78)</f>
        <v>48734</v>
      </c>
      <c r="E79" s="51"/>
      <c r="F79" s="51">
        <f t="shared" ref="F79" si="732">SUM(F76:F78)</f>
        <v>51165</v>
      </c>
      <c r="G79" s="52"/>
      <c r="H79" s="52"/>
      <c r="I79" s="51">
        <f t="shared" ref="I79:K79" si="733">SUM(I76:I78)</f>
        <v>51354</v>
      </c>
      <c r="J79" s="52"/>
      <c r="K79" s="51">
        <f t="shared" si="733"/>
        <v>48388</v>
      </c>
      <c r="L79" s="21">
        <f t="shared" ref="L79" si="734">IF(K79&gt;0,(K76*L76+K77*L77+K78*L78)/K79,0)</f>
        <v>7.2005001239976857E-2</v>
      </c>
      <c r="M79" s="52">
        <f t="shared" ref="M79" si="735">M76+M77+M78</f>
        <v>44904</v>
      </c>
      <c r="N79" s="53">
        <f t="shared" ref="N79" si="736">IF(M79&gt;0,O79/M79,0)</f>
        <v>0.68506126402993051</v>
      </c>
      <c r="O79" s="54">
        <f t="shared" ref="O79" si="737">O76+O77+O78</f>
        <v>30761.991000000002</v>
      </c>
      <c r="P79" s="21">
        <f t="shared" ref="P79" si="738">IF(M79&gt;0,Q79/M79,0)</f>
        <v>0.25336286299661503</v>
      </c>
      <c r="Q79" s="54">
        <f t="shared" ref="Q79" si="739">Q76+Q77+Q78</f>
        <v>11377.006000000001</v>
      </c>
      <c r="R79" s="21">
        <f t="shared" ref="R79" si="740">IF(M79&gt;0,S79/M79,0)</f>
        <v>6.1575872973454474E-2</v>
      </c>
      <c r="S79" s="54">
        <f t="shared" ref="S79" si="741">S76+S77+S78</f>
        <v>2765.0029999999997</v>
      </c>
      <c r="T79" s="21">
        <f t="shared" ref="T79" si="742">IF(M79&gt;0,U79/M79,0)</f>
        <v>0.20239083377872794</v>
      </c>
      <c r="U79" s="54">
        <f t="shared" ref="U79" si="743">U76+U77+U78</f>
        <v>9088.1579999999994</v>
      </c>
      <c r="V79" s="21">
        <f t="shared" ref="V79" si="744">IF(M79&gt;0,W79/M79,0)</f>
        <v>0.5233293025120257</v>
      </c>
      <c r="W79" s="54">
        <f t="shared" ref="W79" si="745">W76+W77+W78</f>
        <v>23499.579000000002</v>
      </c>
      <c r="X79" s="21">
        <f t="shared" ref="X79" si="746">IF(M79&gt;0,Y79/M79,0)</f>
        <v>0.40995033849991092</v>
      </c>
      <c r="Y79" s="54">
        <f t="shared" ref="Y79" si="747">Y76+Y77+Y78</f>
        <v>18408.41</v>
      </c>
      <c r="Z79" s="55">
        <f t="shared" ref="Z79" si="748">IF(M79&gt;0,AA79/M79,0)</f>
        <v>2.9499719401389628E-3</v>
      </c>
      <c r="AA79" s="56">
        <f t="shared" ref="AA79" si="749">SUM(AA76:AA78)</f>
        <v>132.46553999999998</v>
      </c>
      <c r="AB79" s="55">
        <f t="shared" ref="AB79" si="750">IF(M79&gt;0,(AB76*M76+AB77*M77+AB78*M78)/M79,0)</f>
        <v>3.1281033538214861E-3</v>
      </c>
      <c r="AC79" s="55">
        <f t="shared" ref="AC79" si="751">IF(K79&gt;0,(K76*AC76+K77*AC77+K78*AC78)/K79,0)</f>
        <v>2.6000000000000003E-4</v>
      </c>
      <c r="AD79" s="52">
        <f t="shared" ref="AD79" si="752">SUM(AD76:AD78)</f>
        <v>11.675039999999999</v>
      </c>
      <c r="AE79" s="53">
        <f t="shared" ref="AE79" si="753">IF(K79&gt;0,(K76*AE76+K77*AE77+K78*AE78)/K79,0)</f>
        <v>0.22378484541621887</v>
      </c>
      <c r="AF79" s="58">
        <f t="shared" ref="AF79" si="754">SUM(AF76:AF78)</f>
        <v>125.63808300000001</v>
      </c>
      <c r="AG79" s="53">
        <f t="shared" ref="AG79" si="755">IF(AND(AA79&gt;0),((AA76*AG76+AA77*AG77+AA78*AG78)/AA79),0)</f>
        <v>0.91292436159669643</v>
      </c>
      <c r="AH79" s="57">
        <f t="shared" si="646"/>
        <v>0.91792299375338593</v>
      </c>
      <c r="AI79" s="51">
        <f t="shared" ref="AI79" si="756">SUM(AI76:AI78)</f>
        <v>615</v>
      </c>
      <c r="AJ79" s="21">
        <f t="shared" ref="AJ79" si="757">IF(AI79&gt;0,(AJ76*AI76+AJ77*AI77+AJ78*AI78)/AI79,0)</f>
        <v>8.701463414634146E-2</v>
      </c>
      <c r="AK79" s="53">
        <f t="shared" ref="AK79" si="758">IF(K79&gt;0,(AK76*K76+AK77*K77+AK78*K78)/K79,0)</f>
        <v>0.22938104902041828</v>
      </c>
      <c r="AL79" s="58">
        <f t="shared" ref="AL79" si="759">SUM(AL76:AL78)</f>
        <v>128.78931299999999</v>
      </c>
      <c r="AM79" s="56"/>
      <c r="AN79" s="56">
        <f t="shared" ref="AN79" si="760">SUM(AN76:AN78)</f>
        <v>501.14</v>
      </c>
      <c r="AO79" s="106"/>
      <c r="AP79" s="107">
        <f>AO78</f>
        <v>1195.3000000000029</v>
      </c>
      <c r="AQ79" s="51">
        <f t="shared" ref="AQ79" si="761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52</v>
      </c>
      <c r="D80" s="12">
        <v>6626</v>
      </c>
      <c r="E80" s="12">
        <v>2</v>
      </c>
      <c r="F80" s="12">
        <v>16311</v>
      </c>
      <c r="G80" s="13">
        <v>4.8</v>
      </c>
      <c r="H80" s="13">
        <v>5.6</v>
      </c>
      <c r="I80" s="12">
        <v>16414</v>
      </c>
      <c r="J80" s="147">
        <v>10</v>
      </c>
      <c r="K80" s="12">
        <v>16386</v>
      </c>
      <c r="L80" s="14">
        <v>7.4999999999999997E-2</v>
      </c>
      <c r="M80" s="24">
        <f>ROUND(K80*(1-L80),0)</f>
        <v>15157</v>
      </c>
      <c r="N80" s="15">
        <v>0.78100000000000003</v>
      </c>
      <c r="O80" s="25">
        <f t="shared" ref="O80:O82" si="762">M80*N80</f>
        <v>11837.617</v>
      </c>
      <c r="P80" s="14">
        <v>0.19500000000000001</v>
      </c>
      <c r="Q80" s="25">
        <f t="shared" ref="Q80:Q82" si="763">M80*P80</f>
        <v>2955.6150000000002</v>
      </c>
      <c r="R80" s="16">
        <v>2.4E-2</v>
      </c>
      <c r="S80" s="25">
        <f t="shared" ref="S80:S82" si="764">M80*R80</f>
        <v>363.76800000000003</v>
      </c>
      <c r="T80" s="26">
        <v>0.20599999999999999</v>
      </c>
      <c r="U80" s="25">
        <f t="shared" ref="U80:U82" si="765">M80*T80</f>
        <v>3122.3419999999996</v>
      </c>
      <c r="V80" s="16">
        <v>0.51700000000000002</v>
      </c>
      <c r="W80" s="25">
        <f t="shared" ref="W80:W82" si="766">M80*V80</f>
        <v>7836.1689999999999</v>
      </c>
      <c r="X80" s="16">
        <v>0.42</v>
      </c>
      <c r="Y80" s="25">
        <f t="shared" ref="Y80:Y82" si="767">X80*M80</f>
        <v>6365.94</v>
      </c>
      <c r="Z80" s="17">
        <v>2.96E-3</v>
      </c>
      <c r="AA80" s="18">
        <f t="shared" ref="AA80:AA82" si="768">M80*Z80</f>
        <v>44.864719999999998</v>
      </c>
      <c r="AB80" s="27">
        <f>IF(M80&gt;0,(AD80+AL80)/M80,0)</f>
        <v>3.0550172989377848E-3</v>
      </c>
      <c r="AC80" s="17">
        <v>2.5000000000000001E-4</v>
      </c>
      <c r="AD80" s="24">
        <f t="shared" ref="AD80:AD82" si="769">AC80*M80</f>
        <v>3.78925</v>
      </c>
      <c r="AE80" s="118">
        <v>0.22500000000000001</v>
      </c>
      <c r="AF80" s="30">
        <f t="shared" ref="AF80:AF82" si="770">AI80*(1-AJ80)*AE80</f>
        <v>42.290100000000002</v>
      </c>
      <c r="AG80" s="28">
        <f t="shared" ref="AG80:AG82" si="771">IF(AND(AE80&gt;0,AC80&gt;0,Z80&gt;0),((Z80-AC80)*AE80)/((AE80-AC80)*Z80),0)</f>
        <v>0.9165589393620539</v>
      </c>
      <c r="AH80" s="60">
        <f t="shared" si="646"/>
        <v>0.91918329948229793</v>
      </c>
      <c r="AI80" s="12">
        <v>207</v>
      </c>
      <c r="AJ80" s="14">
        <v>9.1999999999999998E-2</v>
      </c>
      <c r="AK80" s="15">
        <v>0.22620000000000001</v>
      </c>
      <c r="AL80" s="30">
        <f t="shared" ref="AL80:AL82" si="772">AI80*(1-AJ80)*AK80</f>
        <v>42.515647200000004</v>
      </c>
      <c r="AM80" s="19">
        <v>1.8</v>
      </c>
      <c r="AN80" s="19">
        <v>662.3</v>
      </c>
      <c r="AO80" s="102">
        <f>AO78+AI80-AN80</f>
        <v>740.00000000000296</v>
      </c>
      <c r="AP80" s="103"/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68" t="s">
        <v>53</v>
      </c>
      <c r="D81" s="34">
        <v>21903</v>
      </c>
      <c r="E81" s="34">
        <v>7</v>
      </c>
      <c r="F81" s="34">
        <v>18555</v>
      </c>
      <c r="G81" s="35">
        <v>6.7</v>
      </c>
      <c r="H81" s="35">
        <v>6.1</v>
      </c>
      <c r="I81" s="34">
        <v>18786</v>
      </c>
      <c r="J81" s="35">
        <v>9.1</v>
      </c>
      <c r="K81" s="34">
        <v>16235</v>
      </c>
      <c r="L81" s="36">
        <v>6.8000000000000005E-2</v>
      </c>
      <c r="M81" s="37">
        <f>ROUND(K81*(1-L81),0)</f>
        <v>15131</v>
      </c>
      <c r="N81" s="38">
        <v>0.78400000000000003</v>
      </c>
      <c r="O81" s="25">
        <f t="shared" si="762"/>
        <v>11862.704</v>
      </c>
      <c r="P81" s="36">
        <v>0.17499999999999999</v>
      </c>
      <c r="Q81" s="25">
        <f t="shared" si="763"/>
        <v>2647.9249999999997</v>
      </c>
      <c r="R81" s="39">
        <v>4.1000000000000002E-2</v>
      </c>
      <c r="S81" s="25">
        <f t="shared" si="764"/>
        <v>620.37099999999998</v>
      </c>
      <c r="T81" s="28">
        <v>0.20599999999999999</v>
      </c>
      <c r="U81" s="25">
        <f t="shared" si="765"/>
        <v>3116.9859999999999</v>
      </c>
      <c r="V81" s="39">
        <v>0.51400000000000001</v>
      </c>
      <c r="W81" s="25">
        <f t="shared" si="766"/>
        <v>7777.3339999999998</v>
      </c>
      <c r="X81" s="39">
        <v>0.39</v>
      </c>
      <c r="Y81" s="25">
        <f t="shared" si="767"/>
        <v>5901.09</v>
      </c>
      <c r="Z81" s="40">
        <v>2.9399999999999999E-3</v>
      </c>
      <c r="AA81" s="18">
        <f t="shared" si="768"/>
        <v>44.485140000000001</v>
      </c>
      <c r="AB81" s="27">
        <f>IF(M81&gt;0,(AD81+AL81)/M81,0)</f>
        <v>3.6432392307183931E-3</v>
      </c>
      <c r="AC81" s="40">
        <v>2.5000000000000001E-4</v>
      </c>
      <c r="AD81" s="37">
        <f t="shared" si="769"/>
        <v>3.7827500000000001</v>
      </c>
      <c r="AE81" s="28">
        <v>0.22770000000000001</v>
      </c>
      <c r="AF81" s="41">
        <f t="shared" si="770"/>
        <v>51.140964600000004</v>
      </c>
      <c r="AG81" s="28">
        <f t="shared" si="771"/>
        <v>0.91597166455063006</v>
      </c>
      <c r="AH81" s="29">
        <f t="shared" si="646"/>
        <v>0.93239943079969301</v>
      </c>
      <c r="AI81" s="34">
        <v>249</v>
      </c>
      <c r="AJ81" s="36">
        <v>9.8000000000000004E-2</v>
      </c>
      <c r="AK81" s="38">
        <v>0.2286</v>
      </c>
      <c r="AL81" s="41">
        <f t="shared" si="772"/>
        <v>51.343102800000004</v>
      </c>
      <c r="AM81" s="42">
        <v>1.8</v>
      </c>
      <c r="AN81" s="42"/>
      <c r="AO81" s="122">
        <f>AO80+AI81-AN81</f>
        <v>989.00000000000296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46" t="s">
        <v>49</v>
      </c>
      <c r="D82" s="43">
        <v>21155</v>
      </c>
      <c r="E82" s="43">
        <v>4</v>
      </c>
      <c r="F82" s="43">
        <v>17276</v>
      </c>
      <c r="G82" s="37">
        <v>8.6999999999999993</v>
      </c>
      <c r="H82" s="37">
        <v>6.9</v>
      </c>
      <c r="I82" s="43">
        <v>18082</v>
      </c>
      <c r="J82" s="37">
        <v>9.3000000000000007</v>
      </c>
      <c r="K82" s="43">
        <v>16688</v>
      </c>
      <c r="L82" s="39">
        <v>7.3999999999999996E-2</v>
      </c>
      <c r="M82" s="37">
        <f>ROUND(K82*(1-L82),0)</f>
        <v>15453</v>
      </c>
      <c r="N82" s="28">
        <v>0.76400000000000001</v>
      </c>
      <c r="O82" s="25">
        <f t="shared" si="762"/>
        <v>11806.092000000001</v>
      </c>
      <c r="P82" s="39">
        <v>0.20399999999999999</v>
      </c>
      <c r="Q82" s="25">
        <f t="shared" si="763"/>
        <v>3152.4119999999998</v>
      </c>
      <c r="R82" s="39">
        <v>3.2000000000000001E-2</v>
      </c>
      <c r="S82" s="25">
        <f t="shared" si="764"/>
        <v>494.49600000000004</v>
      </c>
      <c r="T82" s="28">
        <v>0.19500000000000001</v>
      </c>
      <c r="U82" s="25">
        <f t="shared" si="765"/>
        <v>3013.335</v>
      </c>
      <c r="V82" s="39">
        <v>0.52200000000000002</v>
      </c>
      <c r="W82" s="25">
        <f t="shared" si="766"/>
        <v>8066.4660000000003</v>
      </c>
      <c r="X82" s="39">
        <v>0.39</v>
      </c>
      <c r="Y82" s="25">
        <f t="shared" si="767"/>
        <v>6026.67</v>
      </c>
      <c r="Z82" s="47">
        <v>3.0000000000000001E-3</v>
      </c>
      <c r="AA82" s="18">
        <f t="shared" si="768"/>
        <v>46.359000000000002</v>
      </c>
      <c r="AB82" s="27">
        <f>IF(M82&gt;0,(AD82+AL82)/M82,0)</f>
        <v>3.2854950818611271E-3</v>
      </c>
      <c r="AC82" s="47">
        <v>2.5999999999999998E-4</v>
      </c>
      <c r="AD82" s="37">
        <f t="shared" si="769"/>
        <v>4.0177799999999992</v>
      </c>
      <c r="AE82" s="28">
        <v>0.2303</v>
      </c>
      <c r="AF82" s="41">
        <f t="shared" si="770"/>
        <v>45.5273161</v>
      </c>
      <c r="AG82" s="28">
        <f t="shared" si="771"/>
        <v>0.91436561757375534</v>
      </c>
      <c r="AH82" s="29">
        <f t="shared" si="646"/>
        <v>0.9218777665829978</v>
      </c>
      <c r="AI82" s="43">
        <v>217</v>
      </c>
      <c r="AJ82" s="39">
        <v>8.8999999999999996E-2</v>
      </c>
      <c r="AK82" s="28">
        <v>0.23649999999999999</v>
      </c>
      <c r="AL82" s="41">
        <f t="shared" si="772"/>
        <v>46.752975499999998</v>
      </c>
      <c r="AM82" s="18">
        <v>1.8</v>
      </c>
      <c r="AN82" s="18"/>
      <c r="AO82" s="122">
        <f>AO81+AI82-AN82</f>
        <v>1206.000000000003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73">SUM(D80:D82)</f>
        <v>49684</v>
      </c>
      <c r="E83" s="51"/>
      <c r="F83" s="51">
        <f t="shared" ref="F83" si="774">SUM(F80:F82)</f>
        <v>52142</v>
      </c>
      <c r="G83" s="52"/>
      <c r="H83" s="52"/>
      <c r="I83" s="51">
        <f t="shared" ref="I83:K83" si="775">SUM(I80:I82)</f>
        <v>53282</v>
      </c>
      <c r="J83" s="52"/>
      <c r="K83" s="51">
        <f t="shared" si="775"/>
        <v>49309</v>
      </c>
      <c r="L83" s="21">
        <f t="shared" ref="L83" si="776">IF(K83&gt;0,(K80*L80+K81*L81+K82*L82)/K83,0)</f>
        <v>7.2356811129814042E-2</v>
      </c>
      <c r="M83" s="52">
        <f t="shared" ref="M83" si="777">M80+M81+M82</f>
        <v>45741</v>
      </c>
      <c r="N83" s="53">
        <f t="shared" ref="N83" si="778">IF(M83&gt;0,O83/M83,0)</f>
        <v>0.77624916376992192</v>
      </c>
      <c r="O83" s="54">
        <f t="shared" ref="O83" si="779">O80+O81+O82</f>
        <v>35506.413</v>
      </c>
      <c r="P83" s="21">
        <f t="shared" ref="P83" si="780">IF(M83&gt;0,Q83/M83,0)</f>
        <v>0.19142458625740583</v>
      </c>
      <c r="Q83" s="54">
        <f t="shared" ref="Q83" si="781">Q80+Q81+Q82</f>
        <v>8755.9519999999993</v>
      </c>
      <c r="R83" s="21">
        <f t="shared" ref="R83" si="782">IF(M83&gt;0,S83/M83,0)</f>
        <v>3.2326249972672222E-2</v>
      </c>
      <c r="S83" s="54">
        <f t="shared" ref="S83" si="783">S80+S81+S82</f>
        <v>1478.635</v>
      </c>
      <c r="T83" s="21">
        <f t="shared" ref="T83" si="784">IF(M83&gt;0,U83/M83,0)</f>
        <v>0.20228379353315407</v>
      </c>
      <c r="U83" s="54">
        <f t="shared" ref="U83" si="785">U80+U81+U82</f>
        <v>9252.6630000000005</v>
      </c>
      <c r="V83" s="21">
        <f t="shared" ref="V83" si="786">IF(M83&gt;0,W83/M83,0)</f>
        <v>0.51769679281170067</v>
      </c>
      <c r="W83" s="54">
        <f t="shared" ref="W83" si="787">W80+W81+W82</f>
        <v>23679.969000000001</v>
      </c>
      <c r="X83" s="21">
        <f t="shared" ref="X83" si="788">IF(M83&gt;0,Y83/M83,0)</f>
        <v>0.39994097199449063</v>
      </c>
      <c r="Y83" s="54">
        <f t="shared" ref="Y83" si="789">Y80+Y81+Y82</f>
        <v>18293.699999999997</v>
      </c>
      <c r="Z83" s="55">
        <f t="shared" ref="Z83" si="790">IF(M83&gt;0,AA83/M83,0)</f>
        <v>2.966897531754881E-3</v>
      </c>
      <c r="AA83" s="56">
        <f t="shared" ref="AA83" si="791">SUM(AA80:AA82)</f>
        <v>135.70886000000002</v>
      </c>
      <c r="AB83" s="55">
        <f t="shared" ref="AB83" si="792">IF(M83&gt;0,(AB80*M80+AB81*M81+AB82*M82)/M83,0)</f>
        <v>3.3274634463610333E-3</v>
      </c>
      <c r="AC83" s="55">
        <f t="shared" ref="AC83" si="793">IF(K83&gt;0,(K80*AC80+K81*AC81+K82*AC82)/K83,0)</f>
        <v>2.533843720213348E-4</v>
      </c>
      <c r="AD83" s="52">
        <f t="shared" ref="AD83" si="794">SUM(AD80:AD82)</f>
        <v>11.589779999999999</v>
      </c>
      <c r="AE83" s="53">
        <f t="shared" ref="AE83" si="795">IF(K83&gt;0,(K80*AE80+K81*AE81+K82*AE82)/K83,0)</f>
        <v>0.22768269281469913</v>
      </c>
      <c r="AF83" s="58">
        <f t="shared" ref="AF83" si="796">SUM(AF80:AF82)</f>
        <v>138.95838070000002</v>
      </c>
      <c r="AG83" s="53">
        <f t="shared" ref="AG83" si="797">IF(AND(AA83&gt;0),((AA80*AG80+AA81*AG81+AA82*AG82)/AA83),0)</f>
        <v>0.91561717913366203</v>
      </c>
      <c r="AH83" s="57">
        <f t="shared" si="646"/>
        <v>0.92486738683369751</v>
      </c>
      <c r="AI83" s="51">
        <f t="shared" ref="AI83" si="798">SUM(AI80:AI82)</f>
        <v>673</v>
      </c>
      <c r="AJ83" s="21">
        <f t="shared" ref="AJ83" si="799">IF(AI83&gt;0,(AJ80*AI80+AJ81*AI81+AJ82*AI82)/AI83,0)</f>
        <v>9.3252600297176816E-2</v>
      </c>
      <c r="AK83" s="53">
        <f t="shared" ref="AK83" si="800">IF(K83&gt;0,(AK80*K80+AK81*K81+AK82*K82)/K83,0)</f>
        <v>0.23047610375387861</v>
      </c>
      <c r="AL83" s="58">
        <f t="shared" ref="AL83" si="801">SUM(AL80:AL82)</f>
        <v>140.61172550000001</v>
      </c>
      <c r="AM83" s="56"/>
      <c r="AN83" s="56">
        <f t="shared" ref="AN83" si="802">SUM(AN80:AN82)</f>
        <v>662.3</v>
      </c>
      <c r="AO83" s="106"/>
      <c r="AP83" s="107">
        <f>AO82</f>
        <v>1206.000000000003</v>
      </c>
      <c r="AQ83" s="51">
        <f t="shared" ref="AQ83" si="803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52</v>
      </c>
      <c r="D84" s="12">
        <v>8093</v>
      </c>
      <c r="E84" s="12">
        <v>3</v>
      </c>
      <c r="F84" s="12">
        <v>18551</v>
      </c>
      <c r="G84" s="13">
        <v>6.3</v>
      </c>
      <c r="H84" s="13">
        <v>5.3</v>
      </c>
      <c r="I84" s="12">
        <v>18570</v>
      </c>
      <c r="J84" s="13">
        <v>8.5</v>
      </c>
      <c r="K84" s="12">
        <v>16580</v>
      </c>
      <c r="L84" s="14">
        <v>6.9000000000000006E-2</v>
      </c>
      <c r="M84" s="24">
        <f>ROUND(K84*(1-L84),0)</f>
        <v>15436</v>
      </c>
      <c r="N84" s="15">
        <v>0.76500000000000001</v>
      </c>
      <c r="O84" s="25">
        <f t="shared" ref="O84:O86" si="804">M84*N84</f>
        <v>11808.54</v>
      </c>
      <c r="P84" s="14">
        <v>0.17100000000000001</v>
      </c>
      <c r="Q84" s="25">
        <f t="shared" ref="Q84:Q86" si="805">M84*P84</f>
        <v>2639.556</v>
      </c>
      <c r="R84" s="16">
        <v>6.4000000000000001E-2</v>
      </c>
      <c r="S84" s="25">
        <f t="shared" ref="S84:S86" si="806">M84*R84</f>
        <v>987.904</v>
      </c>
      <c r="T84" s="26">
        <v>0.17</v>
      </c>
      <c r="U84" s="25">
        <f t="shared" ref="U84:U86" si="807">M84*T84</f>
        <v>2624.1200000000003</v>
      </c>
      <c r="V84" s="16">
        <v>0.52600000000000002</v>
      </c>
      <c r="W84" s="25">
        <f t="shared" ref="W84:W86" si="808">M84*V84</f>
        <v>8119.3360000000002</v>
      </c>
      <c r="X84" s="16">
        <v>0.39</v>
      </c>
      <c r="Y84" s="25">
        <f t="shared" ref="Y84:Y86" si="809">X84*M84</f>
        <v>6020.04</v>
      </c>
      <c r="Z84" s="17">
        <v>3.0699999999999998E-3</v>
      </c>
      <c r="AA84" s="18">
        <f t="shared" ref="AA84:AA86" si="810">M84*Z84</f>
        <v>47.38852</v>
      </c>
      <c r="AB84" s="27">
        <f>IF(M84&gt;0,(AD84+AL84)/M84,0)</f>
        <v>3.3851764705882356E-3</v>
      </c>
      <c r="AC84" s="17">
        <v>2.5999999999999998E-4</v>
      </c>
      <c r="AD84" s="24">
        <f t="shared" ref="AD84:AD86" si="811">AC84*M84</f>
        <v>4.0133599999999996</v>
      </c>
      <c r="AE84" s="118">
        <v>0.21920000000000001</v>
      </c>
      <c r="AF84" s="30">
        <f t="shared" ref="AF84:AF86" si="812">AI84*(1-AJ84)*AE84</f>
        <v>45.578694400000003</v>
      </c>
      <c r="AG84" s="28">
        <f t="shared" ref="AG84:AG86" si="813">IF(AND(AE84&gt;0,AC84&gt;0,Z84&gt;0),((Z84-AC84)*AE84)/((AE84-AC84)*Z84),0)</f>
        <v>0.91639641280210349</v>
      </c>
      <c r="AH84" s="60">
        <f t="shared" si="646"/>
        <v>0.92423032600133725</v>
      </c>
      <c r="AI84" s="12">
        <v>227</v>
      </c>
      <c r="AJ84" s="14">
        <v>8.4000000000000005E-2</v>
      </c>
      <c r="AK84" s="15">
        <v>0.23200000000000001</v>
      </c>
      <c r="AL84" s="30">
        <f t="shared" ref="AL84:AL86" si="814">AI84*(1-AJ84)*AK84</f>
        <v>48.240224000000005</v>
      </c>
      <c r="AM84" s="19">
        <v>1.85</v>
      </c>
      <c r="AN84" s="19">
        <v>1201.46</v>
      </c>
      <c r="AO84" s="102">
        <f>AO82+AI84-AN84</f>
        <v>231.54000000000292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68" t="s">
        <v>53</v>
      </c>
      <c r="D85" s="34">
        <v>25267</v>
      </c>
      <c r="E85" s="34">
        <v>7</v>
      </c>
      <c r="F85" s="34">
        <v>17249</v>
      </c>
      <c r="G85" s="35">
        <v>7.5</v>
      </c>
      <c r="H85" s="35">
        <v>6</v>
      </c>
      <c r="I85" s="34">
        <v>17554</v>
      </c>
      <c r="J85" s="35">
        <v>8</v>
      </c>
      <c r="K85" s="34">
        <v>16418</v>
      </c>
      <c r="L85" s="36">
        <v>7.0999999999999994E-2</v>
      </c>
      <c r="M85" s="37">
        <f>ROUND(K85*(1-L85),0)</f>
        <v>15252</v>
      </c>
      <c r="N85" s="38">
        <v>0.72699999999999998</v>
      </c>
      <c r="O85" s="25">
        <f t="shared" si="804"/>
        <v>11088.204</v>
      </c>
      <c r="P85" s="36">
        <v>0.21199999999999999</v>
      </c>
      <c r="Q85" s="25">
        <f t="shared" si="805"/>
        <v>3233.424</v>
      </c>
      <c r="R85" s="39">
        <v>6.0999999999999999E-2</v>
      </c>
      <c r="S85" s="25">
        <f t="shared" si="806"/>
        <v>930.37199999999996</v>
      </c>
      <c r="T85" s="28">
        <v>0.192</v>
      </c>
      <c r="U85" s="25">
        <f t="shared" si="807"/>
        <v>2928.384</v>
      </c>
      <c r="V85" s="39">
        <v>0.53</v>
      </c>
      <c r="W85" s="25">
        <f t="shared" si="808"/>
        <v>8083.56</v>
      </c>
      <c r="X85" s="39">
        <v>0.39</v>
      </c>
      <c r="Y85" s="25">
        <f t="shared" si="809"/>
        <v>5948.2800000000007</v>
      </c>
      <c r="Z85" s="40">
        <v>3.13E-3</v>
      </c>
      <c r="AA85" s="18">
        <f t="shared" si="810"/>
        <v>47.738759999999999</v>
      </c>
      <c r="AB85" s="27">
        <f>IF(M85&gt;0,(AD85+AL85)/M85,0)</f>
        <v>3.2767678992918965E-3</v>
      </c>
      <c r="AC85" s="40">
        <v>2.7999999999999998E-4</v>
      </c>
      <c r="AD85" s="37">
        <f t="shared" si="811"/>
        <v>4.2705599999999997</v>
      </c>
      <c r="AE85" s="28">
        <v>0.22209999999999999</v>
      </c>
      <c r="AF85" s="41">
        <f t="shared" si="812"/>
        <v>46.587696000000001</v>
      </c>
      <c r="AG85" s="28">
        <f t="shared" si="813"/>
        <v>0.91169249568556154</v>
      </c>
      <c r="AH85" s="29">
        <f t="shared" si="646"/>
        <v>0.91572664658770642</v>
      </c>
      <c r="AI85" s="34">
        <v>230</v>
      </c>
      <c r="AJ85" s="36">
        <v>8.7999999999999995E-2</v>
      </c>
      <c r="AK85" s="38">
        <v>0.21790000000000001</v>
      </c>
      <c r="AL85" s="41">
        <f t="shared" si="814"/>
        <v>45.706704000000009</v>
      </c>
      <c r="AM85" s="42">
        <v>1.8</v>
      </c>
      <c r="AN85" s="42"/>
      <c r="AO85" s="122">
        <f>AO84+AI85-AN85</f>
        <v>461.54000000000292</v>
      </c>
      <c r="AP85" s="105"/>
      <c r="AQ85" s="43"/>
      <c r="AR85" s="44"/>
      <c r="AS85" s="45"/>
      <c r="AT85" s="45"/>
      <c r="AU85" s="45"/>
      <c r="AV85" s="45"/>
    </row>
    <row r="86" spans="1:48" ht="17.25" customHeight="1" x14ac:dyDescent="0.2">
      <c r="A86" s="188"/>
      <c r="B86" s="33">
        <v>3</v>
      </c>
      <c r="C86" s="154" t="s">
        <v>50</v>
      </c>
      <c r="D86" s="43">
        <v>21570</v>
      </c>
      <c r="E86" s="43">
        <v>3</v>
      </c>
      <c r="F86" s="43">
        <v>17003</v>
      </c>
      <c r="G86" s="37">
        <v>5.7</v>
      </c>
      <c r="H86" s="37">
        <v>6.2</v>
      </c>
      <c r="I86" s="43">
        <v>17434</v>
      </c>
      <c r="J86" s="149">
        <v>7.9</v>
      </c>
      <c r="K86" s="43">
        <v>16290</v>
      </c>
      <c r="L86" s="39">
        <v>7.0000000000000007E-2</v>
      </c>
      <c r="M86" s="37">
        <f>ROUND(K86*(1-L86),0)</f>
        <v>15150</v>
      </c>
      <c r="N86" s="28">
        <v>0.67700000000000005</v>
      </c>
      <c r="O86" s="25">
        <f t="shared" si="804"/>
        <v>10256.550000000001</v>
      </c>
      <c r="P86" s="39">
        <v>0.17299999999999999</v>
      </c>
      <c r="Q86" s="25">
        <f t="shared" si="805"/>
        <v>2620.9499999999998</v>
      </c>
      <c r="R86" s="39">
        <v>0.15</v>
      </c>
      <c r="S86" s="25">
        <f t="shared" si="806"/>
        <v>2272.5</v>
      </c>
      <c r="T86" s="28">
        <v>0.19900000000000001</v>
      </c>
      <c r="U86" s="25">
        <f t="shared" si="807"/>
        <v>3014.8500000000004</v>
      </c>
      <c r="V86" s="39">
        <v>0.52</v>
      </c>
      <c r="W86" s="25">
        <f t="shared" si="808"/>
        <v>7878</v>
      </c>
      <c r="X86" s="39">
        <v>0.39</v>
      </c>
      <c r="Y86" s="25">
        <f t="shared" si="809"/>
        <v>5908.5</v>
      </c>
      <c r="Z86" s="47">
        <v>3.1700000000000001E-3</v>
      </c>
      <c r="AA86" s="18">
        <f t="shared" si="810"/>
        <v>48.025500000000001</v>
      </c>
      <c r="AB86" s="27">
        <f>IF(M86&gt;0,(AD86+AL86)/M86,0)</f>
        <v>3.4183535313531358E-3</v>
      </c>
      <c r="AC86" s="47">
        <v>2.9E-4</v>
      </c>
      <c r="AD86" s="37">
        <f t="shared" si="811"/>
        <v>4.3935000000000004</v>
      </c>
      <c r="AE86" s="28">
        <v>0.22589999999999999</v>
      </c>
      <c r="AF86" s="41">
        <f t="shared" si="812"/>
        <v>45.423971999999999</v>
      </c>
      <c r="AG86" s="28">
        <f t="shared" si="813"/>
        <v>0.90968516200802685</v>
      </c>
      <c r="AH86" s="29">
        <f t="shared" si="646"/>
        <v>0.9162912204242607</v>
      </c>
      <c r="AI86" s="34">
        <v>220</v>
      </c>
      <c r="AJ86" s="36">
        <v>8.5999999999999993E-2</v>
      </c>
      <c r="AK86" s="28">
        <v>0.23569999999999999</v>
      </c>
      <c r="AL86" s="41">
        <f t="shared" si="814"/>
        <v>47.394556000000001</v>
      </c>
      <c r="AM86" s="18">
        <v>1.72</v>
      </c>
      <c r="AN86" s="18"/>
      <c r="AO86" s="122">
        <f>AO85+AI86-AN86</f>
        <v>681.54000000000292</v>
      </c>
      <c r="AP86" s="105"/>
      <c r="AQ86" s="43"/>
      <c r="AR86" s="48"/>
      <c r="AS86" s="41"/>
      <c r="AT86" s="41"/>
      <c r="AU86" s="41"/>
      <c r="AV86" s="41"/>
    </row>
    <row r="87" spans="1:48" s="22" customFormat="1" ht="17.25" customHeight="1" thickBot="1" x14ac:dyDescent="0.25">
      <c r="A87" s="189"/>
      <c r="B87" s="49" t="s">
        <v>38</v>
      </c>
      <c r="C87" s="50"/>
      <c r="D87" s="51">
        <f t="shared" ref="D87" si="815">SUM(D84:D86)</f>
        <v>54930</v>
      </c>
      <c r="E87" s="51"/>
      <c r="F87" s="51">
        <f t="shared" ref="F87" si="816">SUM(F84:F86)</f>
        <v>52803</v>
      </c>
      <c r="G87" s="52"/>
      <c r="H87" s="52"/>
      <c r="I87" s="51">
        <f t="shared" ref="I87:K87" si="817">SUM(I84:I86)</f>
        <v>53558</v>
      </c>
      <c r="J87" s="52"/>
      <c r="K87" s="51">
        <f t="shared" si="817"/>
        <v>49288</v>
      </c>
      <c r="L87" s="21">
        <f t="shared" ref="L87" si="818">IF(K87&gt;0,(K84*L84+K85*L85+K86*L86)/K87,0)</f>
        <v>6.9996713195909763E-2</v>
      </c>
      <c r="M87" s="52">
        <f t="shared" ref="M87" si="819">M84+M85+M86</f>
        <v>45838</v>
      </c>
      <c r="N87" s="53">
        <f t="shared" ref="N87" si="820">IF(M87&gt;0,O87/M87,0)</f>
        <v>0.72327095423011478</v>
      </c>
      <c r="O87" s="54">
        <f t="shared" ref="O87" si="821">O84+O85+O86</f>
        <v>33153.294000000002</v>
      </c>
      <c r="P87" s="21">
        <f t="shared" ref="P87" si="822">IF(M87&gt;0,Q87/M87,0)</f>
        <v>0.18530324185173874</v>
      </c>
      <c r="Q87" s="54">
        <f t="shared" ref="Q87" si="823">Q84+Q85+Q86</f>
        <v>8493.93</v>
      </c>
      <c r="R87" s="21">
        <f t="shared" ref="R87" si="824">IF(M87&gt;0,S87/M87,0)</f>
        <v>9.1425803918146517E-2</v>
      </c>
      <c r="S87" s="54">
        <f t="shared" ref="S87" si="825">S84+S85+S86</f>
        <v>4190.7759999999998</v>
      </c>
      <c r="T87" s="21">
        <f t="shared" ref="T87" si="826">IF(M87&gt;0,U87/M87,0)</f>
        <v>0.18690505693965709</v>
      </c>
      <c r="U87" s="54">
        <f t="shared" ref="U87" si="827">U84+U85+U86</f>
        <v>8567.3540000000012</v>
      </c>
      <c r="V87" s="21">
        <f t="shared" ref="V87" si="828">IF(M87&gt;0,W87/M87,0)</f>
        <v>0.5253478773070378</v>
      </c>
      <c r="W87" s="54">
        <f t="shared" ref="W87" si="829">W84+W85+W86</f>
        <v>24080.896000000001</v>
      </c>
      <c r="X87" s="21">
        <f t="shared" ref="X87" si="830">IF(M87&gt;0,Y87/M87,0)</f>
        <v>0.39</v>
      </c>
      <c r="Y87" s="54">
        <f t="shared" ref="Y87" si="831">Y84+Y85+Y86</f>
        <v>17876.82</v>
      </c>
      <c r="Z87" s="55">
        <f t="shared" ref="Z87" si="832">IF(M87&gt;0,AA87/M87,0)</f>
        <v>3.1230154020681533E-3</v>
      </c>
      <c r="AA87" s="56">
        <f t="shared" ref="AA87" si="833">SUM(AA84:AA86)</f>
        <v>143.15278000000001</v>
      </c>
      <c r="AB87" s="55">
        <f t="shared" ref="AB87" si="834">IF(M87&gt;0,(AB84*M84+AB85*M85+AB86*M86)/M87,0)</f>
        <v>3.3600703346568354E-3</v>
      </c>
      <c r="AC87" s="55">
        <f t="shared" ref="AC87" si="835">IF(K87&gt;0,(K84*AC84+K85*AC85+K86*AC86)/K87,0)</f>
        <v>2.7657726018503489E-4</v>
      </c>
      <c r="AD87" s="52">
        <f t="shared" ref="AD87" si="836">SUM(AD84:AD86)</f>
        <v>12.677419999999998</v>
      </c>
      <c r="AE87" s="53">
        <f t="shared" ref="AE87" si="837">IF(K87&gt;0,(K84*AE84+K85*AE85+K86*AE86)/K87,0)</f>
        <v>0.22238039279337768</v>
      </c>
      <c r="AF87" s="58">
        <f t="shared" ref="AF87" si="838">SUM(AF84:AF86)</f>
        <v>137.5903624</v>
      </c>
      <c r="AG87" s="53">
        <f t="shared" ref="AG87" si="839">IF(AND(AA87&gt;0),((AA84*AG84+AA85*AG85+AA86*AG86)/AA87),0)</f>
        <v>0.91257622610857625</v>
      </c>
      <c r="AH87" s="57">
        <f t="shared" si="646"/>
        <v>0.91879905302202203</v>
      </c>
      <c r="AI87" s="51">
        <f t="shared" ref="AI87" si="840">SUM(AI84:AI86)</f>
        <v>677</v>
      </c>
      <c r="AJ87" s="21">
        <f t="shared" ref="AJ87" si="841">IF(AI87&gt;0,(AJ84*AI84+AJ85*AI85+AJ86*AI86)/AI87,0)</f>
        <v>8.6008862629246674E-2</v>
      </c>
      <c r="AK87" s="53">
        <f t="shared" ref="AK87" si="842">IF(K87&gt;0,(AK84*K84+AK85*K85+AK86*K86)/K87,0)</f>
        <v>0.22852611589027755</v>
      </c>
      <c r="AL87" s="58">
        <f t="shared" ref="AL87" si="843">SUM(AL84:AL86)</f>
        <v>141.34148400000001</v>
      </c>
      <c r="AM87" s="56"/>
      <c r="AN87" s="56">
        <f t="shared" ref="AN87" si="844">SUM(AN84:AN86)</f>
        <v>1201.46</v>
      </c>
      <c r="AO87" s="106"/>
      <c r="AP87" s="107">
        <f>AO86</f>
        <v>681.54000000000292</v>
      </c>
      <c r="AQ87" s="51">
        <f t="shared" ref="AQ87" si="845">SUM(AQ84:AQ86)</f>
        <v>0</v>
      </c>
      <c r="AR87" s="59"/>
      <c r="AS87" s="58"/>
      <c r="AT87" s="58"/>
      <c r="AU87" s="58"/>
      <c r="AV87" s="58"/>
    </row>
    <row r="88" spans="1:48" ht="13.5" customHeight="1" x14ac:dyDescent="0.2">
      <c r="A88" s="187">
        <v>22</v>
      </c>
      <c r="B88" s="23">
        <v>1</v>
      </c>
      <c r="C88" s="46" t="s">
        <v>49</v>
      </c>
      <c r="D88" s="12">
        <v>9366</v>
      </c>
      <c r="E88" s="12">
        <v>2</v>
      </c>
      <c r="F88" s="12">
        <v>14968</v>
      </c>
      <c r="G88" s="13">
        <v>6.9</v>
      </c>
      <c r="H88" s="13">
        <v>5.6</v>
      </c>
      <c r="I88" s="12">
        <v>15670</v>
      </c>
      <c r="J88" s="147">
        <v>8.1999999999999993</v>
      </c>
      <c r="K88" s="12">
        <v>16169</v>
      </c>
      <c r="L88" s="14">
        <v>7.4999999999999997E-2</v>
      </c>
      <c r="M88" s="24">
        <f>ROUND(K88*(1-L88),0)</f>
        <v>14956</v>
      </c>
      <c r="N88" s="15">
        <v>0.622</v>
      </c>
      <c r="O88" s="25">
        <f t="shared" ref="O88:O90" si="846">M88*N88</f>
        <v>9302.6319999999996</v>
      </c>
      <c r="P88" s="14">
        <v>0.25700000000000001</v>
      </c>
      <c r="Q88" s="25">
        <f t="shared" ref="Q88:Q90" si="847">M88*P88</f>
        <v>3843.692</v>
      </c>
      <c r="R88" s="16">
        <v>0.121</v>
      </c>
      <c r="S88" s="25">
        <f t="shared" ref="S88:S90" si="848">M88*R88</f>
        <v>1809.6759999999999</v>
      </c>
      <c r="T88" s="26">
        <v>0.17699999999999999</v>
      </c>
      <c r="U88" s="25">
        <f t="shared" ref="U88:U90" si="849">M88*T88</f>
        <v>2647.212</v>
      </c>
      <c r="V88" s="16">
        <v>0.52800000000000002</v>
      </c>
      <c r="W88" s="25">
        <f t="shared" ref="W88:W90" si="850">M88*V88</f>
        <v>7896.768</v>
      </c>
      <c r="X88" s="16">
        <v>0.39</v>
      </c>
      <c r="Y88" s="25">
        <f t="shared" ref="Y88:Y90" si="851">X88*M88</f>
        <v>5832.84</v>
      </c>
      <c r="Z88" s="17">
        <v>3.1700000000000001E-3</v>
      </c>
      <c r="AA88" s="18">
        <f t="shared" ref="AA88:AA90" si="852">M88*Z88</f>
        <v>47.410519999999998</v>
      </c>
      <c r="AB88" s="27">
        <f>IF(M88&gt;0,(AD88+AL88)/M88,0)</f>
        <v>3.2515009695105643E-3</v>
      </c>
      <c r="AC88" s="17">
        <v>2.7999999999999998E-4</v>
      </c>
      <c r="AD88" s="24">
        <f t="shared" ref="AD88:AD90" si="853">AC88*M88</f>
        <v>4.1876799999999994</v>
      </c>
      <c r="AE88" s="118">
        <v>0.22270000000000001</v>
      </c>
      <c r="AF88" s="30">
        <f t="shared" ref="AF88:AF90" si="854">AI88*(1-AJ88)*AE88</f>
        <v>43.619135500000006</v>
      </c>
      <c r="AG88" s="28">
        <f t="shared" ref="AG88:AG90" si="855">IF(AND(AE88&gt;0,AC88&gt;0,Z88&gt;0),((Z88-AC88)*AE88)/((AE88-AC88)*Z88),0)</f>
        <v>0.91281960947501206</v>
      </c>
      <c r="AH88" s="60">
        <f t="shared" si="646"/>
        <v>0.91501507487171463</v>
      </c>
      <c r="AI88" s="12">
        <v>215</v>
      </c>
      <c r="AJ88" s="14">
        <v>8.8999999999999996E-2</v>
      </c>
      <c r="AK88" s="15">
        <v>0.22689999999999999</v>
      </c>
      <c r="AL88" s="30">
        <f t="shared" ref="AL88:AL90" si="856">AI88*(1-AJ88)*AK88</f>
        <v>44.441768500000002</v>
      </c>
      <c r="AM88" s="19">
        <v>1.63</v>
      </c>
      <c r="AN88" s="19">
        <v>824</v>
      </c>
      <c r="AO88" s="184">
        <f>AO86+AI88-AN88-AP88</f>
        <v>2.9132252166164108E-12</v>
      </c>
      <c r="AP88" s="185">
        <v>72.540000000000006</v>
      </c>
      <c r="AQ88" s="12"/>
      <c r="AR88" s="31"/>
      <c r="AS88" s="20"/>
      <c r="AT88" s="20"/>
      <c r="AU88" s="20"/>
      <c r="AV88" s="20"/>
    </row>
    <row r="89" spans="1:48" ht="15.75" customHeight="1" x14ac:dyDescent="0.2">
      <c r="A89" s="188"/>
      <c r="B89" s="33">
        <v>2</v>
      </c>
      <c r="C89" s="168" t="s">
        <v>53</v>
      </c>
      <c r="D89" s="34">
        <v>26894</v>
      </c>
      <c r="E89" s="34">
        <v>2</v>
      </c>
      <c r="F89" s="34">
        <v>17868</v>
      </c>
      <c r="G89" s="35">
        <v>9.3000000000000007</v>
      </c>
      <c r="H89" s="35">
        <v>7.4</v>
      </c>
      <c r="I89" s="34">
        <v>17705</v>
      </c>
      <c r="J89" s="35">
        <v>7.9</v>
      </c>
      <c r="K89" s="34">
        <v>16362</v>
      </c>
      <c r="L89" s="36">
        <v>7.6999999999999999E-2</v>
      </c>
      <c r="M89" s="37">
        <f>ROUND(K89*(1-L89),0)</f>
        <v>15102</v>
      </c>
      <c r="N89" s="38">
        <v>0.70799999999999996</v>
      </c>
      <c r="O89" s="25">
        <f t="shared" si="846"/>
        <v>10692.215999999999</v>
      </c>
      <c r="P89" s="36">
        <v>0.253</v>
      </c>
      <c r="Q89" s="25">
        <f t="shared" si="847"/>
        <v>3820.806</v>
      </c>
      <c r="R89" s="39">
        <v>3.9E-2</v>
      </c>
      <c r="S89" s="25">
        <f t="shared" si="848"/>
        <v>588.97799999999995</v>
      </c>
      <c r="T89" s="28">
        <v>0.191</v>
      </c>
      <c r="U89" s="25">
        <f t="shared" si="849"/>
        <v>2884.482</v>
      </c>
      <c r="V89" s="39">
        <v>0.52900000000000003</v>
      </c>
      <c r="W89" s="25">
        <f t="shared" si="850"/>
        <v>7988.9580000000005</v>
      </c>
      <c r="X89" s="39">
        <v>0.39</v>
      </c>
      <c r="Y89" s="25">
        <f t="shared" si="851"/>
        <v>5889.7800000000007</v>
      </c>
      <c r="Z89" s="40">
        <v>3.0300000000000001E-3</v>
      </c>
      <c r="AA89" s="18">
        <f t="shared" si="852"/>
        <v>45.759060000000005</v>
      </c>
      <c r="AB89" s="27">
        <f>IF(M89&gt;0,(AD89+AL89)/M89,0)</f>
        <v>3.4143302873791549E-3</v>
      </c>
      <c r="AC89" s="40">
        <v>2.7E-4</v>
      </c>
      <c r="AD89" s="37">
        <f t="shared" si="853"/>
        <v>4.0775399999999999</v>
      </c>
      <c r="AE89" s="28">
        <v>0.21870000000000001</v>
      </c>
      <c r="AF89" s="41">
        <f t="shared" si="854"/>
        <v>47.857683600000001</v>
      </c>
      <c r="AG89" s="28">
        <f t="shared" si="855"/>
        <v>0.91201703606701845</v>
      </c>
      <c r="AH89" s="29">
        <f t="shared" si="646"/>
        <v>0.92206880900698718</v>
      </c>
      <c r="AI89" s="34">
        <v>241</v>
      </c>
      <c r="AJ89" s="36">
        <v>9.1999999999999998E-2</v>
      </c>
      <c r="AK89" s="38">
        <v>0.217</v>
      </c>
      <c r="AL89" s="41">
        <f t="shared" si="856"/>
        <v>47.485675999999998</v>
      </c>
      <c r="AM89" s="42">
        <v>1.75</v>
      </c>
      <c r="AN89" s="42"/>
      <c r="AO89" s="122">
        <f>AO88+AI89-AN89</f>
        <v>241.0000000000029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154" t="s">
        <v>50</v>
      </c>
      <c r="D90" s="43">
        <v>15300</v>
      </c>
      <c r="E90" s="43">
        <v>3</v>
      </c>
      <c r="F90" s="43">
        <v>17558</v>
      </c>
      <c r="G90" s="37">
        <v>5</v>
      </c>
      <c r="H90" s="37">
        <v>6.7</v>
      </c>
      <c r="I90" s="43">
        <v>17002</v>
      </c>
      <c r="J90" s="149">
        <v>7.7</v>
      </c>
      <c r="K90" s="43">
        <v>16372</v>
      </c>
      <c r="L90" s="39">
        <v>7.2999999999999995E-2</v>
      </c>
      <c r="M90" s="37">
        <f>ROUND(K90*(1-L90),0)</f>
        <v>15177</v>
      </c>
      <c r="N90" s="28">
        <v>0.68600000000000005</v>
      </c>
      <c r="O90" s="25">
        <f t="shared" si="846"/>
        <v>10411.422</v>
      </c>
      <c r="P90" s="39">
        <v>0.21</v>
      </c>
      <c r="Q90" s="25">
        <f t="shared" si="847"/>
        <v>3187.17</v>
      </c>
      <c r="R90" s="39">
        <v>0.104</v>
      </c>
      <c r="S90" s="25">
        <f t="shared" si="848"/>
        <v>1578.4079999999999</v>
      </c>
      <c r="T90" s="28">
        <v>0.22700000000000001</v>
      </c>
      <c r="U90" s="25">
        <f t="shared" si="849"/>
        <v>3445.1790000000001</v>
      </c>
      <c r="V90" s="39">
        <v>0.45700000000000002</v>
      </c>
      <c r="W90" s="25">
        <f t="shared" si="850"/>
        <v>6935.8890000000001</v>
      </c>
      <c r="X90" s="39">
        <v>0.39</v>
      </c>
      <c r="Y90" s="25">
        <f t="shared" si="851"/>
        <v>5919.0300000000007</v>
      </c>
      <c r="Z90" s="47">
        <v>2.98E-3</v>
      </c>
      <c r="AA90" s="18">
        <f t="shared" si="852"/>
        <v>45.227460000000001</v>
      </c>
      <c r="AB90" s="27">
        <f>IF(M90&gt;0,(AD90+AL90)/M90,0)</f>
        <v>3.232322329841207E-3</v>
      </c>
      <c r="AC90" s="47">
        <v>2.7E-4</v>
      </c>
      <c r="AD90" s="37">
        <f t="shared" si="853"/>
        <v>4.0977899999999998</v>
      </c>
      <c r="AE90" s="28">
        <v>0.22120000000000001</v>
      </c>
      <c r="AF90" s="41">
        <f t="shared" si="854"/>
        <v>43.182664000000003</v>
      </c>
      <c r="AG90" s="28">
        <f t="shared" si="855"/>
        <v>0.91050735192932142</v>
      </c>
      <c r="AH90" s="29">
        <f t="shared" si="646"/>
        <v>0.9175444409592477</v>
      </c>
      <c r="AI90" s="43">
        <v>215</v>
      </c>
      <c r="AJ90" s="39">
        <v>9.1999999999999998E-2</v>
      </c>
      <c r="AK90" s="28">
        <v>0.2303</v>
      </c>
      <c r="AL90" s="41">
        <f t="shared" si="856"/>
        <v>44.959166000000003</v>
      </c>
      <c r="AM90" s="18">
        <v>1.63</v>
      </c>
      <c r="AN90" s="18"/>
      <c r="AO90" s="122">
        <f>AO89+AI90-AN90</f>
        <v>456.0000000000029</v>
      </c>
      <c r="AP90" s="105"/>
      <c r="AQ90" s="43"/>
      <c r="AR90" s="48"/>
      <c r="AS90" s="41"/>
      <c r="AT90" s="41"/>
      <c r="AU90" s="41"/>
      <c r="AV90" s="41"/>
    </row>
    <row r="91" spans="1:48" s="22" customFormat="1" ht="14.25" customHeight="1" thickBot="1" x14ac:dyDescent="0.25">
      <c r="A91" s="189"/>
      <c r="B91" s="49" t="s">
        <v>38</v>
      </c>
      <c r="C91" s="50"/>
      <c r="D91" s="51">
        <f t="shared" ref="D91" si="857">SUM(D88:D90)</f>
        <v>51560</v>
      </c>
      <c r="E91" s="51"/>
      <c r="F91" s="51">
        <f t="shared" ref="F91" si="858">SUM(F88:F90)</f>
        <v>50394</v>
      </c>
      <c r="G91" s="52"/>
      <c r="H91" s="52"/>
      <c r="I91" s="51">
        <f t="shared" ref="I91:K91" si="859">SUM(I88:I90)</f>
        <v>50377</v>
      </c>
      <c r="J91" s="52"/>
      <c r="K91" s="51">
        <f t="shared" si="859"/>
        <v>48903</v>
      </c>
      <c r="L91" s="21">
        <f t="shared" ref="L91" si="860">IF(K91&gt;0,(K88*L88+K89*L89+K90*L90)/K91,0)</f>
        <v>7.4999591027135354E-2</v>
      </c>
      <c r="M91" s="52">
        <f t="shared" ref="M91" si="861">M88+M89+M90</f>
        <v>45235</v>
      </c>
      <c r="N91" s="53">
        <f t="shared" ref="N91" si="862">IF(M91&gt;0,O91/M91,0)</f>
        <v>0.67218459157731836</v>
      </c>
      <c r="O91" s="54">
        <f t="shared" ref="O91" si="863">O88+O89+O90</f>
        <v>30406.269999999997</v>
      </c>
      <c r="P91" s="21">
        <f t="shared" ref="P91" si="864">IF(M91&gt;0,Q91/M91,0)</f>
        <v>0.23989539073726096</v>
      </c>
      <c r="Q91" s="54">
        <f t="shared" ref="Q91" si="865">Q88+Q89+Q90</f>
        <v>10851.668</v>
      </c>
      <c r="R91" s="21">
        <f t="shared" ref="R91" si="866">IF(M91&gt;0,S91/M91,0)</f>
        <v>8.7920017685420584E-2</v>
      </c>
      <c r="S91" s="54">
        <f t="shared" ref="S91" si="867">S88+S89+S90</f>
        <v>3977.0619999999999</v>
      </c>
      <c r="T91" s="21">
        <f t="shared" ref="T91" si="868">IF(M91&gt;0,U91/M91,0)</f>
        <v>0.19844971813860948</v>
      </c>
      <c r="U91" s="54">
        <f t="shared" ref="U91" si="869">U88+U89+U90</f>
        <v>8976.8729999999996</v>
      </c>
      <c r="V91" s="21">
        <f t="shared" ref="V91" si="870">IF(M91&gt;0,W91/M91,0)</f>
        <v>0.50451232452746775</v>
      </c>
      <c r="W91" s="54">
        <f t="shared" ref="W91" si="871">W88+W89+W90</f>
        <v>22821.615000000002</v>
      </c>
      <c r="X91" s="21">
        <f t="shared" ref="X91" si="872">IF(M91&gt;0,Y91/M91,0)</f>
        <v>0.39</v>
      </c>
      <c r="Y91" s="54">
        <f t="shared" ref="Y91" si="873">Y88+Y89+Y90</f>
        <v>17641.650000000001</v>
      </c>
      <c r="Z91" s="55">
        <f t="shared" ref="Z91" si="874">IF(M91&gt;0,AA91/M91,0)</f>
        <v>3.0595123245274677E-3</v>
      </c>
      <c r="AA91" s="56">
        <f t="shared" ref="AA91" si="875">SUM(AA88:AA90)</f>
        <v>138.39704</v>
      </c>
      <c r="AB91" s="55">
        <f t="shared" ref="AB91" si="876">IF(M91&gt;0,(AB88*M88+AB89*M89+AB90*M90)/M91,0)</f>
        <v>3.2994278876975792E-3</v>
      </c>
      <c r="AC91" s="55">
        <f t="shared" ref="AC91" si="877">IF(K91&gt;0,(K88*AC88+K89*AC89+K90*AC90)/K91,0)</f>
        <v>2.7330634112426644E-4</v>
      </c>
      <c r="AD91" s="52">
        <f t="shared" ref="AD91" si="878">SUM(AD88:AD90)</f>
        <v>12.363009999999999</v>
      </c>
      <c r="AE91" s="53">
        <f t="shared" ref="AE91" si="879">IF(K91&gt;0,(K88*AE88+K89*AE89+K90*AE90)/K91,0)</f>
        <v>0.22085949941721367</v>
      </c>
      <c r="AF91" s="58">
        <f t="shared" ref="AF91" si="880">SUM(AF88:AF90)</f>
        <v>134.65948309999999</v>
      </c>
      <c r="AG91" s="53">
        <f t="shared" ref="AG91" si="881">IF(AND(AA91&gt;0),((AA88*AG88+AA89*AG89+AA90*AG90)/AA91),0)</f>
        <v>0.91179861552609365</v>
      </c>
      <c r="AH91" s="57">
        <f t="shared" si="646"/>
        <v>0.91828232905127682</v>
      </c>
      <c r="AI91" s="51">
        <f t="shared" ref="AI91" si="882">SUM(AI88:AI90)</f>
        <v>671</v>
      </c>
      <c r="AJ91" s="21">
        <f t="shared" ref="AJ91" si="883">IF(AI91&gt;0,(AJ88*AI88+AJ89*AI89+AJ90*AI90)/AI91,0)</f>
        <v>9.1038748137108799E-2</v>
      </c>
      <c r="AK91" s="53">
        <f t="shared" ref="AK91" si="884">IF(K91&gt;0,(AK88*K88+AK89*K89+AK90*K90)/K91,0)</f>
        <v>0.22472592070016156</v>
      </c>
      <c r="AL91" s="58">
        <f t="shared" ref="AL91" si="885">SUM(AL88:AL90)</f>
        <v>136.88661050000002</v>
      </c>
      <c r="AM91" s="56"/>
      <c r="AN91" s="56">
        <f t="shared" ref="AN91" si="886">SUM(AN88:AN90)</f>
        <v>824</v>
      </c>
      <c r="AO91" s="106"/>
      <c r="AP91" s="107">
        <f>AO90</f>
        <v>456.0000000000029</v>
      </c>
      <c r="AQ91" s="51">
        <f t="shared" ref="AQ91" si="887">SUM(AQ88:AQ90)</f>
        <v>0</v>
      </c>
      <c r="AR91" s="59"/>
      <c r="AS91" s="58"/>
      <c r="AT91" s="58"/>
      <c r="AU91" s="58"/>
      <c r="AV91" s="58"/>
    </row>
    <row r="92" spans="1:48" ht="13.5" customHeight="1" x14ac:dyDescent="0.2">
      <c r="A92" s="187">
        <v>23</v>
      </c>
      <c r="B92" s="23">
        <v>1</v>
      </c>
      <c r="C92" s="11" t="s">
        <v>51</v>
      </c>
      <c r="D92" s="12">
        <v>19228</v>
      </c>
      <c r="E92" s="12">
        <v>0</v>
      </c>
      <c r="F92" s="12">
        <v>16581</v>
      </c>
      <c r="G92" s="13">
        <v>6.1</v>
      </c>
      <c r="H92" s="13">
        <v>6.7</v>
      </c>
      <c r="I92" s="12">
        <v>17144</v>
      </c>
      <c r="J92" s="13">
        <v>7.4</v>
      </c>
      <c r="K92" s="12">
        <v>16379</v>
      </c>
      <c r="L92" s="14">
        <v>7.5999999999999998E-2</v>
      </c>
      <c r="M92" s="24">
        <f>ROUND(K92*(1-L92),0)</f>
        <v>15134</v>
      </c>
      <c r="N92" s="15">
        <v>0.70199999999999996</v>
      </c>
      <c r="O92" s="25">
        <f t="shared" ref="O92:O94" si="888">M92*N92</f>
        <v>10624.067999999999</v>
      </c>
      <c r="P92" s="14">
        <v>0.24099999999999999</v>
      </c>
      <c r="Q92" s="25">
        <f t="shared" ref="Q92:Q94" si="889">M92*P92</f>
        <v>3647.2939999999999</v>
      </c>
      <c r="R92" s="16">
        <v>5.7000000000000002E-2</v>
      </c>
      <c r="S92" s="25">
        <f t="shared" ref="S92:S94" si="890">M92*R92</f>
        <v>862.63800000000003</v>
      </c>
      <c r="T92" s="26">
        <v>0.26400000000000001</v>
      </c>
      <c r="U92" s="25">
        <f t="shared" ref="U92:U94" si="891">M92*T92</f>
        <v>3995.3760000000002</v>
      </c>
      <c r="V92" s="16">
        <v>0.46400000000000002</v>
      </c>
      <c r="W92" s="25">
        <f t="shared" ref="W92:W94" si="892">M92*V92</f>
        <v>7022.1760000000004</v>
      </c>
      <c r="X92" s="16">
        <v>0.39</v>
      </c>
      <c r="Y92" s="25">
        <f t="shared" ref="Y92:Y94" si="893">X92*M92</f>
        <v>5902.26</v>
      </c>
      <c r="Z92" s="17">
        <v>2.9399999999999999E-3</v>
      </c>
      <c r="AA92" s="18">
        <f t="shared" ref="AA92:AA94" si="894">M92*Z92</f>
        <v>44.493960000000001</v>
      </c>
      <c r="AB92" s="27">
        <f>IF(M92&gt;0,(AD92+AL92)/M92,0)</f>
        <v>3.149207162680058E-3</v>
      </c>
      <c r="AC92" s="17">
        <v>2.7E-4</v>
      </c>
      <c r="AD92" s="24">
        <f t="shared" ref="AD92:AD94" si="895">AC92*M92</f>
        <v>4.0861799999999997</v>
      </c>
      <c r="AE92" s="118">
        <v>0.22</v>
      </c>
      <c r="AF92" s="30">
        <f t="shared" ref="AF92:AF94" si="896">AI92*(1-AJ92)*AE92</f>
        <v>42.548879999999997</v>
      </c>
      <c r="AG92" s="28">
        <f t="shared" ref="AG92:AG94" si="897">IF(AND(AE92&gt;0,AC92&gt;0,Z92&gt;0),((Z92-AC92)*AE92)/((AE92-AC92)*Z92),0)</f>
        <v>0.90927919886836994</v>
      </c>
      <c r="AH92" s="60">
        <f t="shared" si="646"/>
        <v>0.91536110574901719</v>
      </c>
      <c r="AI92" s="12">
        <v>213</v>
      </c>
      <c r="AJ92" s="14">
        <v>9.1999999999999998E-2</v>
      </c>
      <c r="AK92" s="15">
        <v>0.2253</v>
      </c>
      <c r="AL92" s="30">
        <f t="shared" ref="AL92:AL94" si="898">AI92*(1-AJ92)*AK92</f>
        <v>43.573921200000001</v>
      </c>
      <c r="AM92" s="19">
        <v>1.65</v>
      </c>
      <c r="AN92" s="19"/>
      <c r="AO92" s="102">
        <f>AO90+AI92-AN92-AP92</f>
        <v>669.00000000000296</v>
      </c>
      <c r="AP92" s="103"/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49</v>
      </c>
      <c r="D93" s="34">
        <v>19632</v>
      </c>
      <c r="E93" s="34">
        <v>3</v>
      </c>
      <c r="F93" s="34">
        <v>15525</v>
      </c>
      <c r="G93" s="35">
        <v>5.2</v>
      </c>
      <c r="H93" s="35">
        <v>6.9</v>
      </c>
      <c r="I93" s="34">
        <v>16984</v>
      </c>
      <c r="J93" s="35">
        <v>7.2</v>
      </c>
      <c r="K93" s="34">
        <v>16223</v>
      </c>
      <c r="L93" s="36">
        <v>7.0999999999999994E-2</v>
      </c>
      <c r="M93" s="37">
        <f>ROUND(K93*(1-L93),0)</f>
        <v>15071</v>
      </c>
      <c r="N93" s="38">
        <v>0.53500000000000003</v>
      </c>
      <c r="O93" s="25">
        <f t="shared" si="888"/>
        <v>8062.9850000000006</v>
      </c>
      <c r="P93" s="36">
        <v>0.312</v>
      </c>
      <c r="Q93" s="25">
        <f t="shared" si="889"/>
        <v>4702.152</v>
      </c>
      <c r="R93" s="39">
        <v>0.153</v>
      </c>
      <c r="S93" s="25">
        <f t="shared" si="890"/>
        <v>2305.8629999999998</v>
      </c>
      <c r="T93" s="28">
        <v>0.26500000000000001</v>
      </c>
      <c r="U93" s="25">
        <f t="shared" si="891"/>
        <v>3993.8150000000001</v>
      </c>
      <c r="V93" s="39">
        <v>0.46400000000000002</v>
      </c>
      <c r="W93" s="25">
        <f t="shared" si="892"/>
        <v>6992.9440000000004</v>
      </c>
      <c r="X93" s="39">
        <v>0.39</v>
      </c>
      <c r="Y93" s="25">
        <f t="shared" si="893"/>
        <v>5877.6900000000005</v>
      </c>
      <c r="Z93" s="40">
        <v>2.99E-3</v>
      </c>
      <c r="AA93" s="18">
        <f t="shared" si="894"/>
        <v>45.062289999999997</v>
      </c>
      <c r="AB93" s="27">
        <f>IF(M93&gt;0,(AD93+AL93)/M93,0)</f>
        <v>3.2511841815407081E-3</v>
      </c>
      <c r="AC93" s="40">
        <v>2.7E-4</v>
      </c>
      <c r="AD93" s="37">
        <f t="shared" si="895"/>
        <v>4.0691699999999997</v>
      </c>
      <c r="AE93" s="28">
        <v>0.22109999999999999</v>
      </c>
      <c r="AF93" s="41">
        <f t="shared" si="896"/>
        <v>44.111439900000001</v>
      </c>
      <c r="AG93" s="28">
        <f t="shared" si="897"/>
        <v>0.91081124919863765</v>
      </c>
      <c r="AH93" s="29">
        <f t="shared" si="646"/>
        <v>0.91805402253953461</v>
      </c>
      <c r="AI93" s="34">
        <v>219</v>
      </c>
      <c r="AJ93" s="36">
        <v>8.8999999999999996E-2</v>
      </c>
      <c r="AK93" s="38">
        <v>0.22520000000000001</v>
      </c>
      <c r="AL93" s="41">
        <f t="shared" si="898"/>
        <v>44.929426800000009</v>
      </c>
      <c r="AM93" s="42">
        <v>1.75</v>
      </c>
      <c r="AN93" s="42"/>
      <c r="AO93" s="122">
        <f>AO92+AI93-AN93</f>
        <v>888.00000000000296</v>
      </c>
      <c r="AP93" s="105"/>
      <c r="AQ93" s="43"/>
      <c r="AR93" s="44"/>
      <c r="AS93" s="45"/>
      <c r="AT93" s="45"/>
      <c r="AU93" s="45"/>
      <c r="AV93" s="45"/>
    </row>
    <row r="94" spans="1:48" ht="13.5" customHeight="1" x14ac:dyDescent="0.2">
      <c r="A94" s="188"/>
      <c r="B94" s="33">
        <v>3</v>
      </c>
      <c r="C94" s="154" t="s">
        <v>50</v>
      </c>
      <c r="D94" s="43">
        <v>14700</v>
      </c>
      <c r="E94" s="43">
        <v>2</v>
      </c>
      <c r="F94" s="43">
        <v>16886</v>
      </c>
      <c r="G94" s="37">
        <v>5.2</v>
      </c>
      <c r="H94" s="37">
        <v>6.7</v>
      </c>
      <c r="I94" s="43">
        <v>16613</v>
      </c>
      <c r="J94" s="37">
        <v>7.2</v>
      </c>
      <c r="K94" s="43">
        <v>16240</v>
      </c>
      <c r="L94" s="39">
        <v>7.1999999999999995E-2</v>
      </c>
      <c r="M94" s="37">
        <f>ROUND(K94*(1-L94),0)</f>
        <v>15071</v>
      </c>
      <c r="N94" s="28">
        <v>0.68899999999999995</v>
      </c>
      <c r="O94" s="25">
        <f t="shared" si="888"/>
        <v>10383.919</v>
      </c>
      <c r="P94" s="39">
        <v>0.20399999999999999</v>
      </c>
      <c r="Q94" s="25">
        <f t="shared" si="889"/>
        <v>3074.4839999999999</v>
      </c>
      <c r="R94" s="39">
        <v>0.107</v>
      </c>
      <c r="S94" s="25">
        <f t="shared" si="890"/>
        <v>1612.597</v>
      </c>
      <c r="T94" s="28">
        <v>0.26300000000000001</v>
      </c>
      <c r="U94" s="25">
        <f t="shared" si="891"/>
        <v>3963.6730000000002</v>
      </c>
      <c r="V94" s="39">
        <v>0.45800000000000002</v>
      </c>
      <c r="W94" s="25">
        <f t="shared" si="892"/>
        <v>6902.518</v>
      </c>
      <c r="X94" s="39">
        <v>0.39</v>
      </c>
      <c r="Y94" s="25">
        <f t="shared" si="893"/>
        <v>5877.6900000000005</v>
      </c>
      <c r="Z94" s="47">
        <v>2.9199999999999999E-3</v>
      </c>
      <c r="AA94" s="18">
        <f t="shared" si="894"/>
        <v>44.00732</v>
      </c>
      <c r="AB94" s="27">
        <f>IF(M94&gt;0,(AD94+AL94)/M94,0)</f>
        <v>3.1184073385973061E-3</v>
      </c>
      <c r="AC94" s="47">
        <v>2.7E-4</v>
      </c>
      <c r="AD94" s="37">
        <f t="shared" si="895"/>
        <v>4.0691699999999997</v>
      </c>
      <c r="AE94" s="28">
        <v>0.21690000000000001</v>
      </c>
      <c r="AF94" s="41">
        <f t="shared" si="896"/>
        <v>41.586237000000004</v>
      </c>
      <c r="AG94" s="28">
        <f t="shared" si="897"/>
        <v>0.90866536528731856</v>
      </c>
      <c r="AH94" s="29">
        <f t="shared" si="646"/>
        <v>0.91452015648150398</v>
      </c>
      <c r="AI94" s="43">
        <v>210</v>
      </c>
      <c r="AJ94" s="39">
        <v>8.6999999999999994E-2</v>
      </c>
      <c r="AK94" s="28">
        <v>0.22389999999999999</v>
      </c>
      <c r="AL94" s="41">
        <f t="shared" si="898"/>
        <v>42.928347000000002</v>
      </c>
      <c r="AM94" s="18">
        <v>1.7</v>
      </c>
      <c r="AN94" s="18"/>
      <c r="AO94" s="122">
        <f>AO93+AI94-AN94</f>
        <v>1098.000000000003</v>
      </c>
      <c r="AP94" s="105"/>
      <c r="AQ94" s="43"/>
      <c r="AR94" s="48"/>
      <c r="AS94" s="41"/>
      <c r="AT94" s="41"/>
      <c r="AU94" s="41"/>
      <c r="AV94" s="41"/>
    </row>
    <row r="95" spans="1:48" s="22" customFormat="1" ht="15.75" customHeight="1" thickBot="1" x14ac:dyDescent="0.25">
      <c r="A95" s="189"/>
      <c r="B95" s="49" t="s">
        <v>38</v>
      </c>
      <c r="C95" s="50"/>
      <c r="D95" s="51">
        <f t="shared" ref="D95" si="899">SUM(D92:D94)</f>
        <v>53560</v>
      </c>
      <c r="E95" s="51"/>
      <c r="F95" s="51">
        <f t="shared" ref="F95" si="900">SUM(F92:F94)</f>
        <v>48992</v>
      </c>
      <c r="G95" s="52"/>
      <c r="H95" s="52"/>
      <c r="I95" s="51">
        <f t="shared" ref="I95:K95" si="901">SUM(I92:I94)</f>
        <v>50741</v>
      </c>
      <c r="J95" s="52"/>
      <c r="K95" s="51">
        <f t="shared" si="901"/>
        <v>48842</v>
      </c>
      <c r="L95" s="21">
        <f t="shared" ref="L95" si="902">IF(K95&gt;0,(K92*L92+K93*L93+K94*L94)/K95,0)</f>
        <v>7.3009233856107442E-2</v>
      </c>
      <c r="M95" s="52">
        <f t="shared" ref="M95" si="903">M92+M93+M94</f>
        <v>45276</v>
      </c>
      <c r="N95" s="53">
        <f t="shared" ref="N95" si="904">IF(M95&gt;0,O95/M95,0)</f>
        <v>0.64208348794063086</v>
      </c>
      <c r="O95" s="54">
        <f t="shared" ref="O95" si="905">O92+O93+O94</f>
        <v>29070.972000000002</v>
      </c>
      <c r="P95" s="21">
        <f t="shared" ref="P95" si="906">IF(M95&gt;0,Q95/M95,0)</f>
        <v>0.25231756338899197</v>
      </c>
      <c r="Q95" s="54">
        <f t="shared" ref="Q95" si="907">Q92+Q93+Q94</f>
        <v>11423.93</v>
      </c>
      <c r="R95" s="21">
        <f t="shared" ref="R95" si="908">IF(M95&gt;0,S95/M95,0)</f>
        <v>0.10559894867037724</v>
      </c>
      <c r="S95" s="54">
        <f t="shared" ref="S95" si="909">S92+S93+S94</f>
        <v>4781.098</v>
      </c>
      <c r="T95" s="21">
        <f t="shared" ref="T95" si="910">IF(M95&gt;0,U95/M95,0)</f>
        <v>0.26400000000000001</v>
      </c>
      <c r="U95" s="54">
        <f t="shared" ref="U95" si="911">U92+U93+U94</f>
        <v>11952.864000000001</v>
      </c>
      <c r="V95" s="21">
        <f t="shared" ref="V95" si="912">IF(M95&gt;0,W95/M95,0)</f>
        <v>0.46200278293135433</v>
      </c>
      <c r="W95" s="54">
        <f t="shared" ref="W95" si="913">W92+W93+W94</f>
        <v>20917.637999999999</v>
      </c>
      <c r="X95" s="21">
        <f t="shared" ref="X95" si="914">IF(M95&gt;0,Y95/M95,0)</f>
        <v>0.39</v>
      </c>
      <c r="Y95" s="54">
        <f t="shared" ref="Y95" si="915">Y92+Y93+Y94</f>
        <v>17657.64</v>
      </c>
      <c r="Z95" s="55">
        <f t="shared" ref="Z95" si="916">IF(M95&gt;0,AA95/M95,0)</f>
        <v>2.9499860853432281E-3</v>
      </c>
      <c r="AA95" s="56">
        <f t="shared" ref="AA95" si="917">SUM(AA92:AA94)</f>
        <v>133.56357</v>
      </c>
      <c r="AB95" s="55">
        <f t="shared" ref="AB95" si="918">IF(M95&gt;0,(AB92*M92+AB93*M93+AB94*M94)/M95,0)</f>
        <v>3.1728998807315141E-3</v>
      </c>
      <c r="AC95" s="55">
        <f t="shared" ref="AC95" si="919">IF(K95&gt;0,(K92*AC92+K93*AC93+K94*AC94)/K95,0)</f>
        <v>2.7E-4</v>
      </c>
      <c r="AD95" s="52">
        <f t="shared" ref="AD95" si="920">SUM(AD92:AD94)</f>
        <v>12.224519999999998</v>
      </c>
      <c r="AE95" s="53">
        <f t="shared" ref="AE95" si="921">IF(K95&gt;0,(K92*AE92+K93*AE93+K94*AE94)/K95,0)</f>
        <v>0.2193346156996028</v>
      </c>
      <c r="AF95" s="58">
        <f t="shared" ref="AF95" si="922">SUM(AF92:AF94)</f>
        <v>128.2465569</v>
      </c>
      <c r="AG95" s="53">
        <f t="shared" ref="AG95" si="923">IF(AND(AA95&gt;0),((AA92*AG92+AA93*AG93+AA94*AG94)/AA95),0)</f>
        <v>0.90959383949566852</v>
      </c>
      <c r="AH95" s="57">
        <f t="shared" si="646"/>
        <v>0.91600452006523569</v>
      </c>
      <c r="AI95" s="51">
        <f t="shared" ref="AI95" si="924">SUM(AI92:AI94)</f>
        <v>642</v>
      </c>
      <c r="AJ95" s="21">
        <f t="shared" ref="AJ95" si="925">IF(AI95&gt;0,(AJ92*AI92+AJ93*AI93+AJ94*AI94)/AI95,0)</f>
        <v>8.9341121495327108E-2</v>
      </c>
      <c r="AK95" s="53">
        <f t="shared" ref="AK95" si="926">IF(K95&gt;0,(AK92*K92+AK93*K93+AK94*K94)/K95,0)</f>
        <v>0.22480128373121494</v>
      </c>
      <c r="AL95" s="58">
        <f t="shared" ref="AL95" si="927">SUM(AL92:AL94)</f>
        <v>131.43169500000002</v>
      </c>
      <c r="AM95" s="56"/>
      <c r="AN95" s="56">
        <f t="shared" ref="AN95" si="928">SUM(AN92:AN94)</f>
        <v>0</v>
      </c>
      <c r="AO95" s="106"/>
      <c r="AP95" s="107">
        <f>AO94</f>
        <v>1098.000000000003</v>
      </c>
      <c r="AQ95" s="51">
        <f t="shared" ref="AQ95" si="929">SUM(AQ92:AQ94)</f>
        <v>0</v>
      </c>
      <c r="AR95" s="59"/>
      <c r="AS95" s="58"/>
      <c r="AT95" s="58"/>
      <c r="AU95" s="58"/>
      <c r="AV95" s="58"/>
    </row>
    <row r="96" spans="1:48" ht="13.5" customHeight="1" x14ac:dyDescent="0.2">
      <c r="A96" s="187">
        <v>24</v>
      </c>
      <c r="B96" s="23">
        <v>1</v>
      </c>
      <c r="C96" s="11" t="s">
        <v>51</v>
      </c>
      <c r="D96" s="12">
        <v>17502</v>
      </c>
      <c r="E96" s="12">
        <v>1</v>
      </c>
      <c r="F96" s="12">
        <v>17464</v>
      </c>
      <c r="G96" s="13">
        <v>6.8</v>
      </c>
      <c r="H96" s="13">
        <v>6.6</v>
      </c>
      <c r="I96" s="12">
        <v>16945</v>
      </c>
      <c r="J96" s="13">
        <v>6.8</v>
      </c>
      <c r="K96" s="12">
        <v>16106</v>
      </c>
      <c r="L96" s="14">
        <v>7.8E-2</v>
      </c>
      <c r="M96" s="24">
        <f>ROUND(K96*(1-L96),0)</f>
        <v>14850</v>
      </c>
      <c r="N96" s="15">
        <v>0.58699999999999997</v>
      </c>
      <c r="O96" s="25">
        <f t="shared" ref="O96:O98" si="930">M96*N96</f>
        <v>8716.9499999999989</v>
      </c>
      <c r="P96" s="14">
        <v>0.316</v>
      </c>
      <c r="Q96" s="25">
        <f t="shared" ref="Q96:Q98" si="931">M96*P96</f>
        <v>4692.6000000000004</v>
      </c>
      <c r="R96" s="16">
        <v>9.7000000000000003E-2</v>
      </c>
      <c r="S96" s="25">
        <f t="shared" ref="S96:S98" si="932">M96*R96</f>
        <v>1440.45</v>
      </c>
      <c r="T96" s="26">
        <v>0.26400000000000001</v>
      </c>
      <c r="U96" s="25">
        <f t="shared" ref="U96:U98" si="933">M96*T96</f>
        <v>3920.4</v>
      </c>
      <c r="V96" s="16">
        <v>0.46800000000000003</v>
      </c>
      <c r="W96" s="25">
        <f t="shared" ref="W96:W98" si="934">M96*V96</f>
        <v>6949.8</v>
      </c>
      <c r="X96" s="16">
        <v>0.38</v>
      </c>
      <c r="Y96" s="25">
        <f t="shared" ref="Y96:Y98" si="935">X96*M96</f>
        <v>5643</v>
      </c>
      <c r="Z96" s="17">
        <v>2.9199999999999999E-3</v>
      </c>
      <c r="AA96" s="18">
        <f t="shared" ref="AA96:AA98" si="936">M96*Z96</f>
        <v>43.361999999999995</v>
      </c>
      <c r="AB96" s="27">
        <f>IF(M96&gt;0,(AD96+AL96)/M96,0)</f>
        <v>3.1684981818181821E-3</v>
      </c>
      <c r="AC96" s="17">
        <v>2.7E-4</v>
      </c>
      <c r="AD96" s="24">
        <f t="shared" ref="AD96:AD98" si="937">AC96*M96</f>
        <v>4.0095000000000001</v>
      </c>
      <c r="AE96" s="118">
        <v>0.21190000000000001</v>
      </c>
      <c r="AF96" s="30">
        <f t="shared" ref="AF96:AF98" si="938">AI96*(1-AJ96)*AE96</f>
        <v>42.461581500000008</v>
      </c>
      <c r="AG96" s="28">
        <f t="shared" ref="AG96:AG98" si="939">IF(AND(AE96&gt;0,AC96&gt;0,Z96&gt;0),((Z96-AC96)*AE96)/((AE96-AC96)*Z96),0)</f>
        <v>0.90869208925632028</v>
      </c>
      <c r="AH96" s="60">
        <f t="shared" si="646"/>
        <v>0.91593744554400158</v>
      </c>
      <c r="AI96" s="12">
        <v>219</v>
      </c>
      <c r="AJ96" s="14">
        <v>8.5000000000000006E-2</v>
      </c>
      <c r="AK96" s="15">
        <v>0.21479999999999999</v>
      </c>
      <c r="AL96" s="30">
        <f t="shared" ref="AL96:AL98" si="940">AI96*(1-AJ96)*AK96</f>
        <v>43.042698000000001</v>
      </c>
      <c r="AM96" s="19">
        <v>1.63</v>
      </c>
      <c r="AN96" s="19"/>
      <c r="AO96" s="102">
        <f>AO94+AI96-AN96</f>
        <v>1317.000000000003</v>
      </c>
      <c r="AP96" s="103"/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68" t="s">
        <v>53</v>
      </c>
      <c r="D97" s="34">
        <v>19903</v>
      </c>
      <c r="E97" s="34">
        <v>1</v>
      </c>
      <c r="F97" s="34">
        <v>15278</v>
      </c>
      <c r="G97" s="35">
        <v>8.8000000000000007</v>
      </c>
      <c r="H97" s="35">
        <v>8.6</v>
      </c>
      <c r="I97" s="34">
        <v>16300</v>
      </c>
      <c r="J97" s="35">
        <v>6.8</v>
      </c>
      <c r="K97" s="34">
        <v>15725</v>
      </c>
      <c r="L97" s="36">
        <v>7.3999999999999996E-2</v>
      </c>
      <c r="M97" s="37">
        <f>ROUND(K97*(1-L97),0)</f>
        <v>14561</v>
      </c>
      <c r="N97" s="38">
        <v>0.67800000000000005</v>
      </c>
      <c r="O97" s="25">
        <f t="shared" si="930"/>
        <v>9872.3580000000002</v>
      </c>
      <c r="P97" s="36">
        <v>0.193</v>
      </c>
      <c r="Q97" s="25">
        <f t="shared" si="931"/>
        <v>2810.2730000000001</v>
      </c>
      <c r="R97" s="39">
        <v>0.129</v>
      </c>
      <c r="S97" s="25">
        <f t="shared" si="932"/>
        <v>1878.3690000000001</v>
      </c>
      <c r="T97" s="28">
        <v>0.252</v>
      </c>
      <c r="U97" s="25">
        <f t="shared" si="933"/>
        <v>3669.3719999999998</v>
      </c>
      <c r="V97" s="39">
        <v>0.47599999999999998</v>
      </c>
      <c r="W97" s="25">
        <f t="shared" si="934"/>
        <v>6931.0360000000001</v>
      </c>
      <c r="X97" s="39">
        <v>0.38</v>
      </c>
      <c r="Y97" s="25">
        <f t="shared" si="935"/>
        <v>5533.18</v>
      </c>
      <c r="Z97" s="40">
        <v>2.99E-3</v>
      </c>
      <c r="AA97" s="18">
        <f t="shared" si="936"/>
        <v>43.537390000000002</v>
      </c>
      <c r="AB97" s="27">
        <f>IF(M97&gt;0,(AD97+AL97)/M97,0)</f>
        <v>3.236704855435753E-3</v>
      </c>
      <c r="AC97" s="40">
        <v>2.5999999999999998E-4</v>
      </c>
      <c r="AD97" s="37">
        <f t="shared" si="937"/>
        <v>3.7858599999999996</v>
      </c>
      <c r="AE97" s="28">
        <v>0.22159999999999999</v>
      </c>
      <c r="AF97" s="41">
        <f t="shared" si="938"/>
        <v>42.331361600000001</v>
      </c>
      <c r="AG97" s="28">
        <f t="shared" si="939"/>
        <v>0.91411599702994817</v>
      </c>
      <c r="AH97" s="29">
        <f t="shared" si="646"/>
        <v>0.92072643192915837</v>
      </c>
      <c r="AI97" s="34">
        <v>209</v>
      </c>
      <c r="AJ97" s="36">
        <v>8.5999999999999993E-2</v>
      </c>
      <c r="AK97" s="38">
        <v>0.22689999999999999</v>
      </c>
      <c r="AL97" s="41">
        <f t="shared" si="940"/>
        <v>43.343799400000002</v>
      </c>
      <c r="AM97" s="42">
        <v>1.6</v>
      </c>
      <c r="AN97" s="42"/>
      <c r="AO97" s="122">
        <f>AO96+AI97-AN97</f>
        <v>1526.000000000003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11" t="s">
        <v>52</v>
      </c>
      <c r="D98" s="43">
        <v>16500</v>
      </c>
      <c r="E98" s="43">
        <v>1</v>
      </c>
      <c r="F98" s="43">
        <v>17228</v>
      </c>
      <c r="G98" s="37">
        <v>9</v>
      </c>
      <c r="H98" s="37">
        <v>6.7</v>
      </c>
      <c r="I98" s="43">
        <v>17234</v>
      </c>
      <c r="J98" s="37">
        <v>6.9</v>
      </c>
      <c r="K98" s="43">
        <v>15945</v>
      </c>
      <c r="L98" s="39">
        <v>7.0000000000000007E-2</v>
      </c>
      <c r="M98" s="37">
        <f>ROUND(K98*(1-L98),0)</f>
        <v>14829</v>
      </c>
      <c r="N98" s="28">
        <v>0.65600000000000003</v>
      </c>
      <c r="O98" s="25">
        <f t="shared" si="930"/>
        <v>9727.8240000000005</v>
      </c>
      <c r="P98" s="39">
        <v>0.252</v>
      </c>
      <c r="Q98" s="25">
        <f t="shared" si="931"/>
        <v>3736.9079999999999</v>
      </c>
      <c r="R98" s="39">
        <v>9.1999999999999998E-2</v>
      </c>
      <c r="S98" s="25">
        <f t="shared" si="932"/>
        <v>1364.268</v>
      </c>
      <c r="T98" s="28">
        <v>0.255</v>
      </c>
      <c r="U98" s="25">
        <f t="shared" si="933"/>
        <v>3781.395</v>
      </c>
      <c r="V98" s="39">
        <v>0.46899999999999997</v>
      </c>
      <c r="W98" s="25">
        <f t="shared" si="934"/>
        <v>6954.8009999999995</v>
      </c>
      <c r="X98" s="39">
        <v>0.39</v>
      </c>
      <c r="Y98" s="25">
        <f t="shared" si="935"/>
        <v>5783.31</v>
      </c>
      <c r="Z98" s="47">
        <v>2.9099999999999998E-3</v>
      </c>
      <c r="AA98" s="18">
        <f t="shared" si="936"/>
        <v>43.152389999999997</v>
      </c>
      <c r="AB98" s="27">
        <f>IF(M98&gt;0,(AD98+AL98)/M98,0)</f>
        <v>3.2707338660732353E-3</v>
      </c>
      <c r="AC98" s="47">
        <v>2.5000000000000001E-4</v>
      </c>
      <c r="AD98" s="37">
        <f t="shared" si="937"/>
        <v>3.7072500000000002</v>
      </c>
      <c r="AE98" s="28">
        <v>0.21390000000000001</v>
      </c>
      <c r="AF98" s="41">
        <f t="shared" si="938"/>
        <v>43.651642500000008</v>
      </c>
      <c r="AG98" s="28">
        <f t="shared" si="939"/>
        <v>0.91515895782918888</v>
      </c>
      <c r="AH98" s="29">
        <f t="shared" si="646"/>
        <v>0.9246176498236699</v>
      </c>
      <c r="AI98" s="43">
        <v>225</v>
      </c>
      <c r="AJ98" s="39">
        <v>9.2999999999999999E-2</v>
      </c>
      <c r="AK98" s="28">
        <v>0.2195</v>
      </c>
      <c r="AL98" s="41">
        <f t="shared" si="940"/>
        <v>44.794462500000002</v>
      </c>
      <c r="AM98" s="18">
        <v>1.7</v>
      </c>
      <c r="AN98" s="18"/>
      <c r="AO98" s="122">
        <f>AO97+AI98-AN98</f>
        <v>1751.000000000003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41">SUM(D96:D98)</f>
        <v>53905</v>
      </c>
      <c r="E99" s="51"/>
      <c r="F99" s="51">
        <f t="shared" ref="F99" si="942">SUM(F96:F98)</f>
        <v>49970</v>
      </c>
      <c r="G99" s="52"/>
      <c r="H99" s="52"/>
      <c r="I99" s="51">
        <f t="shared" ref="I99:K99" si="943">SUM(I96:I98)</f>
        <v>50479</v>
      </c>
      <c r="J99" s="52"/>
      <c r="K99" s="51">
        <f t="shared" si="943"/>
        <v>47776</v>
      </c>
      <c r="L99" s="21">
        <f t="shared" ref="L99" si="944">IF(K99&gt;0,(K96*L96+K97*L97+K98*L98)/K99,0)</f>
        <v>7.4013479571332877E-2</v>
      </c>
      <c r="M99" s="52">
        <f t="shared" ref="M99" si="945">M96+M97+M98</f>
        <v>44240</v>
      </c>
      <c r="N99" s="53">
        <f t="shared" ref="N99" si="946">IF(M99&gt;0,O99/M99,0)</f>
        <v>0.6400798372513562</v>
      </c>
      <c r="O99" s="54">
        <f t="shared" ref="O99" si="947">O96+O97+O98</f>
        <v>28317.131999999998</v>
      </c>
      <c r="P99" s="21">
        <f t="shared" ref="P99" si="948">IF(M99&gt;0,Q99/M99,0)</f>
        <v>0.25406376582278484</v>
      </c>
      <c r="Q99" s="54">
        <f t="shared" ref="Q99" si="949">Q96+Q97+Q98</f>
        <v>11239.781000000001</v>
      </c>
      <c r="R99" s="21">
        <f t="shared" ref="R99" si="950">IF(M99&gt;0,S99/M99,0)</f>
        <v>0.10585639692585896</v>
      </c>
      <c r="S99" s="54">
        <f t="shared" ref="S99" si="951">S96+S97+S98</f>
        <v>4683.0870000000004</v>
      </c>
      <c r="T99" s="21">
        <f t="shared" ref="T99" si="952">IF(M99&gt;0,U99/M99,0)</f>
        <v>0.25703361211573234</v>
      </c>
      <c r="U99" s="54">
        <f t="shared" ref="U99" si="953">U96+U97+U98</f>
        <v>11371.166999999999</v>
      </c>
      <c r="V99" s="21">
        <f t="shared" ref="V99" si="954">IF(M99&gt;0,W99/M99,0)</f>
        <v>0.47096828661844481</v>
      </c>
      <c r="W99" s="54">
        <f t="shared" ref="W99" si="955">W96+W97+W98</f>
        <v>20835.636999999999</v>
      </c>
      <c r="X99" s="21">
        <f t="shared" ref="X99" si="956">IF(M99&gt;0,Y99/M99,0)</f>
        <v>0.38335194394213384</v>
      </c>
      <c r="Y99" s="54">
        <f t="shared" ref="Y99" si="957">Y96+Y97+Y98</f>
        <v>16959.490000000002</v>
      </c>
      <c r="Z99" s="55">
        <f t="shared" ref="Z99" si="958">IF(M99&gt;0,AA99/M99,0)</f>
        <v>2.9396876130198916E-3</v>
      </c>
      <c r="AA99" s="56">
        <f t="shared" ref="AA99" si="959">SUM(AA96:AA98)</f>
        <v>130.05178000000001</v>
      </c>
      <c r="AB99" s="55">
        <f t="shared" ref="AB99" si="960">IF(M99&gt;0,(AB96*M96+AB97*M97+AB98*M98)/M99,0)</f>
        <v>3.2252163178119351E-3</v>
      </c>
      <c r="AC99" s="55">
        <f t="shared" ref="AC99" si="961">IF(K99&gt;0,(K96*AC96+K97*AC97+K98*AC98)/K99,0)</f>
        <v>2.6003369892833221E-4</v>
      </c>
      <c r="AD99" s="52">
        <f t="shared" ref="AD99" si="962">SUM(AD96:AD98)</f>
        <v>11.502610000000001</v>
      </c>
      <c r="AE99" s="53">
        <f t="shared" ref="AE99" si="963">IF(K99&gt;0,(K96*AE96+K97*AE97+K98*AE98)/K99,0)</f>
        <v>0.21576014944742131</v>
      </c>
      <c r="AF99" s="58">
        <f t="shared" ref="AF99" si="964">SUM(AF96:AF98)</f>
        <v>128.44458560000001</v>
      </c>
      <c r="AG99" s="53">
        <f t="shared" ref="AG99" si="965">IF(AND(AA99&gt;0),((AA96*AG96+AA97*AG97+AA98*AG98)/AA99),0)</f>
        <v>0.91265361614045537</v>
      </c>
      <c r="AH99" s="57">
        <f t="shared" si="646"/>
        <v>0.92046102821596154</v>
      </c>
      <c r="AI99" s="51">
        <f t="shared" ref="AI99" si="966">SUM(AI96:AI98)</f>
        <v>653</v>
      </c>
      <c r="AJ99" s="21">
        <f t="shared" ref="AJ99" si="967">IF(AI99&gt;0,(AJ96*AI96+AJ97*AI97+AJ98*AI98)/AI99,0)</f>
        <v>8.8076569678407338E-2</v>
      </c>
      <c r="AK99" s="53">
        <f t="shared" ref="AK99" si="968">IF(K99&gt;0,(AK96*K96+AK97*K97+AK98*K98)/K99,0)</f>
        <v>0.2203511972538513</v>
      </c>
      <c r="AL99" s="58">
        <f t="shared" ref="AL99" si="969">SUM(AL96:AL98)</f>
        <v>131.1809599</v>
      </c>
      <c r="AM99" s="56"/>
      <c r="AN99" s="56">
        <f t="shared" ref="AN99" si="970">SUM(AN96:AN98)</f>
        <v>0</v>
      </c>
      <c r="AO99" s="106"/>
      <c r="AP99" s="107">
        <f>AO98</f>
        <v>1751.000000000003</v>
      </c>
      <c r="AQ99" s="51">
        <f t="shared" ref="AQ99" si="971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168" t="s">
        <v>53</v>
      </c>
      <c r="D100" s="12">
        <v>3323</v>
      </c>
      <c r="E100" s="12">
        <v>1</v>
      </c>
      <c r="F100" s="12">
        <v>9913</v>
      </c>
      <c r="G100" s="13">
        <v>10.8</v>
      </c>
      <c r="H100" s="13">
        <v>8.1999999999999993</v>
      </c>
      <c r="I100" s="12">
        <v>9809</v>
      </c>
      <c r="J100" s="13">
        <v>8.9</v>
      </c>
      <c r="K100" s="12">
        <v>15943</v>
      </c>
      <c r="L100" s="14">
        <v>7.5999999999999998E-2</v>
      </c>
      <c r="M100" s="24">
        <f>ROUND(K100*(1-L100),0)</f>
        <v>14731</v>
      </c>
      <c r="N100" s="15">
        <v>0.73799999999999999</v>
      </c>
      <c r="O100" s="25">
        <f t="shared" ref="O100:O102" si="972">M100*N100</f>
        <v>10871.477999999999</v>
      </c>
      <c r="P100" s="14">
        <v>0.21</v>
      </c>
      <c r="Q100" s="25">
        <f t="shared" ref="Q100:Q102" si="973">M100*P100</f>
        <v>3093.5099999999998</v>
      </c>
      <c r="R100" s="16">
        <v>5.1999999999999998E-2</v>
      </c>
      <c r="S100" s="25">
        <f t="shared" ref="S100:S102" si="974">M100*R100</f>
        <v>766.01199999999994</v>
      </c>
      <c r="T100" s="26">
        <v>0.251</v>
      </c>
      <c r="U100" s="25">
        <f t="shared" ref="U100:U102" si="975">M100*T100</f>
        <v>3697.4810000000002</v>
      </c>
      <c r="V100" s="16">
        <v>0.47699999999999998</v>
      </c>
      <c r="W100" s="25">
        <f t="shared" ref="W100:W102" si="976">M100*V100</f>
        <v>7026.6869999999999</v>
      </c>
      <c r="X100" s="16">
        <v>0.39</v>
      </c>
      <c r="Y100" s="25">
        <f t="shared" ref="Y100:Y102" si="977">X100*M100</f>
        <v>5745.09</v>
      </c>
      <c r="Z100" s="17">
        <v>2.8999999999999998E-3</v>
      </c>
      <c r="AA100" s="18">
        <f t="shared" ref="AA100:AA102" si="978">M100*Z100</f>
        <v>42.719899999999996</v>
      </c>
      <c r="AB100" s="27">
        <f>IF(M100&gt;0,(AD100+AL100)/M100,0)</f>
        <v>3.0509054986083768E-3</v>
      </c>
      <c r="AC100" s="17">
        <v>2.5999999999999998E-4</v>
      </c>
      <c r="AD100" s="24">
        <f t="shared" ref="AD100:AD102" si="979">AC100*M100</f>
        <v>3.8300599999999996</v>
      </c>
      <c r="AE100" s="118">
        <v>0.21990000000000001</v>
      </c>
      <c r="AF100" s="30">
        <f t="shared" ref="AF100:AF102" si="980">AI100*(1-AJ100)*AE100</f>
        <v>41.225312700000003</v>
      </c>
      <c r="AG100" s="28">
        <f t="shared" ref="AG100:AG102" si="981">IF(AND(AE100&gt;0,AC100&gt;0,Z100&gt;0),((Z100-AC100)*AE100)/((AE100-AC100)*Z100),0)</f>
        <v>0.91142245304228242</v>
      </c>
      <c r="AH100" s="60">
        <f t="shared" si="646"/>
        <v>0.9158652402028935</v>
      </c>
      <c r="AI100" s="12">
        <v>209</v>
      </c>
      <c r="AJ100" s="14">
        <v>0.10299999999999999</v>
      </c>
      <c r="AK100" s="15">
        <v>0.21929999999999999</v>
      </c>
      <c r="AL100" s="30">
        <f t="shared" ref="AL100:AL102" si="982">AI100*(1-AJ100)*AK100</f>
        <v>41.112828900000004</v>
      </c>
      <c r="AM100" s="19">
        <v>1.6</v>
      </c>
      <c r="AN100" s="19">
        <v>1007.48</v>
      </c>
      <c r="AO100" s="102">
        <f>AO98+AI100-AN100</f>
        <v>952.52000000000294</v>
      </c>
      <c r="AP100" s="121"/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1" t="s">
        <v>54</v>
      </c>
      <c r="D101" s="34">
        <v>19072</v>
      </c>
      <c r="E101" s="34">
        <v>3</v>
      </c>
      <c r="F101" s="34">
        <v>15346</v>
      </c>
      <c r="G101" s="35">
        <v>14.9</v>
      </c>
      <c r="H101" s="35">
        <v>7.3</v>
      </c>
      <c r="I101" s="34">
        <v>15624</v>
      </c>
      <c r="J101" s="35">
        <v>8.6999999999999993</v>
      </c>
      <c r="K101" s="34">
        <v>15918</v>
      </c>
      <c r="L101" s="36">
        <v>7.2999999999999995E-2</v>
      </c>
      <c r="M101" s="37">
        <f>ROUND(K101*(1-L101),0)</f>
        <v>14756</v>
      </c>
      <c r="N101" s="38">
        <v>0.73</v>
      </c>
      <c r="O101" s="25">
        <f t="shared" si="972"/>
        <v>10771.88</v>
      </c>
      <c r="P101" s="36">
        <v>0.188</v>
      </c>
      <c r="Q101" s="25">
        <f t="shared" si="973"/>
        <v>2774.1280000000002</v>
      </c>
      <c r="R101" s="39">
        <v>8.2000000000000003E-2</v>
      </c>
      <c r="S101" s="25">
        <f t="shared" si="974"/>
        <v>1209.992</v>
      </c>
      <c r="T101" s="28">
        <v>0.20899999999999999</v>
      </c>
      <c r="U101" s="25">
        <f t="shared" si="975"/>
        <v>3084.0039999999999</v>
      </c>
      <c r="V101" s="39">
        <v>0.54100000000000004</v>
      </c>
      <c r="W101" s="25">
        <f t="shared" si="976"/>
        <v>7982.9960000000001</v>
      </c>
      <c r="X101" s="39">
        <v>0.39</v>
      </c>
      <c r="Y101" s="25">
        <f t="shared" si="977"/>
        <v>5754.84</v>
      </c>
      <c r="Z101" s="40">
        <v>2.8600000000000001E-3</v>
      </c>
      <c r="AA101" s="18">
        <f t="shared" si="978"/>
        <v>42.202159999999999</v>
      </c>
      <c r="AB101" s="27">
        <f>IF(M101&gt;0,(AD101+AL101)/M101,0)</f>
        <v>2.9678661968013009E-3</v>
      </c>
      <c r="AC101" s="40">
        <v>2.5999999999999998E-4</v>
      </c>
      <c r="AD101" s="37">
        <f t="shared" si="979"/>
        <v>3.8365599999999995</v>
      </c>
      <c r="AE101" s="28">
        <v>0.21959999999999999</v>
      </c>
      <c r="AF101" s="41">
        <f t="shared" si="980"/>
        <v>39.454214400000005</v>
      </c>
      <c r="AG101" s="28">
        <f t="shared" si="981"/>
        <v>0.91016852209521126</v>
      </c>
      <c r="AH101" s="29">
        <f t="shared" si="646"/>
        <v>0.91346286966798429</v>
      </c>
      <c r="AI101" s="34">
        <v>197</v>
      </c>
      <c r="AJ101" s="36">
        <v>8.7999999999999995E-2</v>
      </c>
      <c r="AK101" s="38">
        <v>0.22239999999999999</v>
      </c>
      <c r="AL101" s="41">
        <f t="shared" si="982"/>
        <v>39.957273600000001</v>
      </c>
      <c r="AM101" s="42">
        <v>1.6</v>
      </c>
      <c r="AN101" s="42"/>
      <c r="AO101" s="122">
        <f>AO100+AI101-AN101</f>
        <v>1149.5200000000029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11" t="s">
        <v>52</v>
      </c>
      <c r="D102" s="43">
        <v>18300</v>
      </c>
      <c r="E102" s="43">
        <v>1</v>
      </c>
      <c r="F102" s="43">
        <v>15805</v>
      </c>
      <c r="G102" s="37">
        <v>7.2</v>
      </c>
      <c r="H102" s="37">
        <v>7.4</v>
      </c>
      <c r="I102" s="43">
        <v>16821</v>
      </c>
      <c r="J102" s="37">
        <v>8.4</v>
      </c>
      <c r="K102" s="43">
        <v>15864</v>
      </c>
      <c r="L102" s="39">
        <v>7.3999999999999996E-2</v>
      </c>
      <c r="M102" s="37">
        <f>ROUND(K102*(1-L102),0)</f>
        <v>14690</v>
      </c>
      <c r="N102" s="28">
        <v>0.74</v>
      </c>
      <c r="O102" s="25">
        <f t="shared" si="972"/>
        <v>10870.6</v>
      </c>
      <c r="P102" s="39">
        <v>0.191</v>
      </c>
      <c r="Q102" s="25">
        <f t="shared" si="973"/>
        <v>2805.79</v>
      </c>
      <c r="R102" s="39">
        <v>6.9000000000000006E-2</v>
      </c>
      <c r="S102" s="25">
        <f t="shared" si="974"/>
        <v>1013.6100000000001</v>
      </c>
      <c r="T102" s="28">
        <v>0.24299999999999999</v>
      </c>
      <c r="U102" s="25">
        <f t="shared" si="975"/>
        <v>3569.67</v>
      </c>
      <c r="V102" s="39">
        <v>0.47199999999999998</v>
      </c>
      <c r="W102" s="25">
        <f t="shared" si="976"/>
        <v>6933.6799999999994</v>
      </c>
      <c r="X102" s="39">
        <v>0.38</v>
      </c>
      <c r="Y102" s="25">
        <f t="shared" si="977"/>
        <v>5582.2</v>
      </c>
      <c r="Z102" s="47">
        <v>2.8999999999999998E-3</v>
      </c>
      <c r="AA102" s="18">
        <f t="shared" si="978"/>
        <v>42.600999999999999</v>
      </c>
      <c r="AB102" s="27">
        <f>IF(M102&gt;0,(AD102+AL102)/M102,0)</f>
        <v>3.1558445745405038E-3</v>
      </c>
      <c r="AC102" s="47">
        <v>2.5999999999999998E-4</v>
      </c>
      <c r="AD102" s="37">
        <f t="shared" si="979"/>
        <v>3.8193999999999995</v>
      </c>
      <c r="AE102" s="28">
        <v>0.2203</v>
      </c>
      <c r="AF102" s="41">
        <f t="shared" si="980"/>
        <v>41.031315599999999</v>
      </c>
      <c r="AG102" s="28">
        <f t="shared" si="981"/>
        <v>0.91142049407944659</v>
      </c>
      <c r="AH102" s="29">
        <f t="shared" si="646"/>
        <v>0.91865893851652247</v>
      </c>
      <c r="AI102" s="43">
        <v>204</v>
      </c>
      <c r="AJ102" s="39">
        <v>8.6999999999999994E-2</v>
      </c>
      <c r="AK102" s="28">
        <v>0.22839999999999999</v>
      </c>
      <c r="AL102" s="41">
        <f t="shared" si="982"/>
        <v>42.539956799999999</v>
      </c>
      <c r="AM102" s="18">
        <v>1.65</v>
      </c>
      <c r="AN102" s="18"/>
      <c r="AO102" s="122">
        <f>AO101+AI102-AN102</f>
        <v>1353.5200000000029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983">SUM(D100:D102)</f>
        <v>40695</v>
      </c>
      <c r="E103" s="51"/>
      <c r="F103" s="51">
        <f t="shared" ref="F103" si="984">SUM(F100:F102)</f>
        <v>41064</v>
      </c>
      <c r="G103" s="52"/>
      <c r="H103" s="52"/>
      <c r="I103" s="51">
        <f t="shared" ref="I103:K103" si="985">SUM(I100:I102)</f>
        <v>42254</v>
      </c>
      <c r="J103" s="52"/>
      <c r="K103" s="51">
        <f t="shared" si="985"/>
        <v>47725</v>
      </c>
      <c r="L103" s="21">
        <f t="shared" ref="L103" si="986">IF(K103&gt;0,(K100*L100+K101*L101+K102*L102)/K103,0)</f>
        <v>7.433458355159768E-2</v>
      </c>
      <c r="M103" s="52">
        <f t="shared" ref="M103" si="987">M100+M101+M102</f>
        <v>44177</v>
      </c>
      <c r="N103" s="53">
        <f t="shared" ref="N103" si="988">IF(M103&gt;0,O103/M103,0)</f>
        <v>0.73599289222898789</v>
      </c>
      <c r="O103" s="54">
        <f t="shared" ref="O103" si="989">O100+O101+O102</f>
        <v>32513.957999999999</v>
      </c>
      <c r="P103" s="21">
        <f t="shared" ref="P103" si="990">IF(M103&gt;0,Q103/M103,0)</f>
        <v>0.19633356724087195</v>
      </c>
      <c r="Q103" s="54">
        <f t="shared" ref="Q103" si="991">Q100+Q101+Q102</f>
        <v>8673.4279999999999</v>
      </c>
      <c r="R103" s="21">
        <f t="shared" ref="R103" si="992">IF(M103&gt;0,S103/M103,0)</f>
        <v>6.7673540530140117E-2</v>
      </c>
      <c r="S103" s="54">
        <f t="shared" ref="S103" si="993">S100+S101+S102</f>
        <v>2989.614</v>
      </c>
      <c r="T103" s="21">
        <f t="shared" ref="T103" si="994">IF(M103&gt;0,U103/M103,0)</f>
        <v>0.23431095366367116</v>
      </c>
      <c r="U103" s="54">
        <f t="shared" ref="U103" si="995">U100+U101+U102</f>
        <v>10351.155000000001</v>
      </c>
      <c r="V103" s="21">
        <f t="shared" ref="V103" si="996">IF(M103&gt;0,W103/M103,0)</f>
        <v>0.49671464789370035</v>
      </c>
      <c r="W103" s="54">
        <f t="shared" ref="W103" si="997">W100+W101+W102</f>
        <v>21943.363000000001</v>
      </c>
      <c r="X103" s="21">
        <f t="shared" ref="X103" si="998">IF(M103&gt;0,Y103/M103,0)</f>
        <v>0.38667474024945109</v>
      </c>
      <c r="Y103" s="54">
        <f t="shared" ref="Y103" si="999">Y100+Y101+Y102</f>
        <v>17082.13</v>
      </c>
      <c r="Z103" s="55">
        <f t="shared" ref="Z103" si="1000">IF(M103&gt;0,AA103/M103,0)</f>
        <v>2.8866392013943906E-3</v>
      </c>
      <c r="AA103" s="56">
        <f t="shared" ref="AA103" si="1001">SUM(AA100:AA102)</f>
        <v>127.52305999999999</v>
      </c>
      <c r="AB103" s="55">
        <f t="shared" ref="AB103" si="1002">IF(M103&gt;0,(AB100*M100+AB101*M101+AB102*M102)/M103,0)</f>
        <v>3.0580636824591978E-3</v>
      </c>
      <c r="AC103" s="55">
        <f t="shared" ref="AC103" si="1003">IF(K103&gt;0,(K100*AC100+K101*AC101+K102*AC102)/K103,0)</f>
        <v>2.5999999999999998E-4</v>
      </c>
      <c r="AD103" s="52">
        <f t="shared" ref="AD103" si="1004">SUM(AD100:AD102)</f>
        <v>11.486019999999998</v>
      </c>
      <c r="AE103" s="53">
        <f t="shared" ref="AE103" si="1005">IF(K103&gt;0,(K100*AE100+K101*AE101+K102*AE102)/K103,0)</f>
        <v>0.21993290099528551</v>
      </c>
      <c r="AF103" s="58">
        <f t="shared" ref="AF103" si="1006">SUM(AF100:AF102)</f>
        <v>121.7108427</v>
      </c>
      <c r="AG103" s="53">
        <f t="shared" ref="AG103" si="1007">IF(AND(AA103&gt;0),((AA100*AG100+AA101*AG101+AA102*AG102)/AA103),0)</f>
        <v>0.91100682587467052</v>
      </c>
      <c r="AH103" s="57">
        <f t="shared" si="646"/>
        <v>0.91604519866545131</v>
      </c>
      <c r="AI103" s="51">
        <f t="shared" ref="AI103" si="1008">SUM(AI100:AI102)</f>
        <v>610</v>
      </c>
      <c r="AJ103" s="21">
        <f t="shared" ref="AJ103" si="1009">IF(AI103&gt;0,(AJ100*AI100+AJ101*AI101+AJ102*AI102)/AI103,0)</f>
        <v>9.2804918032786884E-2</v>
      </c>
      <c r="AK103" s="53">
        <f t="shared" ref="AK103" si="1010">IF(K103&gt;0,(AK100*K100+AK101*K101+AK102*K102)/K103,0)</f>
        <v>0.22335884127815611</v>
      </c>
      <c r="AL103" s="58">
        <f t="shared" ref="AL103" si="1011">SUM(AL100:AL102)</f>
        <v>123.6100593</v>
      </c>
      <c r="AM103" s="56"/>
      <c r="AN103" s="56">
        <f t="shared" ref="AN103" si="1012">SUM(AN100:AN102)</f>
        <v>1007.48</v>
      </c>
      <c r="AO103" s="123"/>
      <c r="AP103" s="107">
        <f>AO102</f>
        <v>1353.5200000000029</v>
      </c>
      <c r="AQ103" s="51">
        <f t="shared" ref="AQ103" si="1013">SUM(AQ100:AQ102)</f>
        <v>0</v>
      </c>
      <c r="AR103" s="59"/>
      <c r="AS103" s="58"/>
      <c r="AT103" s="58"/>
      <c r="AU103" s="58"/>
      <c r="AV103" s="58"/>
    </row>
    <row r="104" spans="1:48" x14ac:dyDescent="0.2">
      <c r="A104" s="187">
        <v>26</v>
      </c>
      <c r="B104" s="23">
        <v>1</v>
      </c>
      <c r="C104" s="168" t="s">
        <v>53</v>
      </c>
      <c r="D104" s="12">
        <v>4899</v>
      </c>
      <c r="E104" s="12">
        <v>1</v>
      </c>
      <c r="F104" s="12">
        <v>16446</v>
      </c>
      <c r="G104" s="13">
        <v>5.3</v>
      </c>
      <c r="H104" s="13">
        <v>6.5</v>
      </c>
      <c r="I104" s="12">
        <v>16844</v>
      </c>
      <c r="J104" s="13">
        <v>8.1</v>
      </c>
      <c r="K104" s="12">
        <v>15993</v>
      </c>
      <c r="L104" s="14">
        <v>7.1999999999999995E-2</v>
      </c>
      <c r="M104" s="24">
        <f>ROUND(K104*(1-L104),0)</f>
        <v>14842</v>
      </c>
      <c r="N104" s="15">
        <v>0.80700000000000005</v>
      </c>
      <c r="O104" s="25">
        <f t="shared" ref="O104:O106" si="1014">M104*N104</f>
        <v>11977.494000000001</v>
      </c>
      <c r="P104" s="14">
        <v>0.14599999999999999</v>
      </c>
      <c r="Q104" s="25">
        <f t="shared" ref="Q104:Q106" si="1015">M104*P104</f>
        <v>2166.9319999999998</v>
      </c>
      <c r="R104" s="16">
        <v>4.7E-2</v>
      </c>
      <c r="S104" s="25">
        <f t="shared" ref="S104:S106" si="1016">M104*R104</f>
        <v>697.57399999999996</v>
      </c>
      <c r="T104" s="26">
        <v>0.23200000000000001</v>
      </c>
      <c r="U104" s="25">
        <f t="shared" ref="U104:U106" si="1017">M104*T104</f>
        <v>3443.3440000000001</v>
      </c>
      <c r="V104" s="16">
        <v>0.499</v>
      </c>
      <c r="W104" s="25">
        <f t="shared" ref="W104:W106" si="1018">M104*V104</f>
        <v>7406.1580000000004</v>
      </c>
      <c r="X104" s="16">
        <v>0.39</v>
      </c>
      <c r="Y104" s="25">
        <f t="shared" ref="Y104:Y106" si="1019">X104*M104</f>
        <v>5788.38</v>
      </c>
      <c r="Z104" s="17">
        <v>2.98E-3</v>
      </c>
      <c r="AA104" s="18">
        <f t="shared" ref="AA104:AA106" si="1020">M104*Z104</f>
        <v>44.22916</v>
      </c>
      <c r="AB104" s="27">
        <f>IF(M104&gt;0,(AD104+AL104)/M104,0)</f>
        <v>3.3948443066972108E-3</v>
      </c>
      <c r="AC104" s="17">
        <v>2.7E-4</v>
      </c>
      <c r="AD104" s="24">
        <f t="shared" ref="AD104:AD106" si="1021">AC104*M104</f>
        <v>4.0073400000000001</v>
      </c>
      <c r="AE104" s="118">
        <v>0.2225</v>
      </c>
      <c r="AF104" s="30">
        <f t="shared" ref="AF104:AF106" si="1022">AI104*(1-AJ104)*AE104</f>
        <v>46.316490000000002</v>
      </c>
      <c r="AG104" s="28">
        <f t="shared" ref="AG104:AG106" si="1023">IF(AND(AE104&gt;0,AC104&gt;0,Z104&gt;0),((Z104-AC104)*AE104)/((AE104-AC104)*Z104),0)</f>
        <v>0.91050085059103469</v>
      </c>
      <c r="AH104" s="60">
        <f t="shared" si="646"/>
        <v>0.92158445535211997</v>
      </c>
      <c r="AI104" s="12">
        <v>228</v>
      </c>
      <c r="AJ104" s="14">
        <v>8.6999999999999994E-2</v>
      </c>
      <c r="AK104" s="15">
        <v>0.2228</v>
      </c>
      <c r="AL104" s="30">
        <f t="shared" ref="AL104:AL106" si="1024">AI104*(1-AJ104)*AK104</f>
        <v>46.378939200000005</v>
      </c>
      <c r="AM104" s="19">
        <v>1.75</v>
      </c>
      <c r="AN104" s="19">
        <v>1002</v>
      </c>
      <c r="AO104" s="102">
        <f>AO102+AI104-AN104</f>
        <v>579.52000000000294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54" t="s">
        <v>50</v>
      </c>
      <c r="D105" s="34">
        <v>19181</v>
      </c>
      <c r="E105" s="34">
        <v>6</v>
      </c>
      <c r="F105" s="34">
        <v>14932</v>
      </c>
      <c r="G105" s="35">
        <v>8.1</v>
      </c>
      <c r="H105" s="35">
        <v>6.4</v>
      </c>
      <c r="I105" s="34">
        <v>15687</v>
      </c>
      <c r="J105" s="35">
        <v>8.4</v>
      </c>
      <c r="K105" s="34">
        <v>16248</v>
      </c>
      <c r="L105" s="36">
        <v>8.3000000000000004E-2</v>
      </c>
      <c r="M105" s="37">
        <f>ROUND(K105*(1-L105),0)</f>
        <v>14899</v>
      </c>
      <c r="N105" s="38">
        <v>0.65400000000000003</v>
      </c>
      <c r="O105" s="25">
        <f t="shared" si="1014"/>
        <v>9743.9459999999999</v>
      </c>
      <c r="P105" s="36">
        <v>0.23499999999999999</v>
      </c>
      <c r="Q105" s="25">
        <f t="shared" si="1015"/>
        <v>3501.2649999999999</v>
      </c>
      <c r="R105" s="39">
        <v>0.111</v>
      </c>
      <c r="S105" s="25">
        <f t="shared" si="1016"/>
        <v>1653.789</v>
      </c>
      <c r="T105" s="28">
        <v>0.245</v>
      </c>
      <c r="U105" s="25">
        <f t="shared" si="1017"/>
        <v>3650.2550000000001</v>
      </c>
      <c r="V105" s="39">
        <v>0.48399999999999999</v>
      </c>
      <c r="W105" s="25">
        <f t="shared" si="1018"/>
        <v>7211.116</v>
      </c>
      <c r="X105" s="39">
        <v>0.38</v>
      </c>
      <c r="Y105" s="25">
        <f t="shared" si="1019"/>
        <v>5661.62</v>
      </c>
      <c r="Z105" s="40">
        <v>2.9499999999999999E-3</v>
      </c>
      <c r="AA105" s="18">
        <f t="shared" si="1020"/>
        <v>43.95205</v>
      </c>
      <c r="AB105" s="27">
        <f>IF(M105&gt;0,(AD105+AL105)/M105,0)</f>
        <v>3.0794423249882541E-3</v>
      </c>
      <c r="AC105" s="40">
        <v>2.5999999999999998E-4</v>
      </c>
      <c r="AD105" s="37">
        <f t="shared" si="1021"/>
        <v>3.8737399999999997</v>
      </c>
      <c r="AE105" s="28">
        <v>0.22470000000000001</v>
      </c>
      <c r="AF105" s="41">
        <f t="shared" si="1022"/>
        <v>41.326374600000001</v>
      </c>
      <c r="AG105" s="28">
        <f t="shared" si="1023"/>
        <v>0.91292074587145722</v>
      </c>
      <c r="AH105" s="29">
        <f t="shared" si="646"/>
        <v>0.91661255760714144</v>
      </c>
      <c r="AI105" s="34">
        <v>203</v>
      </c>
      <c r="AJ105" s="36">
        <v>9.4E-2</v>
      </c>
      <c r="AK105" s="38">
        <v>0.22839999999999999</v>
      </c>
      <c r="AL105" s="41">
        <f t="shared" si="1024"/>
        <v>42.006871199999999</v>
      </c>
      <c r="AM105" s="42">
        <v>1.75</v>
      </c>
      <c r="AN105" s="42"/>
      <c r="AO105" s="122">
        <f>AO104+AI105-AN105</f>
        <v>782.52000000000294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11" t="s">
        <v>52</v>
      </c>
      <c r="D106" s="43">
        <v>21960</v>
      </c>
      <c r="E106" s="43">
        <v>1</v>
      </c>
      <c r="F106" s="43">
        <v>17925</v>
      </c>
      <c r="G106" s="37">
        <v>6.7</v>
      </c>
      <c r="H106" s="37">
        <v>6</v>
      </c>
      <c r="I106" s="43">
        <v>18188</v>
      </c>
      <c r="J106" s="37">
        <v>8</v>
      </c>
      <c r="K106" s="43">
        <v>16274</v>
      </c>
      <c r="L106" s="39">
        <v>7.4999999999999997E-2</v>
      </c>
      <c r="M106" s="37">
        <f>ROUND(K106*(1-L106),0)</f>
        <v>15053</v>
      </c>
      <c r="N106" s="28">
        <v>0.755</v>
      </c>
      <c r="O106" s="25">
        <f t="shared" si="1014"/>
        <v>11365.014999999999</v>
      </c>
      <c r="P106" s="39">
        <v>0.21</v>
      </c>
      <c r="Q106" s="25">
        <f t="shared" si="1015"/>
        <v>3161.13</v>
      </c>
      <c r="R106" s="39">
        <v>3.5000000000000003E-2</v>
      </c>
      <c r="S106" s="25">
        <f t="shared" si="1016"/>
        <v>526.85500000000002</v>
      </c>
      <c r="T106" s="28">
        <v>0.253</v>
      </c>
      <c r="U106" s="25">
        <f t="shared" si="1017"/>
        <v>3808.4090000000001</v>
      </c>
      <c r="V106" s="39">
        <v>0.46700000000000003</v>
      </c>
      <c r="W106" s="25">
        <f t="shared" si="1018"/>
        <v>7029.7510000000002</v>
      </c>
      <c r="X106" s="39">
        <v>0.38</v>
      </c>
      <c r="Y106" s="25">
        <f t="shared" si="1019"/>
        <v>5720.14</v>
      </c>
      <c r="Z106" s="47">
        <v>3.0000000000000001E-3</v>
      </c>
      <c r="AA106" s="18">
        <f t="shared" si="1020"/>
        <v>45.158999999999999</v>
      </c>
      <c r="AB106" s="27">
        <f>IF(M106&gt;0,(AD106+AL106)/M106,0)</f>
        <v>3.1457668039593435E-3</v>
      </c>
      <c r="AC106" s="47">
        <v>2.7E-4</v>
      </c>
      <c r="AD106" s="37">
        <f t="shared" si="1021"/>
        <v>4.0643099999999999</v>
      </c>
      <c r="AE106" s="28">
        <v>0.2233</v>
      </c>
      <c r="AF106" s="41">
        <f t="shared" si="1022"/>
        <v>43.562033899999996</v>
      </c>
      <c r="AG106" s="28">
        <f t="shared" si="1023"/>
        <v>0.91110164551854012</v>
      </c>
      <c r="AH106" s="29">
        <f t="shared" si="646"/>
        <v>0.91528405524056455</v>
      </c>
      <c r="AI106" s="43">
        <v>217</v>
      </c>
      <c r="AJ106" s="39">
        <v>0.10100000000000001</v>
      </c>
      <c r="AK106" s="28">
        <v>0.22189999999999999</v>
      </c>
      <c r="AL106" s="41">
        <f t="shared" si="1024"/>
        <v>43.288917699999999</v>
      </c>
      <c r="AM106" s="18">
        <v>1.75</v>
      </c>
      <c r="AN106" s="18"/>
      <c r="AO106" s="122">
        <f>AO105+AI106-AN106</f>
        <v>999.52000000000294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25">SUM(D104:D106)</f>
        <v>46040</v>
      </c>
      <c r="E107" s="51"/>
      <c r="F107" s="51">
        <f t="shared" ref="F107" si="1026">SUM(F104:F106)</f>
        <v>49303</v>
      </c>
      <c r="G107" s="52"/>
      <c r="H107" s="52"/>
      <c r="I107" s="51">
        <f t="shared" ref="I107:K107" si="1027">SUM(I104:I106)</f>
        <v>50719</v>
      </c>
      <c r="J107" s="52"/>
      <c r="K107" s="51">
        <f t="shared" si="1027"/>
        <v>48515</v>
      </c>
      <c r="L107" s="21">
        <f t="shared" ref="L107" si="1028">IF(K107&gt;0,(K104*L104+K105*L105+K106*L106)/K107,0)</f>
        <v>7.6690301968463367E-2</v>
      </c>
      <c r="M107" s="52">
        <f t="shared" ref="M107" si="1029">M104+M105+M106</f>
        <v>44794</v>
      </c>
      <c r="N107" s="53">
        <f t="shared" ref="N107" si="1030">IF(M107&gt;0,O107/M107,0)</f>
        <v>0.73863586641068002</v>
      </c>
      <c r="O107" s="54">
        <f t="shared" ref="O107" si="1031">O104+O105+O106</f>
        <v>33086.455000000002</v>
      </c>
      <c r="P107" s="21">
        <f t="shared" ref="P107" si="1032">IF(M107&gt;0,Q107/M107,0)</f>
        <v>0.19710959057016567</v>
      </c>
      <c r="Q107" s="54">
        <f t="shared" ref="Q107" si="1033">Q104+Q105+Q106</f>
        <v>8829.3270000000011</v>
      </c>
      <c r="R107" s="21">
        <f t="shared" ref="R107" si="1034">IF(M107&gt;0,S107/M107,0)</f>
        <v>6.4254543019154342E-2</v>
      </c>
      <c r="S107" s="54">
        <f t="shared" ref="S107" si="1035">S104+S105+S106</f>
        <v>2878.2179999999998</v>
      </c>
      <c r="T107" s="21">
        <f t="shared" ref="T107" si="1036">IF(M107&gt;0,U107/M107,0)</f>
        <v>0.24338098852524892</v>
      </c>
      <c r="U107" s="54">
        <f t="shared" ref="U107" si="1037">U104+U105+U106</f>
        <v>10902.008</v>
      </c>
      <c r="V107" s="21">
        <f t="shared" ref="V107" si="1038">IF(M107&gt;0,W107/M107,0)</f>
        <v>0.48325724427378669</v>
      </c>
      <c r="W107" s="54">
        <f t="shared" ref="W107" si="1039">W104+W105+W106</f>
        <v>21647.025000000001</v>
      </c>
      <c r="X107" s="21">
        <f t="shared" ref="X107" si="1040">IF(M107&gt;0,Y107/M107,0)</f>
        <v>0.38331339018618565</v>
      </c>
      <c r="Y107" s="54">
        <f t="shared" ref="Y107" si="1041">Y104+Y105+Y106</f>
        <v>17170.14</v>
      </c>
      <c r="Z107" s="55">
        <f t="shared" ref="Z107" si="1042">IF(M107&gt;0,AA107/M107,0)</f>
        <v>2.9767426441041208E-3</v>
      </c>
      <c r="AA107" s="56">
        <f t="shared" ref="AA107" si="1043">SUM(AA104:AA106)</f>
        <v>133.34020999999998</v>
      </c>
      <c r="AB107" s="55">
        <f t="shared" ref="AB107" si="1044">IF(M107&gt;0,(AB104*M104+AB105*M105+AB106*M106)/M107,0)</f>
        <v>3.2062356141447511E-3</v>
      </c>
      <c r="AC107" s="55">
        <f t="shared" ref="AC107" si="1045">IF(K107&gt;0,(K104*AC104+K105*AC105+K106*AC106)/K107,0)</f>
        <v>2.6665093270122642E-4</v>
      </c>
      <c r="AD107" s="52">
        <f t="shared" ref="AD107" si="1046">SUM(AD104:AD106)</f>
        <v>11.94539</v>
      </c>
      <c r="AE107" s="53">
        <f t="shared" ref="AE107" si="1047">IF(K107&gt;0,(K104*AE104+K105*AE105+K106*AE106)/K107,0)</f>
        <v>0.22350514892301349</v>
      </c>
      <c r="AF107" s="58">
        <f t="shared" ref="AF107" si="1048">SUM(AF104:AF106)</f>
        <v>131.20489849999998</v>
      </c>
      <c r="AG107" s="53">
        <f t="shared" ref="AG107" si="1049">IF(AND(AA107&gt;0),((AA104*AG104+AA105*AG105+AA106*AG106)/AA107),0)</f>
        <v>0.91150197888152662</v>
      </c>
      <c r="AH107" s="57">
        <f t="shared" si="646"/>
        <v>0.91792452742072483</v>
      </c>
      <c r="AI107" s="51">
        <f t="shared" ref="AI107" si="1050">SUM(AI104:AI106)</f>
        <v>648</v>
      </c>
      <c r="AJ107" s="21">
        <f t="shared" ref="AJ107" si="1051">IF(AI107&gt;0,(AJ104*AI104+AJ105*AI105+AJ106*AI106)/AI107,0)</f>
        <v>9.3881172839506172E-2</v>
      </c>
      <c r="AK107" s="53">
        <f t="shared" ref="AK107" si="1052">IF(K107&gt;0,(AK104*K104+AK105*K105+AK106*K106)/K107,0)</f>
        <v>0.2243735793053695</v>
      </c>
      <c r="AL107" s="58">
        <f t="shared" ref="AL107" si="1053">SUM(AL104:AL106)</f>
        <v>131.67472809999998</v>
      </c>
      <c r="AM107" s="56"/>
      <c r="AN107" s="56">
        <f t="shared" ref="AN107" si="1054">SUM(AN104:AN106)</f>
        <v>1002</v>
      </c>
      <c r="AO107" s="106"/>
      <c r="AP107" s="107">
        <f>AO106</f>
        <v>999.52000000000294</v>
      </c>
      <c r="AQ107" s="51">
        <f t="shared" ref="AQ107" si="1055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1" t="s">
        <v>54</v>
      </c>
      <c r="D108" s="12">
        <v>5924</v>
      </c>
      <c r="E108" s="12">
        <v>1</v>
      </c>
      <c r="F108" s="12">
        <v>15174</v>
      </c>
      <c r="G108" s="13">
        <v>5.3</v>
      </c>
      <c r="H108" s="13">
        <v>5.8</v>
      </c>
      <c r="I108" s="12">
        <v>15825</v>
      </c>
      <c r="J108" s="13">
        <v>8.1999999999999993</v>
      </c>
      <c r="K108" s="12">
        <v>16240</v>
      </c>
      <c r="L108" s="14">
        <v>7.3999999999999996E-2</v>
      </c>
      <c r="M108" s="24">
        <f>ROUND(K108*(1-L108),0)</f>
        <v>15038</v>
      </c>
      <c r="N108" s="15">
        <v>0.78500000000000003</v>
      </c>
      <c r="O108" s="25">
        <f t="shared" ref="O108:O110" si="1056">M108*N108</f>
        <v>11804.83</v>
      </c>
      <c r="P108" s="14">
        <v>0.19</v>
      </c>
      <c r="Q108" s="25">
        <f t="shared" ref="Q108:Q110" si="1057">M108*P108</f>
        <v>2857.2200000000003</v>
      </c>
      <c r="R108" s="16">
        <v>2.5000000000000001E-2</v>
      </c>
      <c r="S108" s="25">
        <f t="shared" ref="S108:S110" si="1058">M108*R108</f>
        <v>375.95000000000005</v>
      </c>
      <c r="T108" s="26">
        <v>0.25800000000000001</v>
      </c>
      <c r="U108" s="25">
        <f t="shared" ref="U108:U110" si="1059">M108*T108</f>
        <v>3879.8040000000001</v>
      </c>
      <c r="V108" s="16">
        <v>0.46100000000000002</v>
      </c>
      <c r="W108" s="25">
        <f t="shared" ref="W108:W110" si="1060">M108*V108</f>
        <v>6932.518</v>
      </c>
      <c r="X108" s="16">
        <v>0.38</v>
      </c>
      <c r="Y108" s="25">
        <f t="shared" ref="Y108:Y110" si="1061">X108*M108</f>
        <v>5714.4400000000005</v>
      </c>
      <c r="Z108" s="17">
        <v>3.0200000000000001E-3</v>
      </c>
      <c r="AA108" s="18">
        <f t="shared" ref="AA108:AA110" si="1062">M108*Z108</f>
        <v>45.414760000000001</v>
      </c>
      <c r="AB108" s="27">
        <f>IF(M108&gt;0,(AD108+AL108)/M108,0)</f>
        <v>3.5040681739593031E-3</v>
      </c>
      <c r="AC108" s="17">
        <v>2.7E-4</v>
      </c>
      <c r="AD108" s="24">
        <f t="shared" ref="AD108:AD110" si="1063">AC108*M108</f>
        <v>4.0602600000000004</v>
      </c>
      <c r="AE108" s="118">
        <v>0.22520000000000001</v>
      </c>
      <c r="AF108" s="30">
        <f t="shared" ref="AF108:AF110" si="1064">AI108*(1-AJ108)*AE108</f>
        <v>49.648042400000008</v>
      </c>
      <c r="AG108" s="28">
        <f t="shared" ref="AG108:AG110" si="1065">IF(AND(AE108&gt;0,AC108&gt;0,Z108&gt;0),((Z108-AC108)*AE108)/((AE108-AC108)*Z108),0)</f>
        <v>0.91168908178350128</v>
      </c>
      <c r="AH108" s="60">
        <f t="shared" si="646"/>
        <v>0.92407771543445771</v>
      </c>
      <c r="AI108" s="12">
        <v>242</v>
      </c>
      <c r="AJ108" s="14">
        <v>8.8999999999999996E-2</v>
      </c>
      <c r="AK108" s="15">
        <v>0.22059999999999999</v>
      </c>
      <c r="AL108" s="30">
        <f t="shared" ref="AL108:AL110" si="1066">AI108*(1-AJ108)*AK108</f>
        <v>48.633917199999999</v>
      </c>
      <c r="AM108" s="19">
        <v>1.75</v>
      </c>
      <c r="AN108" s="19">
        <v>1002.06</v>
      </c>
      <c r="AO108" s="102">
        <f>AO106+AI108-AN108</f>
        <v>239.46000000000299</v>
      </c>
      <c r="AP108" s="103"/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154" t="s">
        <v>50</v>
      </c>
      <c r="D109" s="34">
        <v>22536</v>
      </c>
      <c r="E109" s="34">
        <v>7</v>
      </c>
      <c r="F109" s="34">
        <v>18064</v>
      </c>
      <c r="G109" s="35">
        <v>5.5</v>
      </c>
      <c r="H109" s="35">
        <v>5.8</v>
      </c>
      <c r="I109" s="34">
        <v>18093</v>
      </c>
      <c r="J109" s="35">
        <v>7</v>
      </c>
      <c r="K109" s="34">
        <v>16045</v>
      </c>
      <c r="L109" s="36">
        <v>7.1999999999999995E-2</v>
      </c>
      <c r="M109" s="37">
        <f>ROUND(K109*(1-L109),0)</f>
        <v>14890</v>
      </c>
      <c r="N109" s="38">
        <v>0.66600000000000004</v>
      </c>
      <c r="O109" s="25">
        <f t="shared" si="1056"/>
        <v>9916.74</v>
      </c>
      <c r="P109" s="36">
        <v>0.215</v>
      </c>
      <c r="Q109" s="25">
        <f t="shared" si="1057"/>
        <v>3201.35</v>
      </c>
      <c r="R109" s="39">
        <v>0.11899999999999999</v>
      </c>
      <c r="S109" s="25">
        <f t="shared" si="1058"/>
        <v>1771.9099999999999</v>
      </c>
      <c r="T109" s="28">
        <v>0.251</v>
      </c>
      <c r="U109" s="25">
        <f t="shared" si="1059"/>
        <v>3737.39</v>
      </c>
      <c r="V109" s="39">
        <v>0.47299999999999998</v>
      </c>
      <c r="W109" s="25">
        <f t="shared" si="1060"/>
        <v>7042.9699999999993</v>
      </c>
      <c r="X109" s="39">
        <v>0.38</v>
      </c>
      <c r="Y109" s="25">
        <f t="shared" si="1061"/>
        <v>5658.2</v>
      </c>
      <c r="Z109" s="40">
        <v>2.97E-3</v>
      </c>
      <c r="AA109" s="18">
        <f t="shared" si="1062"/>
        <v>44.223300000000002</v>
      </c>
      <c r="AB109" s="27">
        <f>IF(M109&gt;0,(AD109+AL109)/M109,0)</f>
        <v>3.1720611148421756E-3</v>
      </c>
      <c r="AC109" s="40">
        <v>2.5999999999999998E-4</v>
      </c>
      <c r="AD109" s="37">
        <f t="shared" si="1063"/>
        <v>3.8713999999999995</v>
      </c>
      <c r="AE109" s="28">
        <v>0.2271</v>
      </c>
      <c r="AF109" s="41">
        <f t="shared" si="1064"/>
        <v>43.398809999999997</v>
      </c>
      <c r="AG109" s="28">
        <f t="shared" si="1065"/>
        <v>0.91350375559509767</v>
      </c>
      <c r="AH109" s="29">
        <f t="shared" si="646"/>
        <v>0.91908752943652239</v>
      </c>
      <c r="AI109" s="34">
        <v>210</v>
      </c>
      <c r="AJ109" s="36">
        <v>0.09</v>
      </c>
      <c r="AK109" s="38">
        <v>0.22689999999999999</v>
      </c>
      <c r="AL109" s="41">
        <f t="shared" si="1066"/>
        <v>43.360589999999995</v>
      </c>
      <c r="AM109" s="42">
        <v>1.75</v>
      </c>
      <c r="AN109" s="42"/>
      <c r="AO109" s="122">
        <f>AO108+AI109-AN109</f>
        <v>449.46000000000299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11" t="s">
        <v>51</v>
      </c>
      <c r="D110" s="43">
        <v>21900</v>
      </c>
      <c r="E110" s="43">
        <v>3</v>
      </c>
      <c r="F110" s="43">
        <v>19417</v>
      </c>
      <c r="G110" s="37">
        <v>3.5</v>
      </c>
      <c r="H110" s="37">
        <v>6</v>
      </c>
      <c r="I110" s="43">
        <v>19679</v>
      </c>
      <c r="J110" s="37">
        <v>6.5</v>
      </c>
      <c r="K110" s="43">
        <v>16036</v>
      </c>
      <c r="L110" s="39">
        <v>7.2999999999999995E-2</v>
      </c>
      <c r="M110" s="37">
        <f>ROUND(K110*(1-L110),0)</f>
        <v>14865</v>
      </c>
      <c r="N110" s="28">
        <v>0.69699999999999995</v>
      </c>
      <c r="O110" s="25">
        <f t="shared" si="1056"/>
        <v>10360.904999999999</v>
      </c>
      <c r="P110" s="39">
        <v>0.26200000000000001</v>
      </c>
      <c r="Q110" s="25">
        <f t="shared" si="1057"/>
        <v>3894.63</v>
      </c>
      <c r="R110" s="39">
        <v>4.1000000000000002E-2</v>
      </c>
      <c r="S110" s="25">
        <f t="shared" si="1058"/>
        <v>609.46500000000003</v>
      </c>
      <c r="T110" s="28">
        <v>0.252</v>
      </c>
      <c r="U110" s="25">
        <f t="shared" si="1059"/>
        <v>3745.98</v>
      </c>
      <c r="V110" s="39">
        <v>0.47099999999999997</v>
      </c>
      <c r="W110" s="25">
        <f t="shared" si="1060"/>
        <v>7001.415</v>
      </c>
      <c r="X110" s="39">
        <v>0.38</v>
      </c>
      <c r="Y110" s="25">
        <f t="shared" si="1061"/>
        <v>5648.7</v>
      </c>
      <c r="Z110" s="47">
        <v>3.0599999999999998E-3</v>
      </c>
      <c r="AA110" s="18">
        <f t="shared" si="1062"/>
        <v>45.486899999999999</v>
      </c>
      <c r="AB110" s="27">
        <f>IF(M110&gt;0,(AD110+AL110)/M110,0)</f>
        <v>3.3055547662293977E-3</v>
      </c>
      <c r="AC110" s="47">
        <v>2.7E-4</v>
      </c>
      <c r="AD110" s="37">
        <f t="shared" si="1063"/>
        <v>4.0135500000000004</v>
      </c>
      <c r="AE110" s="28">
        <v>0.22509999999999999</v>
      </c>
      <c r="AF110" s="41">
        <f t="shared" si="1064"/>
        <v>45.836212600000003</v>
      </c>
      <c r="AG110" s="28">
        <f t="shared" si="1065"/>
        <v>0.91285965082114329</v>
      </c>
      <c r="AH110" s="29">
        <f t="shared" si="646"/>
        <v>0.91943956401322247</v>
      </c>
      <c r="AI110" s="43">
        <v>226</v>
      </c>
      <c r="AJ110" s="39">
        <v>9.9000000000000005E-2</v>
      </c>
      <c r="AK110" s="28">
        <v>0.22159999999999999</v>
      </c>
      <c r="AL110" s="41">
        <f t="shared" si="1066"/>
        <v>45.123521599999997</v>
      </c>
      <c r="AM110" s="18">
        <v>1.65</v>
      </c>
      <c r="AN110" s="18"/>
      <c r="AO110" s="122">
        <f>AO109+AI110-AN110</f>
        <v>675.46000000000299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67">SUM(D108:D110)</f>
        <v>50360</v>
      </c>
      <c r="E111" s="51"/>
      <c r="F111" s="51">
        <f t="shared" ref="F111" si="1068">SUM(F108:F110)</f>
        <v>52655</v>
      </c>
      <c r="G111" s="52"/>
      <c r="H111" s="52"/>
      <c r="I111" s="51">
        <f t="shared" ref="I111:K111" si="1069">SUM(I108:I110)</f>
        <v>53597</v>
      </c>
      <c r="J111" s="52"/>
      <c r="K111" s="51">
        <f t="shared" si="1069"/>
        <v>48321</v>
      </c>
      <c r="L111" s="21">
        <f t="shared" ref="L111" si="1070">IF(K111&gt;0,(K108*L108+K109*L109+K110*L110)/K111,0)</f>
        <v>7.3004035512510085E-2</v>
      </c>
      <c r="M111" s="52">
        <f t="shared" ref="M111" si="1071">M108+M109+M110</f>
        <v>44793</v>
      </c>
      <c r="N111" s="53">
        <f t="shared" ref="N111" si="1072">IF(M111&gt;0,O111/M111,0)</f>
        <v>0.7162385863862657</v>
      </c>
      <c r="O111" s="54">
        <f t="shared" ref="O111" si="1073">O108+O109+O110</f>
        <v>32082.474999999999</v>
      </c>
      <c r="P111" s="21">
        <f t="shared" ref="P111" si="1074">IF(M111&gt;0,Q111/M111,0)</f>
        <v>0.22220436228875048</v>
      </c>
      <c r="Q111" s="54">
        <f t="shared" ref="Q111" si="1075">Q108+Q109+Q110</f>
        <v>9953.2000000000007</v>
      </c>
      <c r="R111" s="21">
        <f t="shared" ref="R111" si="1076">IF(M111&gt;0,S111/M111,0)</f>
        <v>6.1557051324983812E-2</v>
      </c>
      <c r="S111" s="54">
        <f t="shared" ref="S111" si="1077">S108+S109+S110</f>
        <v>2757.3249999999998</v>
      </c>
      <c r="T111" s="21">
        <f t="shared" ref="T111" si="1078">IF(M111&gt;0,U111/M111,0)</f>
        <v>0.25368191458486816</v>
      </c>
      <c r="U111" s="54">
        <f t="shared" ref="U111" si="1079">U108+U109+U110</f>
        <v>11363.173999999999</v>
      </c>
      <c r="V111" s="21">
        <f t="shared" ref="V111" si="1080">IF(M111&gt;0,W111/M111,0)</f>
        <v>0.46830761502913398</v>
      </c>
      <c r="W111" s="54">
        <f t="shared" ref="W111" si="1081">W108+W109+W110</f>
        <v>20976.902999999998</v>
      </c>
      <c r="X111" s="21">
        <f t="shared" ref="X111" si="1082">IF(M111&gt;0,Y111/M111,0)</f>
        <v>0.38</v>
      </c>
      <c r="Y111" s="54">
        <f t="shared" ref="Y111" si="1083">Y108+Y109+Y110</f>
        <v>17021.34</v>
      </c>
      <c r="Z111" s="55">
        <f t="shared" ref="Z111" si="1084">IF(M111&gt;0,AA111/M111,0)</f>
        <v>3.0166534949657309E-3</v>
      </c>
      <c r="AA111" s="56">
        <f t="shared" ref="AA111" si="1085">SUM(AA108:AA110)</f>
        <v>135.12495999999999</v>
      </c>
      <c r="AB111" s="55">
        <f t="shared" ref="AB111" si="1086">IF(M111&gt;0,(AB108*M108+AB109*M109+AB110*M110)/M111,0)</f>
        <v>3.3278244100640722E-3</v>
      </c>
      <c r="AC111" s="55">
        <f t="shared" ref="AC111" si="1087">IF(K111&gt;0,(K108*AC108+K109*AC109+K110*AC110)/K111,0)</f>
        <v>2.6667949752695515E-4</v>
      </c>
      <c r="AD111" s="52">
        <f t="shared" ref="AD111" si="1088">SUM(AD108:AD110)</f>
        <v>11.945209999999999</v>
      </c>
      <c r="AE111" s="53">
        <f t="shared" ref="AE111" si="1089">IF(K111&gt;0,(K108*AE108+K109*AE109+K110*AE110)/K111,0)</f>
        <v>0.22579770907059044</v>
      </c>
      <c r="AF111" s="58">
        <f t="shared" ref="AF111" si="1090">SUM(AF108:AF110)</f>
        <v>138.88306500000002</v>
      </c>
      <c r="AG111" s="53">
        <f t="shared" ref="AG111" si="1091">IF(AND(AA111&gt;0),((AA108*AG108+AA109*AG109+AA110*AG110)/AA111),0)</f>
        <v>0.91267702968839393</v>
      </c>
      <c r="AH111" s="57">
        <f t="shared" si="646"/>
        <v>0.92096495027555669</v>
      </c>
      <c r="AI111" s="51">
        <f t="shared" ref="AI111" si="1092">SUM(AI108:AI110)</f>
        <v>678</v>
      </c>
      <c r="AJ111" s="21">
        <f t="shared" ref="AJ111" si="1093">IF(AI111&gt;0,(AJ108*AI108+AJ109*AI109+AJ110*AI110)/AI111,0)</f>
        <v>9.2643067846607682E-2</v>
      </c>
      <c r="AK111" s="53">
        <f t="shared" ref="AK111" si="1094">IF(K111&gt;0,(AK108*K108+AK109*K109+AK110*K110)/K111,0)</f>
        <v>0.22302378055089919</v>
      </c>
      <c r="AL111" s="58">
        <f t="shared" ref="AL111" si="1095">SUM(AL108:AL110)</f>
        <v>137.11802879999999</v>
      </c>
      <c r="AM111" s="56"/>
      <c r="AN111" s="56">
        <f t="shared" ref="AN111" si="1096">SUM(AN108:AN110)</f>
        <v>1002.06</v>
      </c>
      <c r="AO111" s="106"/>
      <c r="AP111" s="107">
        <f>AO110</f>
        <v>675.46000000000299</v>
      </c>
      <c r="AQ111" s="51">
        <f t="shared" ref="AQ111" si="1097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54</v>
      </c>
      <c r="D112" s="12">
        <v>6373</v>
      </c>
      <c r="E112" s="12">
        <v>2</v>
      </c>
      <c r="F112" s="12">
        <v>16459</v>
      </c>
      <c r="G112" s="13">
        <v>4.2</v>
      </c>
      <c r="H112" s="13">
        <v>7</v>
      </c>
      <c r="I112" s="12">
        <v>16876</v>
      </c>
      <c r="J112" s="13">
        <v>6.4</v>
      </c>
      <c r="K112" s="12">
        <v>15737</v>
      </c>
      <c r="L112" s="14">
        <v>7.2999999999999995E-2</v>
      </c>
      <c r="M112" s="24">
        <f>ROUND(K112*(1-L112),0)</f>
        <v>14588</v>
      </c>
      <c r="N112" s="15">
        <v>0.59799999999999998</v>
      </c>
      <c r="O112" s="25">
        <f t="shared" ref="O112:O114" si="1098">M112*N112</f>
        <v>8723.6239999999998</v>
      </c>
      <c r="P112" s="14">
        <v>0.312</v>
      </c>
      <c r="Q112" s="25">
        <f t="shared" ref="Q112:Q114" si="1099">M112*P112</f>
        <v>4551.4560000000001</v>
      </c>
      <c r="R112" s="16">
        <v>0.09</v>
      </c>
      <c r="S112" s="25">
        <f t="shared" ref="S112:S114" si="1100">M112*R112</f>
        <v>1312.9199999999998</v>
      </c>
      <c r="T112" s="26">
        <v>0.246</v>
      </c>
      <c r="U112" s="25">
        <f t="shared" ref="U112:U114" si="1101">M112*T112</f>
        <v>3588.6480000000001</v>
      </c>
      <c r="V112" s="16">
        <v>0.47599999999999998</v>
      </c>
      <c r="W112" s="25">
        <f t="shared" ref="W112:W114" si="1102">M112*V112</f>
        <v>6943.8879999999999</v>
      </c>
      <c r="X112" s="16">
        <v>0.38</v>
      </c>
      <c r="Y112" s="25">
        <f t="shared" ref="Y112:Y114" si="1103">X112*M112</f>
        <v>5543.4400000000005</v>
      </c>
      <c r="Z112" s="17">
        <v>2.97E-3</v>
      </c>
      <c r="AA112" s="18">
        <f t="shared" ref="AA112:AA114" si="1104">M112*Z112</f>
        <v>43.326360000000001</v>
      </c>
      <c r="AB112" s="27">
        <f>IF(M112&gt;0,(AD112+AL112)/M112,0)</f>
        <v>3.5305421236632851E-3</v>
      </c>
      <c r="AC112" s="17">
        <v>2.7E-4</v>
      </c>
      <c r="AD112" s="24">
        <f t="shared" ref="AD112:AD114" si="1105">AC112*M112</f>
        <v>3.9387600000000003</v>
      </c>
      <c r="AE112" s="118">
        <v>0.22700000000000001</v>
      </c>
      <c r="AF112" s="30">
        <f t="shared" ref="AF112:AF114" si="1106">AI112*(1-AJ112)*AE112</f>
        <v>47.252547</v>
      </c>
      <c r="AG112" s="28">
        <f t="shared" ref="AG112:AG114" si="1107">IF(AND(AE112&gt;0,AC112&gt;0,Z112&gt;0),((Z112-AC112)*AE112)/((AE112-AC112)*Z112),0)</f>
        <v>0.91017349430439898</v>
      </c>
      <c r="AH112" s="60">
        <f t="shared" si="646"/>
        <v>0.92461703798269124</v>
      </c>
      <c r="AI112" s="12">
        <v>229</v>
      </c>
      <c r="AJ112" s="14">
        <v>9.0999999999999998E-2</v>
      </c>
      <c r="AK112" s="15">
        <v>0.22850000000000001</v>
      </c>
      <c r="AL112" s="30">
        <f t="shared" ref="AL112:AL114" si="1108">AI112*(1-AJ112)*AK112</f>
        <v>47.564788499999999</v>
      </c>
      <c r="AM112" s="19">
        <v>1.7</v>
      </c>
      <c r="AN112" s="19">
        <v>814.64</v>
      </c>
      <c r="AO112" s="102">
        <f>AO110+AI112-AN112-AP112</f>
        <v>3.0127011996228248E-12</v>
      </c>
      <c r="AP112" s="103">
        <v>89.82</v>
      </c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154" t="s">
        <v>50</v>
      </c>
      <c r="D113" s="34">
        <v>20387</v>
      </c>
      <c r="E113" s="34">
        <v>8</v>
      </c>
      <c r="F113" s="34">
        <v>15198</v>
      </c>
      <c r="G113" s="35">
        <v>4.7</v>
      </c>
      <c r="H113" s="35">
        <v>7.3</v>
      </c>
      <c r="I113" s="34">
        <v>15780</v>
      </c>
      <c r="J113" s="35">
        <v>6.3</v>
      </c>
      <c r="K113" s="34">
        <v>16121</v>
      </c>
      <c r="L113" s="36">
        <v>7.0000000000000007E-2</v>
      </c>
      <c r="M113" s="37">
        <f>ROUND(K113*(1-L113),0)</f>
        <v>14993</v>
      </c>
      <c r="N113" s="38">
        <v>0.65700000000000003</v>
      </c>
      <c r="O113" s="25">
        <f t="shared" si="1098"/>
        <v>9850.4009999999998</v>
      </c>
      <c r="P113" s="36">
        <v>0.17100000000000001</v>
      </c>
      <c r="Q113" s="25">
        <f t="shared" si="1099"/>
        <v>2563.8030000000003</v>
      </c>
      <c r="R113" s="39">
        <v>0.17199999999999999</v>
      </c>
      <c r="S113" s="25">
        <f t="shared" si="1100"/>
        <v>2578.7959999999998</v>
      </c>
      <c r="T113" s="28">
        <v>0.24199999999999999</v>
      </c>
      <c r="U113" s="25">
        <f t="shared" si="1101"/>
        <v>3628.306</v>
      </c>
      <c r="V113" s="39">
        <v>0.47299999999999998</v>
      </c>
      <c r="W113" s="25">
        <f t="shared" si="1102"/>
        <v>7091.6889999999994</v>
      </c>
      <c r="X113" s="39">
        <v>0.38</v>
      </c>
      <c r="Y113" s="25">
        <f t="shared" si="1103"/>
        <v>5697.34</v>
      </c>
      <c r="Z113" s="40">
        <v>2.9099999999999998E-3</v>
      </c>
      <c r="AA113" s="18">
        <f t="shared" si="1104"/>
        <v>43.629629999999999</v>
      </c>
      <c r="AB113" s="27">
        <f>IF(M113&gt;0,(AD113+AL113)/M113,0)</f>
        <v>3.0007543520309478E-3</v>
      </c>
      <c r="AC113" s="40">
        <v>2.7E-4</v>
      </c>
      <c r="AD113" s="37">
        <f t="shared" si="1105"/>
        <v>4.0481100000000003</v>
      </c>
      <c r="AE113" s="28">
        <v>0.23169999999999999</v>
      </c>
      <c r="AF113" s="41">
        <f t="shared" si="1106"/>
        <v>40.889257499999999</v>
      </c>
      <c r="AG113" s="28">
        <f t="shared" si="1107"/>
        <v>0.90827490755593532</v>
      </c>
      <c r="AH113" s="29">
        <f t="shared" si="646"/>
        <v>0.91108293691053499</v>
      </c>
      <c r="AI113" s="34">
        <v>195</v>
      </c>
      <c r="AJ113" s="36">
        <v>9.5000000000000001E-2</v>
      </c>
      <c r="AK113" s="38">
        <v>0.23200000000000001</v>
      </c>
      <c r="AL113" s="41">
        <f t="shared" si="1108"/>
        <v>40.9422</v>
      </c>
      <c r="AM113" s="42">
        <v>1.7</v>
      </c>
      <c r="AN113" s="42"/>
      <c r="AO113" s="122">
        <f>AO112+AI113-AN113</f>
        <v>195.00000000000301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11" t="s">
        <v>51</v>
      </c>
      <c r="D114" s="43">
        <v>21440</v>
      </c>
      <c r="E114" s="43">
        <v>5</v>
      </c>
      <c r="F114" s="43">
        <v>19093</v>
      </c>
      <c r="G114" s="37">
        <v>5.2</v>
      </c>
      <c r="H114" s="37">
        <v>7.4</v>
      </c>
      <c r="I114" s="43">
        <v>19342</v>
      </c>
      <c r="J114" s="37">
        <v>5.5</v>
      </c>
      <c r="K114" s="43">
        <v>16147</v>
      </c>
      <c r="L114" s="39">
        <v>6.9000000000000006E-2</v>
      </c>
      <c r="M114" s="37">
        <f>ROUND(K114*(1-L114),0)</f>
        <v>15033</v>
      </c>
      <c r="N114" s="28">
        <v>0.65400000000000003</v>
      </c>
      <c r="O114" s="25">
        <f t="shared" si="1098"/>
        <v>9831.5820000000003</v>
      </c>
      <c r="P114" s="39">
        <v>0.316</v>
      </c>
      <c r="Q114" s="25">
        <f t="shared" si="1099"/>
        <v>4750.4279999999999</v>
      </c>
      <c r="R114" s="39">
        <v>0.03</v>
      </c>
      <c r="S114" s="25">
        <f t="shared" si="1100"/>
        <v>450.99</v>
      </c>
      <c r="T114" s="28">
        <v>0.22500000000000001</v>
      </c>
      <c r="U114" s="25">
        <f t="shared" si="1101"/>
        <v>3382.4250000000002</v>
      </c>
      <c r="V114" s="39">
        <v>0.49199999999999999</v>
      </c>
      <c r="W114" s="25">
        <f t="shared" si="1102"/>
        <v>7396.2359999999999</v>
      </c>
      <c r="X114" s="39">
        <v>0.38</v>
      </c>
      <c r="Y114" s="25">
        <f t="shared" si="1103"/>
        <v>5712.54</v>
      </c>
      <c r="Z114" s="47">
        <v>2.8600000000000001E-3</v>
      </c>
      <c r="AA114" s="18">
        <f t="shared" si="1104"/>
        <v>42.99438</v>
      </c>
      <c r="AB114" s="27">
        <f>IF(M114&gt;0,(AD114+AL114)/M114,0)</f>
        <v>3.19102614248653E-3</v>
      </c>
      <c r="AC114" s="47">
        <v>2.7999999999999998E-4</v>
      </c>
      <c r="AD114" s="37">
        <f t="shared" si="1105"/>
        <v>4.2092399999999994</v>
      </c>
      <c r="AE114" s="28">
        <v>0.2235</v>
      </c>
      <c r="AF114" s="41">
        <f t="shared" si="1106"/>
        <v>41.869372500000004</v>
      </c>
      <c r="AG114" s="28">
        <f t="shared" si="1107"/>
        <v>0.90322946473829024</v>
      </c>
      <c r="AH114" s="29">
        <f t="shared" si="646"/>
        <v>0.91334869830025078</v>
      </c>
      <c r="AI114" s="43">
        <v>207</v>
      </c>
      <c r="AJ114" s="39">
        <v>9.5000000000000001E-2</v>
      </c>
      <c r="AK114" s="28">
        <v>0.2336</v>
      </c>
      <c r="AL114" s="41">
        <f t="shared" si="1108"/>
        <v>43.761456000000003</v>
      </c>
      <c r="AM114" s="18">
        <v>1.65</v>
      </c>
      <c r="AN114" s="18"/>
      <c r="AO114" s="122">
        <f>AO113+AI114-AN114</f>
        <v>402.00000000000301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09">SUM(D112:D114)</f>
        <v>48200</v>
      </c>
      <c r="E115" s="51"/>
      <c r="F115" s="51">
        <f t="shared" ref="F115" si="1110">SUM(F112:F114)</f>
        <v>50750</v>
      </c>
      <c r="G115" s="52"/>
      <c r="H115" s="52"/>
      <c r="I115" s="51">
        <f t="shared" ref="I115:K115" si="1111">SUM(I112:I114)</f>
        <v>51998</v>
      </c>
      <c r="J115" s="52"/>
      <c r="K115" s="51">
        <f t="shared" si="1111"/>
        <v>48005</v>
      </c>
      <c r="L115" s="21">
        <f t="shared" ref="L115" si="1112">IF(K115&gt;0,(K112*L112+K113*L113+K114*L114)/K115,0)</f>
        <v>7.0647099260493687E-2</v>
      </c>
      <c r="M115" s="52">
        <f t="shared" ref="M115" si="1113">M112+M113+M114</f>
        <v>44614</v>
      </c>
      <c r="N115" s="53">
        <f t="shared" ref="N115" si="1114">IF(M115&gt;0,O115/M115,0)</f>
        <v>0.63669715784282965</v>
      </c>
      <c r="O115" s="54">
        <f t="shared" ref="O115" si="1115">O112+O113+O114</f>
        <v>28405.607000000004</v>
      </c>
      <c r="P115" s="21">
        <f t="shared" ref="P115" si="1116">IF(M115&gt;0,Q115/M115,0)</f>
        <v>0.26596330748195635</v>
      </c>
      <c r="Q115" s="54">
        <f t="shared" ref="Q115" si="1117">Q112+Q113+Q114</f>
        <v>11865.687</v>
      </c>
      <c r="R115" s="21">
        <f t="shared" ref="R115" si="1118">IF(M115&gt;0,S115/M115,0)</f>
        <v>9.7339534675214043E-2</v>
      </c>
      <c r="S115" s="54">
        <f t="shared" ref="S115" si="1119">S112+S113+S114</f>
        <v>4342.7059999999992</v>
      </c>
      <c r="T115" s="21">
        <f t="shared" ref="T115" si="1120">IF(M115&gt;0,U115/M115,0)</f>
        <v>0.23757966109293049</v>
      </c>
      <c r="U115" s="54">
        <f t="shared" ref="U115" si="1121">U112+U113+U114</f>
        <v>10599.379000000001</v>
      </c>
      <c r="V115" s="21">
        <f t="shared" ref="V115" si="1122">IF(M115&gt;0,W115/M115,0)</f>
        <v>0.48038313085578516</v>
      </c>
      <c r="W115" s="54">
        <f t="shared" ref="W115" si="1123">W112+W113+W114</f>
        <v>21431.812999999998</v>
      </c>
      <c r="X115" s="21">
        <f t="shared" ref="X115" si="1124">IF(M115&gt;0,Y115/M115,0)</f>
        <v>0.38</v>
      </c>
      <c r="Y115" s="54">
        <f t="shared" ref="Y115" si="1125">Y112+Y113+Y114</f>
        <v>16953.32</v>
      </c>
      <c r="Z115" s="55">
        <f t="shared" ref="Z115" si="1126">IF(M115&gt;0,AA115/M115,0)</f>
        <v>2.912771103241135E-3</v>
      </c>
      <c r="AA115" s="56">
        <f t="shared" ref="AA115" si="1127">SUM(AA112:AA114)</f>
        <v>129.95036999999999</v>
      </c>
      <c r="AB115" s="55">
        <f t="shared" ref="AB115" si="1128">IF(M115&gt;0,(AB112*M112+AB113*M113+AB114*M114)/M115,0)</f>
        <v>3.2380991280763888E-3</v>
      </c>
      <c r="AC115" s="55">
        <f t="shared" ref="AC115" si="1129">IF(K115&gt;0,(K112*AC112+K113*AC113+K114*AC114)/K115,0)</f>
        <v>2.7336360795750437E-4</v>
      </c>
      <c r="AD115" s="52">
        <f t="shared" ref="AD115" si="1130">SUM(AD112:AD114)</f>
        <v>12.196110000000001</v>
      </c>
      <c r="AE115" s="53">
        <f t="shared" ref="AE115" si="1131">IF(K115&gt;0,(K112*AE112+K113*AE113+K114*AE114)/K115,0)</f>
        <v>0.22740108738673054</v>
      </c>
      <c r="AF115" s="58">
        <f t="shared" ref="AF115" si="1132">SUM(AF112:AF114)</f>
        <v>130.011177</v>
      </c>
      <c r="AG115" s="53">
        <f t="shared" ref="AG115" si="1133">IF(AND(AA115&gt;0),((AA112*AG112+AA113*AG113+AA114*AG114)/AA115),0)</f>
        <v>0.90723861321668153</v>
      </c>
      <c r="AH115" s="57">
        <f t="shared" si="646"/>
        <v>0.9166619256839631</v>
      </c>
      <c r="AI115" s="51">
        <f t="shared" ref="AI115" si="1134">SUM(AI112:AI114)</f>
        <v>631</v>
      </c>
      <c r="AJ115" s="21">
        <f t="shared" ref="AJ115" si="1135">IF(AI115&gt;0,(AJ112*AI112+AJ113*AI113+AJ114*AI114)/AI115,0)</f>
        <v>9.3548335974643418E-2</v>
      </c>
      <c r="AK115" s="53">
        <f t="shared" ref="AK115" si="1136">IF(K115&gt;0,(AK112*K112+AK113*K113+AK114*K114)/K115,0)</f>
        <v>0.23139080720758257</v>
      </c>
      <c r="AL115" s="58">
        <f t="shared" ref="AL115" si="1137">SUM(AL112:AL114)</f>
        <v>132.26844450000002</v>
      </c>
      <c r="AM115" s="56"/>
      <c r="AN115" s="56">
        <f t="shared" ref="AN115" si="1138">SUM(AN112:AN114)</f>
        <v>814.64</v>
      </c>
      <c r="AO115" s="106"/>
      <c r="AP115" s="107">
        <f>AO114</f>
        <v>402.00000000000301</v>
      </c>
      <c r="AQ115" s="51">
        <f t="shared" ref="AQ115" si="1139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54</v>
      </c>
      <c r="D116" s="12">
        <v>12615</v>
      </c>
      <c r="E116" s="12">
        <v>2</v>
      </c>
      <c r="F116" s="12">
        <v>8724</v>
      </c>
      <c r="G116" s="13">
        <v>10.3</v>
      </c>
      <c r="H116" s="13">
        <v>7.1</v>
      </c>
      <c r="I116" s="12">
        <v>9104</v>
      </c>
      <c r="J116" s="13">
        <v>8.1999999999999993</v>
      </c>
      <c r="K116" s="12">
        <v>15448</v>
      </c>
      <c r="L116" s="14">
        <v>7.0999999999999994E-2</v>
      </c>
      <c r="M116" s="24">
        <f>ROUND(K116*(1-L116),0)</f>
        <v>14351</v>
      </c>
      <c r="N116" s="15">
        <v>0.67100000000000004</v>
      </c>
      <c r="O116" s="25">
        <f t="shared" ref="O116:O118" si="1140">M116*N116</f>
        <v>9629.5210000000006</v>
      </c>
      <c r="P116" s="14">
        <v>0.221</v>
      </c>
      <c r="Q116" s="25">
        <f t="shared" ref="Q116:Q118" si="1141">M116*P116</f>
        <v>3171.5709999999999</v>
      </c>
      <c r="R116" s="16">
        <v>0.108</v>
      </c>
      <c r="S116" s="25">
        <f t="shared" ref="S116:S118" si="1142">M116*R116</f>
        <v>1549.9079999999999</v>
      </c>
      <c r="T116" s="26">
        <v>0.216</v>
      </c>
      <c r="U116" s="25">
        <f t="shared" ref="U116:U118" si="1143">M116*T116</f>
        <v>3099.8159999999998</v>
      </c>
      <c r="V116" s="16">
        <v>0.52500000000000002</v>
      </c>
      <c r="W116" s="25">
        <f t="shared" ref="W116:W118" si="1144">M116*V116</f>
        <v>7534.2750000000005</v>
      </c>
      <c r="X116" s="16">
        <v>0.38</v>
      </c>
      <c r="Y116" s="25">
        <f t="shared" ref="Y116:Y118" si="1145">X116*M116</f>
        <v>5453.38</v>
      </c>
      <c r="Z116" s="17">
        <v>2.8800000000000002E-3</v>
      </c>
      <c r="AA116" s="18">
        <f t="shared" ref="AA116:AA118" si="1146">M116*Z116</f>
        <v>41.330880000000001</v>
      </c>
      <c r="AB116" s="27">
        <f>IF(M116&gt;0,(AD116+AL116)/M116,0)</f>
        <v>3.1380156922862518E-3</v>
      </c>
      <c r="AC116" s="17">
        <v>2.7999999999999998E-4</v>
      </c>
      <c r="AD116" s="24">
        <f t="shared" ref="AD116:AD118" si="1147">AC116*M116</f>
        <v>4.0182799999999999</v>
      </c>
      <c r="AE116" s="118">
        <v>0.22500000000000001</v>
      </c>
      <c r="AF116" s="30">
        <f t="shared" ref="AF116:AF118" si="1148">AI116*(1-AJ116)*AE116</f>
        <v>41.401800000000001</v>
      </c>
      <c r="AG116" s="28">
        <f t="shared" ref="AG116:AG118" si="1149">IF(AND(AE116&gt;0,AC116&gt;0,Z116&gt;0),((Z116-AC116)*AE116)/((AE116-AC116)*Z116),0)</f>
        <v>0.90390263438946261</v>
      </c>
      <c r="AH116" s="60">
        <f t="shared" si="646"/>
        <v>0.9119171598287118</v>
      </c>
      <c r="AI116" s="12">
        <v>204</v>
      </c>
      <c r="AJ116" s="14">
        <v>9.8000000000000004E-2</v>
      </c>
      <c r="AK116" s="15">
        <v>0.22289999999999999</v>
      </c>
      <c r="AL116" s="30">
        <f t="shared" ref="AL116:AL118" si="1150">AI116*(1-AJ116)*AK116</f>
        <v>41.015383200000002</v>
      </c>
      <c r="AM116" s="19">
        <v>1.75</v>
      </c>
      <c r="AN116" s="19">
        <v>600.08000000000004</v>
      </c>
      <c r="AO116" s="102">
        <f>AO114+AI116-AN116-AP116</f>
        <v>5.9200000000029149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52</v>
      </c>
      <c r="D117" s="34">
        <v>19945</v>
      </c>
      <c r="E117" s="34">
        <v>7</v>
      </c>
      <c r="F117" s="34">
        <v>18979</v>
      </c>
      <c r="G117" s="35">
        <v>5.9</v>
      </c>
      <c r="H117" s="35">
        <v>5.8</v>
      </c>
      <c r="I117" s="34">
        <v>19096</v>
      </c>
      <c r="J117" s="35">
        <v>6.4</v>
      </c>
      <c r="K117" s="34">
        <v>15334</v>
      </c>
      <c r="L117" s="36">
        <v>7.0999999999999994E-2</v>
      </c>
      <c r="M117" s="37">
        <f>ROUND(K117*(1-L117),0)</f>
        <v>14245</v>
      </c>
      <c r="N117" s="38">
        <v>0.76700000000000002</v>
      </c>
      <c r="O117" s="25">
        <f t="shared" si="1140"/>
        <v>10925.915000000001</v>
      </c>
      <c r="P117" s="36">
        <v>0.186</v>
      </c>
      <c r="Q117" s="25">
        <f t="shared" si="1141"/>
        <v>2649.57</v>
      </c>
      <c r="R117" s="39">
        <v>4.7E-2</v>
      </c>
      <c r="S117" s="25">
        <f t="shared" si="1142"/>
        <v>669.51499999999999</v>
      </c>
      <c r="T117" s="28">
        <v>0.20699999999999999</v>
      </c>
      <c r="U117" s="25">
        <f t="shared" si="1143"/>
        <v>2948.7149999999997</v>
      </c>
      <c r="V117" s="39">
        <v>0.504</v>
      </c>
      <c r="W117" s="25">
        <f t="shared" si="1144"/>
        <v>7179.4800000000005</v>
      </c>
      <c r="X117" s="39">
        <v>0.38</v>
      </c>
      <c r="Y117" s="25">
        <f t="shared" si="1145"/>
        <v>5413.1</v>
      </c>
      <c r="Z117" s="40">
        <v>2.9499999999999999E-3</v>
      </c>
      <c r="AA117" s="18">
        <f t="shared" si="1146"/>
        <v>42.022750000000002</v>
      </c>
      <c r="AB117" s="27">
        <f>IF(M117&gt;0,(AD117+AL117)/M117,0)</f>
        <v>3.0288666900666907E-3</v>
      </c>
      <c r="AC117" s="40">
        <v>2.7E-4</v>
      </c>
      <c r="AD117" s="37">
        <f t="shared" si="1147"/>
        <v>3.8461500000000002</v>
      </c>
      <c r="AE117" s="28">
        <v>0.2243</v>
      </c>
      <c r="AF117" s="41">
        <f t="shared" si="1148"/>
        <v>38.696235999999999</v>
      </c>
      <c r="AG117" s="28">
        <f t="shared" si="1149"/>
        <v>0.90956946595378785</v>
      </c>
      <c r="AH117" s="29">
        <f t="shared" si="646"/>
        <v>0.91193862271329174</v>
      </c>
      <c r="AI117" s="34">
        <v>190</v>
      </c>
      <c r="AJ117" s="36">
        <v>9.1999999999999998E-2</v>
      </c>
      <c r="AK117" s="38">
        <v>0.2278</v>
      </c>
      <c r="AL117" s="41">
        <f t="shared" si="1150"/>
        <v>39.300056000000005</v>
      </c>
      <c r="AM117" s="42">
        <v>1.65</v>
      </c>
      <c r="AN117" s="42"/>
      <c r="AO117" s="122">
        <f>AO116+AI117-AN117</f>
        <v>195.92000000000291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11" t="s">
        <v>51</v>
      </c>
      <c r="D118" s="43">
        <v>18640</v>
      </c>
      <c r="E118" s="43">
        <v>5</v>
      </c>
      <c r="F118" s="43">
        <v>19838</v>
      </c>
      <c r="G118" s="37">
        <v>4.0999999999999996</v>
      </c>
      <c r="H118" s="37">
        <v>6.4</v>
      </c>
      <c r="I118" s="43">
        <v>19325</v>
      </c>
      <c r="J118" s="37">
        <v>5.8</v>
      </c>
      <c r="K118" s="43">
        <v>15946</v>
      </c>
      <c r="L118" s="39">
        <v>7.6999999999999999E-2</v>
      </c>
      <c r="M118" s="37">
        <f>ROUND(K118*(1-L118),0)</f>
        <v>14718</v>
      </c>
      <c r="N118" s="28">
        <v>0.63600000000000001</v>
      </c>
      <c r="O118" s="25">
        <f t="shared" si="1140"/>
        <v>9360.648000000001</v>
      </c>
      <c r="P118" s="39">
        <v>0.314</v>
      </c>
      <c r="Q118" s="25">
        <f t="shared" si="1141"/>
        <v>4621.4520000000002</v>
      </c>
      <c r="R118" s="39">
        <v>0.05</v>
      </c>
      <c r="S118" s="25">
        <f t="shared" si="1142"/>
        <v>735.90000000000009</v>
      </c>
      <c r="T118" s="28">
        <v>0.221</v>
      </c>
      <c r="U118" s="25">
        <f t="shared" si="1143"/>
        <v>3252.6779999999999</v>
      </c>
      <c r="V118" s="39">
        <v>0.495</v>
      </c>
      <c r="W118" s="25">
        <f t="shared" si="1144"/>
        <v>7285.41</v>
      </c>
      <c r="X118" s="39">
        <v>0.38</v>
      </c>
      <c r="Y118" s="25">
        <f t="shared" si="1145"/>
        <v>5592.84</v>
      </c>
      <c r="Z118" s="47">
        <v>3.0300000000000001E-3</v>
      </c>
      <c r="AA118" s="18">
        <f t="shared" si="1146"/>
        <v>44.59554</v>
      </c>
      <c r="AB118" s="27">
        <f>IF(M118&gt;0,(AD118+AL118)/M118,0)</f>
        <v>3.4078483081940486E-3</v>
      </c>
      <c r="AC118" s="47">
        <v>2.7E-4</v>
      </c>
      <c r="AD118" s="37">
        <f t="shared" si="1147"/>
        <v>3.9738600000000002</v>
      </c>
      <c r="AE118" s="28">
        <v>0.22939999999999999</v>
      </c>
      <c r="AF118" s="41">
        <f t="shared" si="1148"/>
        <v>46.815493199999999</v>
      </c>
      <c r="AG118" s="28">
        <f t="shared" si="1149"/>
        <v>0.91196445616717225</v>
      </c>
      <c r="AH118" s="29">
        <f t="shared" si="646"/>
        <v>0.92187101166211705</v>
      </c>
      <c r="AI118" s="43">
        <v>226</v>
      </c>
      <c r="AJ118" s="39">
        <v>9.7000000000000003E-2</v>
      </c>
      <c r="AK118" s="28">
        <v>0.2263</v>
      </c>
      <c r="AL118" s="41">
        <f t="shared" si="1150"/>
        <v>46.182851400000004</v>
      </c>
      <c r="AM118" s="18">
        <v>1.7</v>
      </c>
      <c r="AN118" s="18"/>
      <c r="AO118" s="122">
        <f>AO117+AI118-AN118</f>
        <v>421.92000000000291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51">SUM(D116:D118)</f>
        <v>51200</v>
      </c>
      <c r="E119" s="51"/>
      <c r="F119" s="51">
        <f t="shared" ref="F119" si="1152">SUM(F116:F118)</f>
        <v>47541</v>
      </c>
      <c r="G119" s="52"/>
      <c r="H119" s="52"/>
      <c r="I119" s="51">
        <f t="shared" ref="I119:K119" si="1153">SUM(I116:I118)</f>
        <v>47525</v>
      </c>
      <c r="J119" s="52"/>
      <c r="K119" s="51">
        <f t="shared" si="1153"/>
        <v>46728</v>
      </c>
      <c r="L119" s="21">
        <f t="shared" ref="L119" si="1154">IF(K119&gt;0,(K116*L116+K117*L117+K118*L118)/K119,0)</f>
        <v>7.3047508988186946E-2</v>
      </c>
      <c r="M119" s="52">
        <f t="shared" ref="M119" si="1155">M116+M117+M118</f>
        <v>43314</v>
      </c>
      <c r="N119" s="53">
        <f t="shared" ref="N119" si="1156">IF(M119&gt;0,O119/M119,0)</f>
        <v>0.6906793184651614</v>
      </c>
      <c r="O119" s="54">
        <f t="shared" ref="O119" si="1157">O116+O117+O118</f>
        <v>29916.084000000003</v>
      </c>
      <c r="P119" s="21">
        <f t="shared" ref="P119" si="1158">IF(M119&gt;0,Q119/M119,0)</f>
        <v>0.24109047882901605</v>
      </c>
      <c r="Q119" s="54">
        <f t="shared" ref="Q119" si="1159">Q116+Q117+Q118</f>
        <v>10442.593000000001</v>
      </c>
      <c r="R119" s="21">
        <f t="shared" ref="R119" si="1160">IF(M119&gt;0,S119/M119,0)</f>
        <v>6.8230202705822598E-2</v>
      </c>
      <c r="S119" s="54">
        <f t="shared" ref="S119" si="1161">S116+S117+S118</f>
        <v>2955.3229999999999</v>
      </c>
      <c r="T119" s="21">
        <f t="shared" ref="T119" si="1162">IF(M119&gt;0,U119/M119,0)</f>
        <v>0.21473909128688182</v>
      </c>
      <c r="U119" s="54">
        <f t="shared" ref="U119" si="1163">U116+U117+U118</f>
        <v>9301.2089999999989</v>
      </c>
      <c r="V119" s="21">
        <f t="shared" ref="V119" si="1164">IF(M119&gt;0,W119/M119,0)</f>
        <v>0.50789963983931297</v>
      </c>
      <c r="W119" s="54">
        <f t="shared" ref="W119" si="1165">W116+W117+W118</f>
        <v>21999.165000000001</v>
      </c>
      <c r="X119" s="21">
        <f t="shared" ref="X119" si="1166">IF(M119&gt;0,Y119/M119,0)</f>
        <v>0.38</v>
      </c>
      <c r="Y119" s="54">
        <f t="shared" ref="Y119" si="1167">Y116+Y117+Y118</f>
        <v>16459.32</v>
      </c>
      <c r="Z119" s="55">
        <f t="shared" ref="Z119" si="1168">IF(M119&gt;0,AA119/M119,0)</f>
        <v>2.9539910883317174E-3</v>
      </c>
      <c r="AA119" s="56">
        <f t="shared" ref="AA119" si="1169">SUM(AA116:AA118)</f>
        <v>127.94917000000001</v>
      </c>
      <c r="AB119" s="55">
        <f t="shared" ref="AB119" si="1170">IF(M119&gt;0,(AB116*M116+AB117*M117+AB118*M118)/M119,0)</f>
        <v>3.1938075587569842E-3</v>
      </c>
      <c r="AC119" s="55">
        <f t="shared" ref="AC119" si="1171">IF(K119&gt;0,(K116*AC116+K117*AC117+K118*AC118)/K119,0)</f>
        <v>2.7330594076356785E-4</v>
      </c>
      <c r="AD119" s="52">
        <f t="shared" ref="AD119" si="1172">SUM(AD116:AD118)</f>
        <v>11.838290000000001</v>
      </c>
      <c r="AE119" s="53">
        <f t="shared" ref="AE119" si="1173">IF(K119&gt;0,(K116*AE116+K117*AE117+K118*AE118)/K119,0)</f>
        <v>0.22627179849340867</v>
      </c>
      <c r="AF119" s="58">
        <f t="shared" ref="AF119" si="1174">SUM(AF116:AF118)</f>
        <v>126.9135292</v>
      </c>
      <c r="AG119" s="53">
        <f t="shared" ref="AG119" si="1175">IF(AND(AA119&gt;0),((AA116*AG116+AA117*AG117+AA118*AG118)/AA119),0)</f>
        <v>0.9085736857271185</v>
      </c>
      <c r="AH119" s="57">
        <f t="shared" si="646"/>
        <v>0.91553509778317466</v>
      </c>
      <c r="AI119" s="51">
        <f t="shared" ref="AI119" si="1176">SUM(AI116:AI118)</f>
        <v>620</v>
      </c>
      <c r="AJ119" s="21">
        <f t="shared" ref="AJ119" si="1177">IF(AI119&gt;0,(AJ116*AI116+AJ117*AI117+AJ118*AI118)/AI119,0)</f>
        <v>9.5796774193548401E-2</v>
      </c>
      <c r="AK119" s="53">
        <f t="shared" ref="AK119" si="1178">IF(K119&gt;0,(AK116*K116+AK117*K117+AK118*K118)/K119,0)</f>
        <v>0.225668211778805</v>
      </c>
      <c r="AL119" s="58">
        <f t="shared" ref="AL119" si="1179">SUM(AL116:AL118)</f>
        <v>126.49829060000002</v>
      </c>
      <c r="AM119" s="56"/>
      <c r="AN119" s="56">
        <f t="shared" ref="AN119" si="1180">SUM(AN116:AN118)</f>
        <v>600.08000000000004</v>
      </c>
      <c r="AO119" s="106"/>
      <c r="AP119" s="107">
        <f>AO118</f>
        <v>421.92000000000291</v>
      </c>
      <c r="AQ119" s="51">
        <f t="shared" ref="AQ119" si="1181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1" t="s">
        <v>54</v>
      </c>
      <c r="D120" s="12">
        <v>20711</v>
      </c>
      <c r="E120" s="12">
        <v>1</v>
      </c>
      <c r="F120" s="12">
        <v>18639</v>
      </c>
      <c r="G120" s="13">
        <v>5.0999999999999996</v>
      </c>
      <c r="H120" s="13">
        <v>7.5</v>
      </c>
      <c r="I120" s="12">
        <v>19400</v>
      </c>
      <c r="J120" s="13">
        <v>5</v>
      </c>
      <c r="K120" s="12">
        <v>16001</v>
      </c>
      <c r="L120" s="14">
        <v>7.0999999999999994E-2</v>
      </c>
      <c r="M120" s="37">
        <f>ROUND(K120*(1-L120),0)</f>
        <v>14865</v>
      </c>
      <c r="N120" s="15">
        <v>0.61799999999999999</v>
      </c>
      <c r="O120" s="25">
        <f t="shared" ref="O120:O122" si="1182">M120*N120</f>
        <v>9186.57</v>
      </c>
      <c r="P120" s="14">
        <v>0.314</v>
      </c>
      <c r="Q120" s="25">
        <f t="shared" ref="Q120:Q122" si="1183">M120*P120</f>
        <v>4667.6099999999997</v>
      </c>
      <c r="R120" s="16">
        <v>6.8000000000000005E-2</v>
      </c>
      <c r="S120" s="25">
        <f t="shared" ref="S120:S122" si="1184">M120*R120</f>
        <v>1010.82</v>
      </c>
      <c r="T120" s="26">
        <v>0.223</v>
      </c>
      <c r="U120" s="25">
        <f t="shared" ref="U120:U122" si="1185">M120*T120</f>
        <v>3314.895</v>
      </c>
      <c r="V120" s="16">
        <v>0.498</v>
      </c>
      <c r="W120" s="25">
        <f t="shared" ref="W120:W122" si="1186">M120*V120</f>
        <v>7402.7699999999995</v>
      </c>
      <c r="X120" s="16">
        <v>0.38</v>
      </c>
      <c r="Y120" s="25">
        <f t="shared" ref="Y120:Y122" si="1187">X120*M120</f>
        <v>5648.7</v>
      </c>
      <c r="Z120" s="17">
        <v>3.1199999999999999E-3</v>
      </c>
      <c r="AA120" s="18">
        <f t="shared" ref="AA120:AA122" si="1188">M120*Z120</f>
        <v>46.378799999999998</v>
      </c>
      <c r="AB120" s="27">
        <f>IF(M120&gt;0,(AD120+AL120)/M120,0)</f>
        <v>3.6220322906155402E-3</v>
      </c>
      <c r="AC120" s="17">
        <v>2.7E-4</v>
      </c>
      <c r="AD120" s="24">
        <f t="shared" ref="AD120:AD122" si="1189">AC120*M120</f>
        <v>4.0135500000000004</v>
      </c>
      <c r="AE120" s="118">
        <v>0.2316</v>
      </c>
      <c r="AF120" s="30">
        <f t="shared" ref="AF120:AF122" si="1190">AI120*(1-AJ120)*AE120</f>
        <v>49.316904000000001</v>
      </c>
      <c r="AG120" s="28">
        <f t="shared" ref="AG120:AG122" si="1191">IF(AND(AE120&gt;0,AC120&gt;0,Z120&gt;0),((Z120-AC120)*AE120)/((AE120-AC120)*Z120),0)</f>
        <v>0.91452769769460218</v>
      </c>
      <c r="AH120" s="60">
        <f t="shared" si="646"/>
        <v>0.92652528162069414</v>
      </c>
      <c r="AI120" s="12">
        <v>234</v>
      </c>
      <c r="AJ120" s="14">
        <v>0.09</v>
      </c>
      <c r="AK120" s="15">
        <v>0.23400000000000001</v>
      </c>
      <c r="AL120" s="30">
        <f t="shared" ref="AL120:AL122" si="1192">AI120*(1-AJ120)*AK120</f>
        <v>49.827960000000004</v>
      </c>
      <c r="AM120" s="19">
        <v>1.7</v>
      </c>
      <c r="AN120" s="19"/>
      <c r="AO120" s="102">
        <f>AO118+AI120-AN120</f>
        <v>655.92000000000291</v>
      </c>
      <c r="AP120" s="103"/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52</v>
      </c>
      <c r="D121" s="34">
        <v>20049</v>
      </c>
      <c r="E121" s="34">
        <v>3</v>
      </c>
      <c r="F121" s="34">
        <v>18576</v>
      </c>
      <c r="G121" s="35">
        <v>4.8</v>
      </c>
      <c r="H121" s="35">
        <v>5.8</v>
      </c>
      <c r="I121" s="34">
        <v>18752</v>
      </c>
      <c r="J121" s="35">
        <v>4.5999999999999996</v>
      </c>
      <c r="K121" s="34">
        <v>15958</v>
      </c>
      <c r="L121" s="36">
        <v>7.6999999999999999E-2</v>
      </c>
      <c r="M121" s="37">
        <f>ROUND(K121*(1-L121),0)</f>
        <v>14729</v>
      </c>
      <c r="N121" s="38">
        <v>0.73199999999999998</v>
      </c>
      <c r="O121" s="25">
        <f t="shared" si="1182"/>
        <v>10781.628000000001</v>
      </c>
      <c r="P121" s="36">
        <v>0.215</v>
      </c>
      <c r="Q121" s="25">
        <f t="shared" si="1183"/>
        <v>3166.7350000000001</v>
      </c>
      <c r="R121" s="39">
        <v>5.2999999999999999E-2</v>
      </c>
      <c r="S121" s="25">
        <f t="shared" si="1184"/>
        <v>780.63699999999994</v>
      </c>
      <c r="T121" s="28">
        <v>0.22800000000000001</v>
      </c>
      <c r="U121" s="25">
        <f t="shared" si="1185"/>
        <v>3358.212</v>
      </c>
      <c r="V121" s="39">
        <v>0.49199999999999999</v>
      </c>
      <c r="W121" s="25">
        <f t="shared" si="1186"/>
        <v>7246.6679999999997</v>
      </c>
      <c r="X121" s="39">
        <v>0.38</v>
      </c>
      <c r="Y121" s="25">
        <f t="shared" si="1187"/>
        <v>5597.02</v>
      </c>
      <c r="Z121" s="40">
        <v>3.0599999999999998E-3</v>
      </c>
      <c r="AA121" s="18">
        <f t="shared" si="1188"/>
        <v>45.070739999999994</v>
      </c>
      <c r="AB121" s="27">
        <f>IF(M121&gt;0,(AD121+AL121)/M121,0)</f>
        <v>3.5072940729173737E-3</v>
      </c>
      <c r="AC121" s="40">
        <v>2.7E-4</v>
      </c>
      <c r="AD121" s="37">
        <f t="shared" si="1189"/>
        <v>3.9768300000000001</v>
      </c>
      <c r="AE121" s="28">
        <v>0.23400000000000001</v>
      </c>
      <c r="AF121" s="41">
        <f t="shared" si="1190"/>
        <v>46.258758000000007</v>
      </c>
      <c r="AG121" s="28">
        <f t="shared" si="1191"/>
        <v>0.91281795737162796</v>
      </c>
      <c r="AH121" s="29">
        <f t="shared" si="646"/>
        <v>0.92405196235795062</v>
      </c>
      <c r="AI121" s="34">
        <v>217</v>
      </c>
      <c r="AJ121" s="36">
        <v>8.8999999999999996E-2</v>
      </c>
      <c r="AK121" s="38">
        <v>0.2412</v>
      </c>
      <c r="AL121" s="41">
        <f t="shared" si="1192"/>
        <v>47.6821044</v>
      </c>
      <c r="AM121" s="42">
        <v>1.75</v>
      </c>
      <c r="AN121" s="42"/>
      <c r="AO121" s="122">
        <f>AO120+AI121-AN121</f>
        <v>872.92000000000291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168" t="s">
        <v>53</v>
      </c>
      <c r="D122" s="43">
        <v>17400</v>
      </c>
      <c r="E122" s="43">
        <v>4</v>
      </c>
      <c r="F122" s="43">
        <v>20605</v>
      </c>
      <c r="G122" s="37">
        <v>6</v>
      </c>
      <c r="H122" s="37">
        <v>7.4</v>
      </c>
      <c r="I122" s="43">
        <v>21533</v>
      </c>
      <c r="J122" s="37">
        <v>3.9</v>
      </c>
      <c r="K122" s="43">
        <v>17965</v>
      </c>
      <c r="L122" s="39">
        <v>7.4999999999999997E-2</v>
      </c>
      <c r="M122" s="37">
        <f>ROUND(K122*(1-L122),0)</f>
        <v>16618</v>
      </c>
      <c r="N122" s="28">
        <v>0.69799999999999995</v>
      </c>
      <c r="O122" s="25">
        <f t="shared" si="1182"/>
        <v>11599.364</v>
      </c>
      <c r="P122" s="39">
        <v>0.26100000000000001</v>
      </c>
      <c r="Q122" s="25">
        <f t="shared" si="1183"/>
        <v>4337.2979999999998</v>
      </c>
      <c r="R122" s="39">
        <v>4.1000000000000002E-2</v>
      </c>
      <c r="S122" s="25">
        <f t="shared" si="1184"/>
        <v>681.33800000000008</v>
      </c>
      <c r="T122" s="28">
        <v>0.23599999999999999</v>
      </c>
      <c r="U122" s="25">
        <f t="shared" si="1185"/>
        <v>3921.848</v>
      </c>
      <c r="V122" s="39">
        <v>0.48099999999999998</v>
      </c>
      <c r="W122" s="25">
        <f t="shared" si="1186"/>
        <v>7993.2579999999998</v>
      </c>
      <c r="X122" s="39">
        <v>0.38</v>
      </c>
      <c r="Y122" s="25">
        <f t="shared" si="1187"/>
        <v>6314.84</v>
      </c>
      <c r="Z122" s="47">
        <v>3.0100000000000001E-3</v>
      </c>
      <c r="AA122" s="18">
        <f t="shared" si="1188"/>
        <v>50.020180000000003</v>
      </c>
      <c r="AB122" s="27">
        <f>IF(M122&gt;0,(AD122+AL122)/M122,0)</f>
        <v>3.5994018534119625E-3</v>
      </c>
      <c r="AC122" s="47">
        <v>2.7E-4</v>
      </c>
      <c r="AD122" s="37">
        <f t="shared" si="1189"/>
        <v>4.4868600000000001</v>
      </c>
      <c r="AE122" s="28">
        <v>0.22850000000000001</v>
      </c>
      <c r="AF122" s="41">
        <f t="shared" si="1190"/>
        <v>53.231360000000002</v>
      </c>
      <c r="AG122" s="28">
        <f t="shared" si="1191"/>
        <v>0.91137590263828683</v>
      </c>
      <c r="AH122" s="29">
        <f t="shared" si="646"/>
        <v>0.92604029814402344</v>
      </c>
      <c r="AI122" s="43">
        <v>256</v>
      </c>
      <c r="AJ122" s="39">
        <v>0.09</v>
      </c>
      <c r="AK122" s="28">
        <v>0.23749999999999999</v>
      </c>
      <c r="AL122" s="41">
        <f t="shared" si="1192"/>
        <v>55.327999999999996</v>
      </c>
      <c r="AM122" s="18">
        <v>1.8</v>
      </c>
      <c r="AN122" s="18"/>
      <c r="AO122" s="122">
        <f>AO121+AI122-AN122</f>
        <v>1128.9200000000028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193">SUM(D120:D122)</f>
        <v>58160</v>
      </c>
      <c r="E123" s="51"/>
      <c r="F123" s="51">
        <f t="shared" ref="F123" si="1194">SUM(F120:F122)</f>
        <v>57820</v>
      </c>
      <c r="G123" s="52"/>
      <c r="H123" s="52"/>
      <c r="I123" s="51">
        <f t="shared" ref="I123:K123" si="1195">SUM(I120:I122)</f>
        <v>59685</v>
      </c>
      <c r="J123" s="52"/>
      <c r="K123" s="51">
        <f t="shared" si="1195"/>
        <v>49924</v>
      </c>
      <c r="L123" s="21">
        <f t="shared" ref="L123" si="1196">IF(K123&gt;0,(K120*L120+K121*L121+K122*L122)/K123,0)</f>
        <v>7.4357263039820529E-2</v>
      </c>
      <c r="M123" s="52">
        <f t="shared" ref="M123" si="1197">M120+M121+M122</f>
        <v>46212</v>
      </c>
      <c r="N123" s="53">
        <f t="shared" ref="N123" si="1198">IF(M123&gt;0,O123/M123,0)</f>
        <v>0.68310313338526785</v>
      </c>
      <c r="O123" s="54">
        <f t="shared" ref="O123" si="1199">O120+O121+O122</f>
        <v>31567.561999999998</v>
      </c>
      <c r="P123" s="21">
        <f t="shared" ref="P123" si="1200">IF(M123&gt;0,Q123/M123,0)</f>
        <v>0.26338706396606942</v>
      </c>
      <c r="Q123" s="54">
        <f t="shared" ref="Q123" si="1201">Q120+Q121+Q122</f>
        <v>12171.643</v>
      </c>
      <c r="R123" s="21">
        <f t="shared" ref="R123" si="1202">IF(M123&gt;0,S123/M123,0)</f>
        <v>5.3509802648662688E-2</v>
      </c>
      <c r="S123" s="54">
        <f t="shared" ref="S123" si="1203">S120+S121+S122</f>
        <v>2472.7950000000001</v>
      </c>
      <c r="T123" s="21">
        <f t="shared" ref="T123" si="1204">IF(M123&gt;0,U123/M123,0)</f>
        <v>0.22926848004847225</v>
      </c>
      <c r="U123" s="54">
        <f t="shared" ref="U123" si="1205">U120+U121+U122</f>
        <v>10594.955</v>
      </c>
      <c r="V123" s="21">
        <f t="shared" ref="V123" si="1206">IF(M123&gt;0,W123/M123,0)</f>
        <v>0.4899743789491906</v>
      </c>
      <c r="W123" s="54">
        <f t="shared" ref="W123" si="1207">W120+W121+W122</f>
        <v>22642.695999999996</v>
      </c>
      <c r="X123" s="21">
        <f t="shared" ref="X123" si="1208">IF(M123&gt;0,Y123/M123,0)</f>
        <v>0.38</v>
      </c>
      <c r="Y123" s="54">
        <f t="shared" ref="Y123" si="1209">Y120+Y121+Y122</f>
        <v>17560.560000000001</v>
      </c>
      <c r="Z123" s="55">
        <f t="shared" ref="Z123" si="1210">IF(M123&gt;0,AA123/M123,0)</f>
        <v>3.061320003462304E-3</v>
      </c>
      <c r="AA123" s="56">
        <f t="shared" ref="AA123" si="1211">SUM(AA120:AA122)</f>
        <v>141.46972</v>
      </c>
      <c r="AB123" s="55">
        <f t="shared" ref="AB123" si="1212">IF(M123&gt;0,(AB120*M120+AB121*M121+AB122*M122)/M123,0)</f>
        <v>3.5773241668830605E-3</v>
      </c>
      <c r="AC123" s="55">
        <f t="shared" ref="AC123" si="1213">IF(K123&gt;0,(K120*AC120+K121*AC121+K122*AC122)/K123,0)</f>
        <v>2.7E-4</v>
      </c>
      <c r="AD123" s="52">
        <f t="shared" ref="AD123" si="1214">SUM(AD120:AD122)</f>
        <v>12.47724</v>
      </c>
      <c r="AE123" s="53">
        <f t="shared" ref="AE123" si="1215">IF(K123&gt;0,(K120*AE120+K121*AE121+K122*AE122)/K123,0)</f>
        <v>0.23125162446919317</v>
      </c>
      <c r="AF123" s="58">
        <f t="shared" ref="AF123" si="1216">SUM(AF120:AF122)</f>
        <v>148.80702200000002</v>
      </c>
      <c r="AG123" s="53">
        <f t="shared" ref="AG123" si="1217">IF(AND(AA123&gt;0),((AA120*AG120+AA121*AG121+AA122*AG122)/AA123),0)</f>
        <v>0.91286859624445227</v>
      </c>
      <c r="AH123" s="57">
        <f t="shared" si="646"/>
        <v>0.92557655688278728</v>
      </c>
      <c r="AI123" s="51">
        <f t="shared" ref="AI123" si="1218">SUM(AI120:AI122)</f>
        <v>707</v>
      </c>
      <c r="AJ123" s="21">
        <f t="shared" ref="AJ123" si="1219">IF(AI123&gt;0,(AJ120*AI120+AJ121*AI121+AJ122*AI122)/AI123,0)</f>
        <v>8.9693069306930689E-2</v>
      </c>
      <c r="AK123" s="53">
        <f t="shared" ref="AK123" si="1220">IF(K123&gt;0,(AK120*K120+AK121*K121+AK122*K122)/K123,0)</f>
        <v>0.23756091459017706</v>
      </c>
      <c r="AL123" s="58">
        <f t="shared" ref="AL123" si="1221">SUM(AL120:AL122)</f>
        <v>152.83806440000001</v>
      </c>
      <c r="AM123" s="56"/>
      <c r="AN123" s="56">
        <f t="shared" ref="AN123" si="1222">SUM(AN120:AN122)</f>
        <v>0</v>
      </c>
      <c r="AO123" s="106"/>
      <c r="AP123" s="107">
        <f>AO122</f>
        <v>1128.9200000000028</v>
      </c>
      <c r="AQ123" s="51">
        <f t="shared" ref="AQ123" si="1223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54" t="s">
        <v>50</v>
      </c>
      <c r="D124" s="12">
        <v>20550</v>
      </c>
      <c r="E124" s="12">
        <v>2</v>
      </c>
      <c r="F124" s="12">
        <v>19513</v>
      </c>
      <c r="G124" s="13">
        <v>6</v>
      </c>
      <c r="H124" s="13">
        <v>6.3</v>
      </c>
      <c r="I124" s="12">
        <v>19688</v>
      </c>
      <c r="J124" s="13">
        <v>2.2000000000000002</v>
      </c>
      <c r="K124" s="12">
        <v>16004</v>
      </c>
      <c r="L124" s="14">
        <v>7.8E-2</v>
      </c>
      <c r="M124" s="24">
        <f>ROUND(K124*(1-L124),0)</f>
        <v>14756</v>
      </c>
      <c r="N124" s="15">
        <v>0.73</v>
      </c>
      <c r="O124" s="25">
        <f t="shared" ref="O124:O126" si="1224">M124*N124</f>
        <v>10771.88</v>
      </c>
      <c r="P124" s="14">
        <v>0.17699999999999999</v>
      </c>
      <c r="Q124" s="25">
        <f t="shared" ref="Q124:Q126" si="1225">M124*P124</f>
        <v>2611.8119999999999</v>
      </c>
      <c r="R124" s="16">
        <v>9.2999999999999999E-2</v>
      </c>
      <c r="S124" s="25">
        <f t="shared" ref="S124:S126" si="1226">M124*R124</f>
        <v>1372.308</v>
      </c>
      <c r="T124" s="26">
        <v>0.23799999999999999</v>
      </c>
      <c r="U124" s="25">
        <f t="shared" ref="U124:U126" si="1227">M124*T124</f>
        <v>3511.9279999999999</v>
      </c>
      <c r="V124" s="16">
        <v>0.48599999999999999</v>
      </c>
      <c r="W124" s="25">
        <f t="shared" ref="W124:W126" si="1228">M124*V124</f>
        <v>7171.4160000000002</v>
      </c>
      <c r="X124" s="16">
        <v>0.38</v>
      </c>
      <c r="Y124" s="25">
        <f t="shared" ref="Y124:Y126" si="1229">X124*M124</f>
        <v>5607.28</v>
      </c>
      <c r="Z124" s="17">
        <v>2.97E-3</v>
      </c>
      <c r="AA124" s="18">
        <f t="shared" ref="AA124:AA126" si="1230">M124*Z124</f>
        <v>43.825319999999998</v>
      </c>
      <c r="AB124" s="27">
        <f>IF(M124&gt;0,(AD124+AL124)/M124,0)</f>
        <v>2.6521228517213339E-3</v>
      </c>
      <c r="AC124" s="17">
        <v>2.7999999999999998E-4</v>
      </c>
      <c r="AD124" s="24">
        <f t="shared" ref="AD124:AD126" si="1231">AC124*M124</f>
        <v>4.1316799999999994</v>
      </c>
      <c r="AE124" s="118">
        <v>0.2258</v>
      </c>
      <c r="AF124" s="30">
        <f t="shared" ref="AF124:AF126" si="1232">AI124*(1-AJ124)*AE124</f>
        <v>33.661360799999997</v>
      </c>
      <c r="AG124" s="28">
        <f t="shared" ref="AG124:AG126" si="1233">IF(AND(AE124&gt;0,AC124&gt;0,Z124&gt;0),((Z124-AC124)*AE124)/((AE124-AC124)*Z124),0)</f>
        <v>0.90684842990625192</v>
      </c>
      <c r="AH124" s="60">
        <f t="shared" si="646"/>
        <v>0.895492075009658</v>
      </c>
      <c r="AI124" s="12">
        <v>164</v>
      </c>
      <c r="AJ124" s="14">
        <v>9.0999999999999998E-2</v>
      </c>
      <c r="AK124" s="15">
        <v>0.23480000000000001</v>
      </c>
      <c r="AL124" s="30">
        <f t="shared" ref="AL124:AL126" si="1234">AI124*(1-AJ124)*AK124</f>
        <v>35.003044799999998</v>
      </c>
      <c r="AM124" s="19">
        <v>1.65</v>
      </c>
      <c r="AN124" s="19"/>
      <c r="AO124" s="102">
        <f>AO122+AI124-AN124-AP124</f>
        <v>1292.9200000000028</v>
      </c>
      <c r="AP124" s="103"/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 t="s">
        <v>52</v>
      </c>
      <c r="D125" s="34">
        <v>20990</v>
      </c>
      <c r="E125" s="34">
        <v>6</v>
      </c>
      <c r="F125" s="34">
        <v>18590</v>
      </c>
      <c r="G125" s="35">
        <v>6.3</v>
      </c>
      <c r="H125" s="35">
        <v>5.9</v>
      </c>
      <c r="I125" s="34">
        <v>19142</v>
      </c>
      <c r="J125" s="35">
        <v>2.7</v>
      </c>
      <c r="K125" s="34">
        <v>15974</v>
      </c>
      <c r="L125" s="36">
        <v>7.0000000000000007E-2</v>
      </c>
      <c r="M125" s="37">
        <f>ROUND(K125*(1-L125),0)</f>
        <v>14856</v>
      </c>
      <c r="N125" s="38">
        <v>0.79200000000000004</v>
      </c>
      <c r="O125" s="25">
        <f t="shared" si="1224"/>
        <v>11765.952000000001</v>
      </c>
      <c r="P125" s="36">
        <v>0.188</v>
      </c>
      <c r="Q125" s="25">
        <f t="shared" si="1225"/>
        <v>2792.9279999999999</v>
      </c>
      <c r="R125" s="39">
        <v>0.02</v>
      </c>
      <c r="S125" s="25">
        <f t="shared" si="1226"/>
        <v>297.12</v>
      </c>
      <c r="T125" s="28">
        <v>0.22700000000000001</v>
      </c>
      <c r="U125" s="25">
        <f t="shared" si="1227"/>
        <v>3372.3119999999999</v>
      </c>
      <c r="V125" s="39">
        <v>0.49299999999999999</v>
      </c>
      <c r="W125" s="25">
        <f t="shared" si="1228"/>
        <v>7324.0079999999998</v>
      </c>
      <c r="X125" s="39">
        <v>0.38</v>
      </c>
      <c r="Y125" s="25">
        <f t="shared" si="1229"/>
        <v>5645.28</v>
      </c>
      <c r="Z125" s="40">
        <v>2.99E-3</v>
      </c>
      <c r="AA125" s="18">
        <f t="shared" si="1230"/>
        <v>44.419440000000002</v>
      </c>
      <c r="AB125" s="27">
        <f>IF(M125&gt;0,(AD125+AL125)/M125,0)</f>
        <v>3.2014818255250402E-3</v>
      </c>
      <c r="AC125" s="40">
        <v>2.7999999999999998E-4</v>
      </c>
      <c r="AD125" s="37">
        <f t="shared" si="1231"/>
        <v>4.1596799999999998</v>
      </c>
      <c r="AE125" s="28">
        <v>0.22409999999999999</v>
      </c>
      <c r="AF125" s="41">
        <f t="shared" si="1232"/>
        <v>43.459713000000001</v>
      </c>
      <c r="AG125" s="28">
        <f t="shared" si="1233"/>
        <v>0.90748836932688093</v>
      </c>
      <c r="AH125" s="29">
        <f t="shared" si="646"/>
        <v>0.9136836250912318</v>
      </c>
      <c r="AI125" s="34">
        <v>215</v>
      </c>
      <c r="AJ125" s="36">
        <v>9.8000000000000004E-2</v>
      </c>
      <c r="AK125" s="38">
        <v>0.2238</v>
      </c>
      <c r="AL125" s="41">
        <f t="shared" si="1234"/>
        <v>43.401533999999998</v>
      </c>
      <c r="AM125" s="42">
        <v>1.8</v>
      </c>
      <c r="AN125" s="42"/>
      <c r="AO125" s="122">
        <f>AO124+AI125-AN125</f>
        <v>1507.9200000000028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168" t="s">
        <v>53</v>
      </c>
      <c r="D126" s="43">
        <v>20260</v>
      </c>
      <c r="E126" s="43">
        <v>4</v>
      </c>
      <c r="F126" s="43">
        <v>19489</v>
      </c>
      <c r="G126" s="37">
        <v>3.6</v>
      </c>
      <c r="H126" s="37">
        <v>4.9000000000000004</v>
      </c>
      <c r="I126" s="43">
        <v>19960</v>
      </c>
      <c r="J126" s="37">
        <v>1.6</v>
      </c>
      <c r="K126" s="43">
        <v>15909</v>
      </c>
      <c r="L126" s="39">
        <v>7.2999999999999995E-2</v>
      </c>
      <c r="M126" s="37">
        <f>ROUND(K126*(1-L126),0)</f>
        <v>14748</v>
      </c>
      <c r="N126" s="28">
        <v>0.70099999999999996</v>
      </c>
      <c r="O126" s="25">
        <f t="shared" si="1224"/>
        <v>10338.348</v>
      </c>
      <c r="P126" s="39">
        <v>0.22700000000000001</v>
      </c>
      <c r="Q126" s="25">
        <f t="shared" si="1225"/>
        <v>3347.7960000000003</v>
      </c>
      <c r="R126" s="39">
        <v>7.1999999999999995E-2</v>
      </c>
      <c r="S126" s="25">
        <f t="shared" si="1226"/>
        <v>1061.856</v>
      </c>
      <c r="T126" s="28">
        <v>0.23200000000000001</v>
      </c>
      <c r="U126" s="25">
        <f t="shared" si="1227"/>
        <v>3421.5360000000001</v>
      </c>
      <c r="V126" s="39">
        <v>0.48799999999999999</v>
      </c>
      <c r="W126" s="25">
        <f t="shared" si="1228"/>
        <v>7197.0239999999994</v>
      </c>
      <c r="X126" s="39">
        <v>0.38</v>
      </c>
      <c r="Y126" s="25">
        <f t="shared" si="1229"/>
        <v>5604.24</v>
      </c>
      <c r="Z126" s="47">
        <v>2.96E-3</v>
      </c>
      <c r="AA126" s="18">
        <f t="shared" si="1230"/>
        <v>43.65408</v>
      </c>
      <c r="AB126" s="27">
        <f>IF(M126&gt;0,(AD126+AL126)/M126,0)</f>
        <v>3.3236377813940878E-3</v>
      </c>
      <c r="AC126" s="47">
        <v>2.7999999999999998E-4</v>
      </c>
      <c r="AD126" s="37">
        <f t="shared" si="1231"/>
        <v>4.1294399999999998</v>
      </c>
      <c r="AE126" s="28">
        <v>0.22450000000000001</v>
      </c>
      <c r="AF126" s="41">
        <f t="shared" si="1232"/>
        <v>43.71913</v>
      </c>
      <c r="AG126" s="28">
        <f t="shared" si="1233"/>
        <v>0.90653605170597429</v>
      </c>
      <c r="AH126" s="29">
        <f t="shared" si="646"/>
        <v>0.91686872613211212</v>
      </c>
      <c r="AI126" s="43">
        <v>214</v>
      </c>
      <c r="AJ126" s="39">
        <v>0.09</v>
      </c>
      <c r="AK126" s="28">
        <v>0.23050000000000001</v>
      </c>
      <c r="AL126" s="41">
        <f t="shared" si="1234"/>
        <v>44.887570000000004</v>
      </c>
      <c r="AM126" s="18">
        <v>1.8</v>
      </c>
      <c r="AN126" s="18"/>
      <c r="AO126" s="122">
        <f>AO125+AI126-AN126</f>
        <v>1721.9200000000028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61800</v>
      </c>
      <c r="E127" s="61"/>
      <c r="F127" s="51">
        <f>SUM(F124:F126)</f>
        <v>57592</v>
      </c>
      <c r="G127" s="62"/>
      <c r="H127" s="62"/>
      <c r="I127" s="51">
        <f>SUM(I124:I126)</f>
        <v>58790</v>
      </c>
      <c r="J127" s="52"/>
      <c r="K127" s="51">
        <f>SUM(K124:K126)</f>
        <v>47887</v>
      </c>
      <c r="L127" s="21">
        <f>IF(K127&gt;0,(K124*L124+K125*L125+K126*L126)/K127,0)</f>
        <v>7.3670286298995552E-2</v>
      </c>
      <c r="M127" s="52">
        <f>M124+M125+M126</f>
        <v>44360</v>
      </c>
      <c r="N127" s="53">
        <f>IF(M127&gt;0,O127/M127,0)</f>
        <v>0.7411221821460775</v>
      </c>
      <c r="O127" s="54">
        <f t="shared" ref="O127" si="1235">O124+O125+O126</f>
        <v>32876.18</v>
      </c>
      <c r="P127" s="21">
        <f>IF(M127&gt;0,Q127/M127,0)</f>
        <v>0.19730694319206493</v>
      </c>
      <c r="Q127" s="54">
        <f t="shared" ref="Q127" si="1236">Q124+Q125+Q126</f>
        <v>8752.5360000000001</v>
      </c>
      <c r="R127" s="21">
        <f>IF(M127&gt;0,S127/M127,0)</f>
        <v>6.1570874661857525E-2</v>
      </c>
      <c r="S127" s="54">
        <f t="shared" ref="S127" si="1237">S124+S125+S126</f>
        <v>2731.2839999999997</v>
      </c>
      <c r="T127" s="21">
        <f>IF(M127&gt;0,U127/M127,0)</f>
        <v>0.23232137060414787</v>
      </c>
      <c r="U127" s="54">
        <f t="shared" ref="U127" si="1238">U124+U125+U126</f>
        <v>10305.776</v>
      </c>
      <c r="V127" s="21">
        <f>IF(M127&gt;0,W127/M127,0)</f>
        <v>0.48900919747520283</v>
      </c>
      <c r="W127" s="54">
        <f t="shared" ref="W127" si="1239">W124+W125+W126</f>
        <v>21692.447999999997</v>
      </c>
      <c r="X127" s="21">
        <f>IF(M127&gt;0,Y127/M127,0)</f>
        <v>0.38</v>
      </c>
      <c r="Y127" s="54">
        <f t="shared" ref="Y127" si="1240">Y124+Y125+Y126</f>
        <v>16856.8</v>
      </c>
      <c r="Z127" s="55">
        <f>IF(M127&gt;0,AA127/M127,0)</f>
        <v>2.9733733092876468E-3</v>
      </c>
      <c r="AA127" s="56">
        <f t="shared" ref="AA127" si="1241">SUM(AA124:AA126)</f>
        <v>131.89884000000001</v>
      </c>
      <c r="AB127" s="55">
        <f t="shared" ref="AB127" si="1242">IF(M127&gt;0,(AB124*M124+AB125*M125+AB126*M126)/M127,0)</f>
        <v>3.0593541208295762E-3</v>
      </c>
      <c r="AC127" s="55">
        <f>IF(K127&gt;0,(K124*AC124+K125*AC125+K126*AC126)/K127,0)</f>
        <v>2.7999999999999998E-4</v>
      </c>
      <c r="AD127" s="52">
        <f t="shared" ref="AD127" si="1243">SUM(AD124:AD126)</f>
        <v>12.4208</v>
      </c>
      <c r="AE127" s="53">
        <f>IF(K127&gt;0,(K124*AE124+K125*AE125+K126*AE126)/K127,0)</f>
        <v>0.22480103368346316</v>
      </c>
      <c r="AF127" s="58">
        <f>SUM(AF124:AF126)</f>
        <v>120.84020380000001</v>
      </c>
      <c r="AG127" s="53">
        <f>IF(AND(AA127&gt;0),((AA124*AG124+AA125*AG125+AA126*AG126)/AA127),0)</f>
        <v>0.90696055498447925</v>
      </c>
      <c r="AH127" s="57">
        <f t="shared" si="646"/>
        <v>0.90958617254136254</v>
      </c>
      <c r="AI127" s="51">
        <f>SUM(AI124:AI126)</f>
        <v>593</v>
      </c>
      <c r="AJ127" s="21">
        <f>IF(AI127&gt;0,(AJ124*AI124+AJ125*AI125+AJ126*AI126)/AI127,0)</f>
        <v>9.3177065767284989E-2</v>
      </c>
      <c r="AK127" s="53">
        <f>IF(K127&gt;0,(AK124*K124+AK125*K125+AK126*K126)/K127,0)</f>
        <v>0.22970210913191472</v>
      </c>
      <c r="AL127" s="58">
        <f>SUM(AL124:AL126)</f>
        <v>123.29214880000001</v>
      </c>
      <c r="AM127" s="63"/>
      <c r="AN127" s="56">
        <f>SUM(AN124:AN126)</f>
        <v>0</v>
      </c>
      <c r="AO127" s="106"/>
      <c r="AP127" s="107">
        <f>AO126</f>
        <v>1721.9200000000028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1483591</v>
      </c>
      <c r="E128" s="69"/>
      <c r="F128" s="69">
        <f>SUM(F127,F123,F119,F115,F111,F107,F103,F99,F95,F91,F87,F83,F79,F75,F71,F67,F63,F59,F55,F51,F47,F43,F39,F35,F31,F27,F23,F19,F15,F11,F7)</f>
        <v>1464728</v>
      </c>
      <c r="G128" s="75"/>
      <c r="H128" s="69"/>
      <c r="I128" s="69">
        <f>SUM(I127,I123,I119,I115,I111,I107,I103,I99,I95,I91,I87,I83,I79,I75,I71,I67,I63,I59,I55,I51,I47,I43,I39,I35,I31,I27,I23,I19,I15,I11,I7)</f>
        <v>1498902</v>
      </c>
      <c r="J128" s="75"/>
      <c r="K128" s="69">
        <f>SUM(K127,K123,K119,K115,K111,K107,K103,K99,K95,K91,K87,K83,K79,K75,K71,K67,K63,K59,K55,K51,K47,K43,K39,K35,K31,K27,K23,K19,K15,K11,K7)</f>
        <v>1475692</v>
      </c>
      <c r="L128" s="70">
        <f>1-M128/K128</f>
        <v>7.5161348031974162E-2</v>
      </c>
      <c r="M128" s="69">
        <f>SUM(M127,M123,M119,M115,M111,M107,M103,M99,M95,M91,M87,M83,M79,M75,M71,M67,M63,M59,M55,M51,M47,M43,M39,M35,M31,M27,M23,M19,M15,M11,M7)</f>
        <v>1364777</v>
      </c>
      <c r="N128" s="71">
        <f>IF(AND(M128&gt;0),(O128/M128),0)</f>
        <v>0.68275388286877636</v>
      </c>
      <c r="O128" s="69">
        <f>SUM(O127,O123,O119,O115,O111,O107,O103,O99,O95,O91,O87,O83,O79,O75,O71,O67,O63,O59,O55,O51,O47,O43,O39,O35,O31,O27,O23,O19,O15,O11,O7)</f>
        <v>931806.79599999997</v>
      </c>
      <c r="P128" s="71">
        <f>Q128/M128</f>
        <v>0.24331040528965542</v>
      </c>
      <c r="Q128" s="69">
        <f>SUM(Q127,Q123,Q119,Q115,Q111,Q107,Q103,Q99,Q95,Q91,Q87,Q83,Q79,Q75,Q71,Q67,Q63,Q59,Q55,Q51,Q47,Q43,Q39,Q35,Q31,Q27,Q23,Q19,Q15,Q11,Q7)</f>
        <v>332064.44500000007</v>
      </c>
      <c r="R128" s="71">
        <f>S128/M128</f>
        <v>7.3935711841568261E-2</v>
      </c>
      <c r="S128" s="69">
        <f>SUM(S127,S123,S119,S115,S111,S107,S103,S99,S95,S91,S87,S83,S79,S75,S71,S67,S63,S59,S55,S51,S47,S43,S39,S35,S31,S27,S23,S19,S15,S11,S7)</f>
        <v>100905.75900000001</v>
      </c>
      <c r="T128" s="71">
        <f>U128/M128</f>
        <v>0.21222483526612773</v>
      </c>
      <c r="U128" s="69">
        <f>SUM(U127,U123,U119,U115,U111,U107,U103,U99,U95,U91,U87,U83,U79,U75,U71,U67,U63,U59,U55,U51,U47,U43,U39,U35,U31,U27,U23,U19,U15,U11,U7)</f>
        <v>289639.57400000002</v>
      </c>
      <c r="V128" s="71">
        <f>W128/M128</f>
        <v>0.50854455856158176</v>
      </c>
      <c r="W128" s="69">
        <f>SUM(W127,W123,W119,W115,W111,W107,W103,W99,W95,W91,W87,W83,W79,W75,W71,W67,W63,W59,W55,W51,W47,W43,W39,W35,W31,W27,W23,W19,W15,W11,W7)</f>
        <v>694049.9169999999</v>
      </c>
      <c r="X128" s="71">
        <f>IF(AND(M128&gt;0),(Y128/M128),0)</f>
        <v>0.37420397618072404</v>
      </c>
      <c r="Y128" s="69">
        <f>SUM(Y127,Y123,Y119,Y115,Y111,Y107,Y103,Y99,Y95,Y91,Y87,Y83,Y79,Y75,Y71,Y67,Y63,Y59,Y55,Y51,Y47,Y43,Y39,Y35,Y31,Y27,Y23,Y19,Y15,Y11,Y7)</f>
        <v>510704.98000000004</v>
      </c>
      <c r="Z128" s="72">
        <f>IF(AND(M128&gt;0),(AA128/M128),0)</f>
        <v>2.9035333098374307E-3</v>
      </c>
      <c r="AA128" s="69">
        <f>SUM(AA127,AA123,AA119,AA115,AA111,AA107,AA103,AA99,AA95,AA91,AA87,AA83,AA79,AA75,AA71,AA67,AA63,AA59,AA55,AA51,AA47,AA43,AA39,AA35,AA31,AA27,AA23,AA19,AA15,AA11,AA7)</f>
        <v>3962.6754799999994</v>
      </c>
      <c r="AB128" s="73">
        <f>(AD128+AL128)/M128</f>
        <v>3.1319706102169069E-3</v>
      </c>
      <c r="AC128" s="74">
        <f>AD128/(M128-AI128)</f>
        <v>2.5603694445621317E-4</v>
      </c>
      <c r="AD128" s="75">
        <f>SUM(AD127,AD123,AD119,AD115,AD111,AD107,AD103,AD99,AD95,AD91,AD87,AD83,AD79,AD75,AD71,AD67,AD63,AD59,AD55,AD51,AD47,AD43,AD39,AD35,AD31,AD27,AD23,AD19,AD15,AD11,AD7)</f>
        <v>344.46467999999999</v>
      </c>
      <c r="AE128" s="71">
        <f>AF128/AI128</f>
        <v>0.19636979209007521</v>
      </c>
      <c r="AF128" s="69">
        <f>SUM(AF127,AF123,AF119,AF115,AF111,AF107,AF103,AF99,AF95,AF91,AF87,AF83,AF79,AF75,AF71,AF67,AF63,AF59,AF55,AF51,AF47,AF43,AF39,AF35,AF31,AF27,AF23,AF19,AF15,AF11,AF7)</f>
        <v>3810.7521852999998</v>
      </c>
      <c r="AG128" s="76">
        <f>((Z128-AC128)*AE128)/((AE128-AC128)*Z128)</f>
        <v>0.91300926488547529</v>
      </c>
      <c r="AH128" s="77">
        <f>((AB128-AC128)*AK128)/((AK128-AC128)*AB128)</f>
        <v>0.9194129376323672</v>
      </c>
      <c r="AI128" s="69">
        <f>SUM(AI127,AI123,AI119,AI115,AI111,AI107,AI103,AI99,AI95,AI91,AI87,AI83,AI79,AI75,AI71,AI67,AI63,AI59,AI55,AI51,AI47,AI43,AI39,AI35,AI31,AI27,AI23,AI19,AI15,AI11,AI7)</f>
        <v>19406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9.0370040193754497E-2</v>
      </c>
      <c r="AK128" s="71">
        <f>AL128/AI128</f>
        <v>0.20251348930743068</v>
      </c>
      <c r="AL128" s="69">
        <f>SUM(AL127,AL123,AL119,AL115,AL111,AL107,AL103,AL99,AL95,AL91,AL87,AL83,AL79,AL75,AL71,AL67,AL63,AL59,AL55,AL51,AL47,AL43,AL39,AL35,AL31,AL27,AL23,AL19,AL15,AL11,AL7)</f>
        <v>3929.9767735</v>
      </c>
      <c r="AM128" s="69"/>
      <c r="AN128" s="108">
        <f>SUM(AN127,AN123,AN119,AN115,AN111,AN107,AN103,AN99,AN95,AN91,AN87,AN83,AN79,AN75,AN71,AN67,AN63,AN59,AN55,AN51,AN47,AN43,AN39,AN35,AN31,AN27,AN23,AN19,AN15,AN11,AN7)</f>
        <v>18952.819999999996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"/>
    <protectedRange sqref="AB12:AB14" name="Range1_1_1_1_1_2_1_2"/>
    <protectedRange sqref="AB16:AB18" name="Range1_1_1_1_1_2_1_3"/>
    <protectedRange sqref="AB20:AB22" name="Range1_1_1_1_1_2_1_4"/>
    <protectedRange sqref="AB24:AB26" name="Range1_1_1_1_1_2_1_5"/>
    <protectedRange sqref="AB28:AB30" name="Range1_1_1_1_1_2_1_6"/>
    <protectedRange sqref="AB32:AB34" name="Range1_1_1_1_1_2_1_7"/>
    <protectedRange sqref="AB36:AB38" name="Range1_1_1_1_1_2_1_8"/>
    <protectedRange sqref="AB40:AB42" name="Range1_1_1_1_1_2_1_9"/>
    <protectedRange sqref="AB44:AB46" name="Range1_1_1_1_1_2_1_10"/>
    <protectedRange sqref="AB48:AB50" name="Range1_1_1_1_1_2_1_11"/>
    <protectedRange sqref="AB52:AB54" name="Range1_1_1_1_1_2_1_12"/>
    <protectedRange sqref="AB56:AB58" name="Range1_1_1_1_1_2_1_13"/>
    <protectedRange sqref="AB60:AB62" name="Range1_1_1_1_1_2_1_14"/>
    <protectedRange sqref="AB64:AB66" name="Range1_1_1_1_1_2_1_15"/>
    <protectedRange sqref="AB68:AB70" name="Range1_1_1_1_1_2_1_16"/>
    <protectedRange sqref="AB72:AB74" name="Range1_1_1_1_1_2_1_17"/>
    <protectedRange sqref="AB76:AB78" name="Range1_1_1_1_1_2_1_18"/>
    <protectedRange sqref="AB80:AB82" name="Range1_1_1_1_1_2_1_19"/>
    <protectedRange sqref="AB84:AB86" name="Range1_1_1_1_1_2_1_20"/>
    <protectedRange sqref="AB88:AB90" name="Range1_1_1_1_1_2_1_21"/>
    <protectedRange sqref="AB92:AB94" name="Range1_1_1_1_1_2_1_22"/>
    <protectedRange sqref="AB96:AB98" name="Range1_1_1_1_1_2_1_23"/>
    <protectedRange sqref="AB100:AB102" name="Range1_1_1_1_1_2_1_24"/>
    <protectedRange sqref="AB104:AB106" name="Range1_1_1_1_1_2_1_25"/>
    <protectedRange sqref="AB108:AB110" name="Range1_1_1_1_1_2_1_26"/>
    <protectedRange sqref="AB112:AB114" name="Range1_1_1_1_1_2_1_27"/>
    <protectedRange sqref="AB116:AB118" name="Range1_1_1_1_1_2_1_28"/>
    <protectedRange sqref="AB120:AB122" name="Range1_1_1_1_1_2_1_29"/>
    <protectedRange sqref="AB124:AB126" name="Range1_1_1_1_1_2_1_30"/>
  </protectedRanges>
  <mergeCells count="36">
    <mergeCell ref="AU1:AV1"/>
    <mergeCell ref="A4:A7"/>
    <mergeCell ref="A28:A31"/>
    <mergeCell ref="A1:A2"/>
    <mergeCell ref="B1:B2"/>
    <mergeCell ref="C1:C2"/>
    <mergeCell ref="AS1:AT1"/>
    <mergeCell ref="A8:A11"/>
    <mergeCell ref="A12:A15"/>
    <mergeCell ref="A16:A19"/>
    <mergeCell ref="A20:A23"/>
    <mergeCell ref="A24:A27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N1" zoomScale="110" zoomScaleNormal="110" workbookViewId="0">
      <pane ySplit="2" topLeftCell="A3" activePane="bottomLeft" state="frozen"/>
      <selection pane="bottomLeft" activeCell="C81" sqref="C8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46" t="s">
        <v>57</v>
      </c>
      <c r="K1" s="127" t="s">
        <v>5</v>
      </c>
      <c r="L1" s="127" t="s">
        <v>6</v>
      </c>
      <c r="M1" s="127" t="s">
        <v>7</v>
      </c>
      <c r="N1" s="127" t="s">
        <v>8</v>
      </c>
      <c r="O1" s="127"/>
      <c r="P1" s="1" t="s">
        <v>9</v>
      </c>
      <c r="Q1" s="1"/>
      <c r="R1" s="1" t="s">
        <v>10</v>
      </c>
      <c r="S1" s="1"/>
      <c r="T1" s="127" t="s">
        <v>11</v>
      </c>
      <c r="U1" s="127"/>
      <c r="V1" s="127" t="s">
        <v>12</v>
      </c>
      <c r="W1" s="127"/>
      <c r="X1" s="127" t="s">
        <v>13</v>
      </c>
      <c r="Y1" s="127"/>
      <c r="Z1" s="127" t="s">
        <v>14</v>
      </c>
      <c r="AA1" s="127" t="s">
        <v>15</v>
      </c>
      <c r="AB1" s="127" t="s">
        <v>16</v>
      </c>
      <c r="AC1" s="127" t="s">
        <v>17</v>
      </c>
      <c r="AD1" s="127" t="s">
        <v>18</v>
      </c>
      <c r="AE1" s="115" t="s">
        <v>43</v>
      </c>
      <c r="AF1" s="3" t="s">
        <v>44</v>
      </c>
      <c r="AG1" s="127" t="s">
        <v>19</v>
      </c>
      <c r="AH1" s="127" t="s">
        <v>20</v>
      </c>
      <c r="AI1" s="127" t="s">
        <v>21</v>
      </c>
      <c r="AJ1" s="2" t="s">
        <v>22</v>
      </c>
      <c r="AK1" s="3" t="s">
        <v>23</v>
      </c>
      <c r="AL1" s="127" t="s">
        <v>24</v>
      </c>
      <c r="AM1" s="127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7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88"/>
      <c r="K3" s="126"/>
      <c r="L3" s="126"/>
      <c r="M3" s="126"/>
      <c r="N3" s="126"/>
      <c r="O3" s="6"/>
      <c r="P3" s="126"/>
      <c r="Q3" s="6"/>
      <c r="R3" s="126"/>
      <c r="S3" s="6"/>
      <c r="T3" s="91"/>
      <c r="U3" s="6"/>
      <c r="V3" s="126"/>
      <c r="W3" s="6"/>
      <c r="X3" s="126"/>
      <c r="Y3" s="6"/>
      <c r="Z3" s="86"/>
      <c r="AA3" s="87"/>
      <c r="AB3" s="92"/>
      <c r="AC3" s="86"/>
      <c r="AD3" s="86"/>
      <c r="AE3" s="117"/>
      <c r="AF3" s="120"/>
      <c r="AG3" s="92"/>
      <c r="AH3" s="92"/>
      <c r="AI3" s="126"/>
      <c r="AJ3" s="88"/>
      <c r="AK3" s="89"/>
      <c r="AL3" s="126"/>
      <c r="AM3" s="126"/>
      <c r="AN3" s="99"/>
      <c r="AO3" s="100">
        <f>Октомври!AP127</f>
        <v>1721.9200000000028</v>
      </c>
      <c r="AP3" s="101"/>
      <c r="AQ3" s="90"/>
      <c r="AR3" s="126"/>
      <c r="AS3" s="126"/>
      <c r="AT3" s="126"/>
      <c r="AU3" s="126"/>
      <c r="AV3" s="126"/>
    </row>
    <row r="4" spans="1:48" x14ac:dyDescent="0.2">
      <c r="A4" s="187">
        <v>1</v>
      </c>
      <c r="B4" s="23">
        <v>1</v>
      </c>
      <c r="C4" s="11" t="s">
        <v>54</v>
      </c>
      <c r="D4" s="12">
        <v>6196</v>
      </c>
      <c r="E4" s="12">
        <v>1</v>
      </c>
      <c r="F4" s="12">
        <v>9707</v>
      </c>
      <c r="G4" s="13">
        <v>5.6</v>
      </c>
      <c r="H4" s="13">
        <v>6.7</v>
      </c>
      <c r="I4" s="12">
        <v>10496</v>
      </c>
      <c r="J4" s="13">
        <v>3.4</v>
      </c>
      <c r="K4" s="12">
        <v>14180</v>
      </c>
      <c r="L4" s="14">
        <v>8.2000000000000003E-2</v>
      </c>
      <c r="M4" s="24">
        <f>ROUND(K4*(1-L4),0)</f>
        <v>13017</v>
      </c>
      <c r="N4" s="15">
        <v>0.68300000000000005</v>
      </c>
      <c r="O4" s="25">
        <f t="shared" ref="O4:O6" si="0">M4*N4</f>
        <v>8890.6110000000008</v>
      </c>
      <c r="P4" s="14">
        <v>0.184</v>
      </c>
      <c r="Q4" s="25">
        <f t="shared" ref="Q4:Q6" si="1">M4*P4</f>
        <v>2395.1280000000002</v>
      </c>
      <c r="R4" s="16">
        <v>0.13300000000000001</v>
      </c>
      <c r="S4" s="25">
        <f t="shared" ref="S4:S6" si="2">M4*R4</f>
        <v>1731.2610000000002</v>
      </c>
      <c r="T4" s="26">
        <v>0.219</v>
      </c>
      <c r="U4" s="25">
        <f t="shared" ref="U4:U6" si="3">M4*T4</f>
        <v>2850.723</v>
      </c>
      <c r="V4" s="16">
        <v>0.495</v>
      </c>
      <c r="W4" s="25">
        <f t="shared" ref="W4:W6" si="4">M4*V4</f>
        <v>6443.415</v>
      </c>
      <c r="X4" s="16">
        <v>0.38</v>
      </c>
      <c r="Y4" s="25"/>
      <c r="Z4" s="17">
        <v>3.0400000000000002E-3</v>
      </c>
      <c r="AA4" s="19">
        <f>M4*Z4</f>
        <v>39.571680000000001</v>
      </c>
      <c r="AB4" s="27">
        <f>IF(M4&gt;0,(AD4+AL4)/M4,0)</f>
        <v>4.1651457478681722E-3</v>
      </c>
      <c r="AC4" s="17">
        <v>2.7999999999999998E-4</v>
      </c>
      <c r="AD4" s="24">
        <f t="shared" ref="AD4:AD6" si="5">AC4*M4</f>
        <v>3.6447599999999998</v>
      </c>
      <c r="AE4" s="118">
        <v>0.22500000000000001</v>
      </c>
      <c r="AF4" s="30">
        <f>AI4*(1-AJ4)*AE4</f>
        <v>49.495050000000006</v>
      </c>
      <c r="AG4" s="28">
        <f>IF(AND(AE4&gt;0,AC4&gt;0,Z4&gt;0),((Z4-AC4)*AE4)/((AE4-AC4)*Z4),0)</f>
        <v>0.90902596915928147</v>
      </c>
      <c r="AH4" s="60">
        <f>IF(AND(AB4&gt;0,AK4&gt;0,AC4&gt;0),((AK4*(AB4-AC4))/(AB4*(AK4-AC4))),0)</f>
        <v>0.93391289363599272</v>
      </c>
      <c r="AI4" s="12">
        <v>242</v>
      </c>
      <c r="AJ4" s="14">
        <v>9.0999999999999998E-2</v>
      </c>
      <c r="AK4" s="15">
        <v>0.22989999999999999</v>
      </c>
      <c r="AL4" s="30">
        <f>AI4*(1-AJ4)*AK4</f>
        <v>50.5729422</v>
      </c>
      <c r="AM4" s="19">
        <v>1.9</v>
      </c>
      <c r="AN4" s="19">
        <v>990.38</v>
      </c>
      <c r="AO4" s="102">
        <f>AO3+AI4-AN4</f>
        <v>973.54000000000281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11" t="s">
        <v>51</v>
      </c>
      <c r="D5" s="34">
        <v>20754</v>
      </c>
      <c r="E5" s="34">
        <v>7</v>
      </c>
      <c r="F5" s="34">
        <v>17480</v>
      </c>
      <c r="G5" s="35">
        <v>8.5</v>
      </c>
      <c r="H5" s="35">
        <v>7</v>
      </c>
      <c r="I5" s="34">
        <v>17680</v>
      </c>
      <c r="J5" s="35">
        <v>2.5</v>
      </c>
      <c r="K5" s="34">
        <v>14570</v>
      </c>
      <c r="L5" s="36">
        <v>8.3000000000000004E-2</v>
      </c>
      <c r="M5" s="37">
        <f>ROUND(K5*(1-L5),0)</f>
        <v>13361</v>
      </c>
      <c r="N5" s="38">
        <v>0.59799999999999998</v>
      </c>
      <c r="O5" s="25">
        <f t="shared" si="0"/>
        <v>7989.8779999999997</v>
      </c>
      <c r="P5" s="36">
        <v>0.34</v>
      </c>
      <c r="Q5" s="25">
        <f t="shared" si="1"/>
        <v>4542.7400000000007</v>
      </c>
      <c r="R5" s="39">
        <v>6.2E-2</v>
      </c>
      <c r="S5" s="25">
        <f t="shared" si="2"/>
        <v>828.38199999999995</v>
      </c>
      <c r="T5" s="28">
        <v>0.22500000000000001</v>
      </c>
      <c r="U5" s="25">
        <f t="shared" si="3"/>
        <v>3006.2249999999999</v>
      </c>
      <c r="V5" s="39">
        <v>0.49399999999999999</v>
      </c>
      <c r="W5" s="25">
        <f t="shared" si="4"/>
        <v>6600.3339999999998</v>
      </c>
      <c r="X5" s="39">
        <v>0.38</v>
      </c>
      <c r="Y5" s="25"/>
      <c r="Z5" s="40">
        <v>3.0500000000000002E-3</v>
      </c>
      <c r="AA5" s="18">
        <f>M5*Z5</f>
        <v>40.751049999999999</v>
      </c>
      <c r="AB5" s="27">
        <f>IF(M5&gt;0,(AD5+AL5)/M5,0)</f>
        <v>3.4282858842900978E-3</v>
      </c>
      <c r="AC5" s="40">
        <v>2.7999999999999998E-4</v>
      </c>
      <c r="AD5" s="37">
        <f t="shared" si="5"/>
        <v>3.7410799999999997</v>
      </c>
      <c r="AE5" s="28">
        <v>0.22919999999999999</v>
      </c>
      <c r="AF5" s="41">
        <f>AI5*(1-AJ5)*AE5</f>
        <v>41.043531600000001</v>
      </c>
      <c r="AG5" s="28">
        <f>IF(AND(AE5&gt;0,AC5&gt;0,Z5&gt;0),((Z5-AC5)*AE5)/((AE5-AC5)*Z5),0)</f>
        <v>0.90930756825349546</v>
      </c>
      <c r="AH5" s="29">
        <f t="shared" ref="AH5:AH68" si="6">IF(AND(AB5&gt;0,AK5&gt;0,AC5&gt;0),((AK5*(AB5-AC5))/(AB5*(AK5-AC5))),0)</f>
        <v>0.91942247972523694</v>
      </c>
      <c r="AI5" s="34">
        <v>197</v>
      </c>
      <c r="AJ5" s="36">
        <v>9.0999999999999998E-2</v>
      </c>
      <c r="AK5" s="38">
        <v>0.2349</v>
      </c>
      <c r="AL5" s="41">
        <f>AI5*(1-AJ5)*AK5</f>
        <v>42.064247700000003</v>
      </c>
      <c r="AM5" s="42">
        <v>1.66</v>
      </c>
      <c r="AN5" s="42"/>
      <c r="AO5" s="114">
        <f>AO4+AI5-AN5</f>
        <v>1170.5400000000027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68" t="s">
        <v>53</v>
      </c>
      <c r="D6" s="43">
        <v>22950</v>
      </c>
      <c r="E6" s="43">
        <v>1</v>
      </c>
      <c r="F6" s="43">
        <v>18576</v>
      </c>
      <c r="G6" s="37">
        <v>4.3</v>
      </c>
      <c r="H6" s="37">
        <v>5.5</v>
      </c>
      <c r="I6" s="43">
        <v>19069</v>
      </c>
      <c r="J6" s="37">
        <v>1.3</v>
      </c>
      <c r="K6" s="43">
        <v>14611</v>
      </c>
      <c r="L6" s="39">
        <v>8.1000000000000003E-2</v>
      </c>
      <c r="M6" s="37">
        <f>ROUND(K6*(1-L6),0)</f>
        <v>13428</v>
      </c>
      <c r="N6" s="28">
        <v>0.71799999999999997</v>
      </c>
      <c r="O6" s="25">
        <f t="shared" si="0"/>
        <v>9641.3040000000001</v>
      </c>
      <c r="P6" s="39">
        <v>0.214</v>
      </c>
      <c r="Q6" s="25">
        <f t="shared" si="1"/>
        <v>2873.5920000000001</v>
      </c>
      <c r="R6" s="39">
        <v>6.8000000000000005E-2</v>
      </c>
      <c r="S6" s="25">
        <f t="shared" si="2"/>
        <v>913.10400000000004</v>
      </c>
      <c r="T6" s="28">
        <v>0.23300000000000001</v>
      </c>
      <c r="U6" s="25">
        <f t="shared" si="3"/>
        <v>3128.7240000000002</v>
      </c>
      <c r="V6" s="39">
        <v>0.48399999999999999</v>
      </c>
      <c r="W6" s="25">
        <f t="shared" si="4"/>
        <v>6499.152</v>
      </c>
      <c r="X6" s="39">
        <v>0.39</v>
      </c>
      <c r="Y6" s="25"/>
      <c r="Z6" s="47">
        <v>3.0899999999999999E-3</v>
      </c>
      <c r="AA6" s="18">
        <f>M6*Z6</f>
        <v>41.492519999999999</v>
      </c>
      <c r="AB6" s="27">
        <f>IF(M6&gt;0,(AD6+AL6)/M6,0)</f>
        <v>3.8220495978552281E-3</v>
      </c>
      <c r="AC6" s="47">
        <v>2.7E-4</v>
      </c>
      <c r="AD6" s="37">
        <f t="shared" si="5"/>
        <v>3.6255600000000001</v>
      </c>
      <c r="AE6" s="28">
        <v>0.22819999999999999</v>
      </c>
      <c r="AF6" s="41">
        <f>AI6*(1-AJ6)*AE6</f>
        <v>46.100963999999998</v>
      </c>
      <c r="AG6" s="28">
        <f>IF(AND(AE6&gt;0,AC6&gt;0,Z6&gt;0),((Z6-AC6)*AE6)/((AE6-AC6)*Z6),0)</f>
        <v>0.91370242695019199</v>
      </c>
      <c r="AH6" s="29">
        <f t="shared" si="6"/>
        <v>0.93042128883438979</v>
      </c>
      <c r="AI6" s="43">
        <v>222</v>
      </c>
      <c r="AJ6" s="39">
        <v>0.09</v>
      </c>
      <c r="AK6" s="28">
        <v>0.2361</v>
      </c>
      <c r="AL6" s="41">
        <f>AI6*(1-AJ6)*AK6</f>
        <v>47.696922000000001</v>
      </c>
      <c r="AM6" s="18">
        <v>1.8</v>
      </c>
      <c r="AN6" s="18"/>
      <c r="AO6" s="114">
        <f>AO5+AI6-AN6</f>
        <v>1392.5400000000027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49900</v>
      </c>
      <c r="E7" s="51"/>
      <c r="F7" s="51">
        <f>SUM(F4:F6)</f>
        <v>45763</v>
      </c>
      <c r="G7" s="52"/>
      <c r="H7" s="52"/>
      <c r="I7" s="51">
        <f>SUM(I4:I6)</f>
        <v>47245</v>
      </c>
      <c r="J7" s="52"/>
      <c r="K7" s="51">
        <f>SUM(K4:K6)</f>
        <v>43361</v>
      </c>
      <c r="L7" s="21">
        <f>IF(K7&gt;0,(K4*L4+K5*L5+K6*L6)/K7,0)</f>
        <v>8.1999054449851255E-2</v>
      </c>
      <c r="M7" s="52">
        <f>M4+M5+M6</f>
        <v>39806</v>
      </c>
      <c r="N7" s="53">
        <f>IF(M7&gt;0,O7/M7,0)</f>
        <v>0.66627626488469083</v>
      </c>
      <c r="O7" s="54">
        <f>O4+O5+O6</f>
        <v>26521.793000000001</v>
      </c>
      <c r="P7" s="21">
        <f>IF(M7&gt;0,Q7/M7,0)</f>
        <v>0.24648193739637242</v>
      </c>
      <c r="Q7" s="54">
        <f>Q4+Q5+Q6</f>
        <v>9811.4600000000009</v>
      </c>
      <c r="R7" s="21">
        <f>IF(M7&gt;0,S7/M7,0)</f>
        <v>8.724179771893685E-2</v>
      </c>
      <c r="S7" s="54">
        <f>S4+S5+S6</f>
        <v>3472.7470000000003</v>
      </c>
      <c r="T7" s="21">
        <f>IF(M7&gt;0,U7/M7,0)</f>
        <v>0.22573662261970559</v>
      </c>
      <c r="U7" s="54">
        <f>U4+U5+U6</f>
        <v>8985.6720000000005</v>
      </c>
      <c r="V7" s="21">
        <f>IF(M7&gt;0,W7/M7,0)</f>
        <v>0.49095365020348686</v>
      </c>
      <c r="W7" s="54">
        <f>W4+W5+W6</f>
        <v>19542.900999999998</v>
      </c>
      <c r="X7" s="21">
        <f>IF(M7&gt;0,Y7/M7,0)</f>
        <v>0</v>
      </c>
      <c r="Y7" s="54">
        <f>Y4+Y5+Y6</f>
        <v>0</v>
      </c>
      <c r="Z7" s="55">
        <f>IF(M7&gt;0,AA7/M7,0)</f>
        <v>3.0602233331658546E-3</v>
      </c>
      <c r="AA7" s="56">
        <f>SUM(AA4:AA6)</f>
        <v>121.81525000000001</v>
      </c>
      <c r="AB7" s="55">
        <f>IF(M7&gt;0,(AB4*M4+AB5*M5+AB6*M6)/M7,0)</f>
        <v>3.8020778751946941E-3</v>
      </c>
      <c r="AC7" s="55">
        <f>IF(K7&gt;0,(K4*AC4+K5*AC5+K6*AC6)/K7,0)</f>
        <v>2.7663038214063325E-4</v>
      </c>
      <c r="AD7" s="52">
        <f>SUM(AD4:AD6)</f>
        <v>11.0114</v>
      </c>
      <c r="AE7" s="53">
        <f>IF(K7&gt;0,(K4*AE4+K5*AE5+K6*AE6)/K7,0)</f>
        <v>0.22748954590530659</v>
      </c>
      <c r="AF7" s="58">
        <f>SUM(AF4:AF6)</f>
        <v>136.63954560000002</v>
      </c>
      <c r="AG7" s="53">
        <f>IF(AND(AA7&gt;0),((AA4*AG4+AA5*AG5+AA6*AG6)/AA7),0)</f>
        <v>0.91071306069492075</v>
      </c>
      <c r="AH7" s="57">
        <f t="shared" si="6"/>
        <v>0.92834133664364316</v>
      </c>
      <c r="AI7" s="51">
        <f>SUM(AI4:AI6)</f>
        <v>661</v>
      </c>
      <c r="AJ7" s="21">
        <f>IF(AI7&gt;0,(AJ4*AI4+AJ5*AI5+AJ6*AI6)/AI7,0)</f>
        <v>9.066414523449319E-2</v>
      </c>
      <c r="AK7" s="53">
        <f>IF(K7&gt;0,(AK4*K4+AK5*K5+AK6*K6)/K7,0)</f>
        <v>0.23366924425174698</v>
      </c>
      <c r="AL7" s="58">
        <f>SUM(AL4:AL6)</f>
        <v>140.33411190000001</v>
      </c>
      <c r="AM7" s="56"/>
      <c r="AN7" s="56">
        <f>SUM(AN4:AN6)</f>
        <v>990.38</v>
      </c>
      <c r="AO7" s="106"/>
      <c r="AP7" s="107">
        <f>AO6</f>
        <v>1392.5400000000027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11" t="s">
        <v>52</v>
      </c>
      <c r="D8" s="12">
        <v>6168</v>
      </c>
      <c r="E8" s="12">
        <v>0</v>
      </c>
      <c r="F8" s="12">
        <v>9625</v>
      </c>
      <c r="G8" s="13">
        <v>4.4000000000000004</v>
      </c>
      <c r="H8" s="13">
        <v>7</v>
      </c>
      <c r="I8" s="12">
        <v>10445</v>
      </c>
      <c r="J8" s="13">
        <v>2.5</v>
      </c>
      <c r="K8" s="12">
        <v>14552</v>
      </c>
      <c r="L8" s="14">
        <v>7.1999999999999995E-2</v>
      </c>
      <c r="M8" s="24">
        <f>ROUND(K8*(1-L8),0)</f>
        <v>13504</v>
      </c>
      <c r="N8" s="15">
        <v>0.71299999999999997</v>
      </c>
      <c r="O8" s="25">
        <f t="shared" ref="O8:O10" si="7">M8*N8</f>
        <v>9628.351999999999</v>
      </c>
      <c r="P8" s="14">
        <v>0.16600000000000001</v>
      </c>
      <c r="Q8" s="25">
        <f t="shared" ref="Q8:Q10" si="8">M8*P8</f>
        <v>2241.6640000000002</v>
      </c>
      <c r="R8" s="16">
        <v>0.121</v>
      </c>
      <c r="S8" s="25">
        <f t="shared" ref="S8:S10" si="9">M8*R8</f>
        <v>1633.9839999999999</v>
      </c>
      <c r="T8" s="26">
        <v>0.23</v>
      </c>
      <c r="U8" s="25">
        <f t="shared" ref="U8:U10" si="10">M8*T8</f>
        <v>3105.92</v>
      </c>
      <c r="V8" s="16">
        <v>0.48699999999999999</v>
      </c>
      <c r="W8" s="25">
        <f t="shared" ref="W8:W10" si="11">M8*V8</f>
        <v>6576.4479999999994</v>
      </c>
      <c r="X8" s="16">
        <v>0.4</v>
      </c>
      <c r="Y8" s="25">
        <f t="shared" ref="Y8:Y10" si="12">X8*M8</f>
        <v>5401.6</v>
      </c>
      <c r="Z8" s="17">
        <v>3.1199999999999999E-3</v>
      </c>
      <c r="AA8" s="18">
        <f t="shared" ref="AA8:AA10" si="13">M8*Z8</f>
        <v>42.132480000000001</v>
      </c>
      <c r="AB8" s="27">
        <f>IF(M8&gt;0,(AD8+AL8)/M8,0)</f>
        <v>3.2563239336492892E-3</v>
      </c>
      <c r="AC8" s="17">
        <v>2.7E-4</v>
      </c>
      <c r="AD8" s="24">
        <f t="shared" ref="AD8:AD10" si="14">AC8*M8</f>
        <v>3.64608</v>
      </c>
      <c r="AE8" s="118">
        <v>0.2288</v>
      </c>
      <c r="AF8" s="30">
        <f t="shared" ref="AF8:AF10" si="15">AI8*(1-AJ8)*AE8</f>
        <v>40.611313600000003</v>
      </c>
      <c r="AG8" s="28">
        <f t="shared" ref="AG8:AG10" si="16">IF(AND(AE8&gt;0,AC8&gt;0,Z8&gt;0),((Z8-AC8)*AE8)/((AE8-AC8)*Z8),0)</f>
        <v>0.91454076051284294</v>
      </c>
      <c r="AH8" s="60">
        <f t="shared" si="6"/>
        <v>0.91817555792830796</v>
      </c>
      <c r="AI8" s="12">
        <v>197</v>
      </c>
      <c r="AJ8" s="14">
        <v>9.9000000000000005E-2</v>
      </c>
      <c r="AK8" s="15">
        <v>0.22720000000000001</v>
      </c>
      <c r="AL8" s="30">
        <f t="shared" ref="AL8:AL10" si="17">AI8*(1-AJ8)*AK8</f>
        <v>40.327318400000003</v>
      </c>
      <c r="AM8" s="19">
        <v>1.8</v>
      </c>
      <c r="AN8" s="19">
        <v>1055.72</v>
      </c>
      <c r="AO8" s="102">
        <f>AO6+AI8-AN8</f>
        <v>533.82000000000266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11" t="s">
        <v>51</v>
      </c>
      <c r="D9" s="34">
        <v>20512</v>
      </c>
      <c r="E9" s="34">
        <v>5</v>
      </c>
      <c r="F9" s="34">
        <v>17334</v>
      </c>
      <c r="G9" s="35">
        <v>4.3</v>
      </c>
      <c r="H9" s="35">
        <v>6</v>
      </c>
      <c r="I9" s="34">
        <v>17317</v>
      </c>
      <c r="J9" s="35">
        <v>1.7</v>
      </c>
      <c r="K9" s="34">
        <v>14505</v>
      </c>
      <c r="L9" s="36">
        <v>8.2000000000000003E-2</v>
      </c>
      <c r="M9" s="37">
        <f>ROUND(K9*(1-L9),0)</f>
        <v>13316</v>
      </c>
      <c r="N9" s="38">
        <v>0.60399999999999998</v>
      </c>
      <c r="O9" s="25">
        <f t="shared" si="7"/>
        <v>8042.8639999999996</v>
      </c>
      <c r="P9" s="36">
        <v>0.33400000000000002</v>
      </c>
      <c r="Q9" s="25">
        <f t="shared" si="8"/>
        <v>4447.5439999999999</v>
      </c>
      <c r="R9" s="39">
        <v>6.2E-2</v>
      </c>
      <c r="S9" s="25">
        <f t="shared" si="9"/>
        <v>825.59199999999998</v>
      </c>
      <c r="T9" s="28">
        <v>0.22500000000000001</v>
      </c>
      <c r="U9" s="25">
        <f t="shared" si="10"/>
        <v>2996.1</v>
      </c>
      <c r="V9" s="39">
        <v>0.495</v>
      </c>
      <c r="W9" s="25">
        <f t="shared" si="11"/>
        <v>6591.42</v>
      </c>
      <c r="X9" s="39">
        <v>0.4</v>
      </c>
      <c r="Y9" s="25">
        <f t="shared" si="12"/>
        <v>5326.4000000000005</v>
      </c>
      <c r="Z9" s="40">
        <v>3.0999999999999999E-3</v>
      </c>
      <c r="AA9" s="18">
        <f t="shared" si="13"/>
        <v>41.279600000000002</v>
      </c>
      <c r="AB9" s="27">
        <f>IF(M9&gt;0,(AD9+AL9)/M9,0)</f>
        <v>3.4207109342144792E-3</v>
      </c>
      <c r="AC9" s="40">
        <v>2.7E-4</v>
      </c>
      <c r="AD9" s="37">
        <f t="shared" si="14"/>
        <v>3.5953200000000001</v>
      </c>
      <c r="AE9" s="28">
        <v>0.23480000000000001</v>
      </c>
      <c r="AF9" s="41">
        <f t="shared" si="15"/>
        <v>41.269387200000004</v>
      </c>
      <c r="AG9" s="28">
        <f t="shared" si="16"/>
        <v>0.91395419528143451</v>
      </c>
      <c r="AH9" s="29">
        <f t="shared" si="6"/>
        <v>0.92211206518835342</v>
      </c>
      <c r="AI9" s="34">
        <v>194</v>
      </c>
      <c r="AJ9" s="36">
        <v>9.4E-2</v>
      </c>
      <c r="AK9" s="38">
        <v>0.2387</v>
      </c>
      <c r="AL9" s="41">
        <f t="shared" si="17"/>
        <v>41.954866800000005</v>
      </c>
      <c r="AM9" s="42">
        <v>1.72</v>
      </c>
      <c r="AN9" s="42"/>
      <c r="AO9" s="114">
        <f>AO8+AI9-AN9</f>
        <v>727.82000000000266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46" t="s">
        <v>54</v>
      </c>
      <c r="D10" s="43">
        <v>18920</v>
      </c>
      <c r="E10" s="43">
        <v>1</v>
      </c>
      <c r="F10" s="43">
        <v>17340</v>
      </c>
      <c r="G10" s="37">
        <v>3.1</v>
      </c>
      <c r="H10" s="37">
        <v>5.9</v>
      </c>
      <c r="I10" s="43">
        <v>17798</v>
      </c>
      <c r="J10" s="37">
        <v>1.2</v>
      </c>
      <c r="K10" s="43">
        <v>14633</v>
      </c>
      <c r="L10" s="39">
        <v>7.0000000000000007E-2</v>
      </c>
      <c r="M10" s="37">
        <f>ROUND(K10*(1-L10),0)</f>
        <v>13609</v>
      </c>
      <c r="N10" s="28">
        <v>0.63200000000000001</v>
      </c>
      <c r="O10" s="25">
        <f t="shared" si="7"/>
        <v>8600.8880000000008</v>
      </c>
      <c r="P10" s="39">
        <v>0.32300000000000001</v>
      </c>
      <c r="Q10" s="25">
        <f t="shared" si="8"/>
        <v>4395.7070000000003</v>
      </c>
      <c r="R10" s="39">
        <v>4.4999999999999998E-2</v>
      </c>
      <c r="S10" s="25">
        <f t="shared" si="9"/>
        <v>612.40499999999997</v>
      </c>
      <c r="T10" s="28">
        <v>0.22700000000000001</v>
      </c>
      <c r="U10" s="25">
        <f t="shared" si="10"/>
        <v>3089.2429999999999</v>
      </c>
      <c r="V10" s="39">
        <v>0.48599999999999999</v>
      </c>
      <c r="W10" s="25">
        <f t="shared" si="11"/>
        <v>6613.9740000000002</v>
      </c>
      <c r="X10" s="39">
        <v>0.4</v>
      </c>
      <c r="Y10" s="25">
        <f t="shared" si="12"/>
        <v>5443.6</v>
      </c>
      <c r="Z10" s="47">
        <v>3.0699999999999998E-3</v>
      </c>
      <c r="AA10" s="18">
        <f t="shared" si="13"/>
        <v>41.779629999999997</v>
      </c>
      <c r="AB10" s="27">
        <f>IF(M10&gt;0,(AD10+AL10)/M10,0)</f>
        <v>3.3380307517084287E-3</v>
      </c>
      <c r="AC10" s="47">
        <v>2.5999999999999998E-4</v>
      </c>
      <c r="AD10" s="37">
        <f t="shared" si="14"/>
        <v>3.5383399999999998</v>
      </c>
      <c r="AE10" s="28">
        <v>0.2356</v>
      </c>
      <c r="AF10" s="41">
        <f t="shared" si="15"/>
        <v>40.298202000000003</v>
      </c>
      <c r="AG10" s="28">
        <f t="shared" si="16"/>
        <v>0.91632066600433115</v>
      </c>
      <c r="AH10" s="29">
        <f t="shared" si="6"/>
        <v>0.92308977037931106</v>
      </c>
      <c r="AI10" s="43">
        <v>189</v>
      </c>
      <c r="AJ10" s="39">
        <v>9.5000000000000001E-2</v>
      </c>
      <c r="AK10" s="28">
        <v>0.24490000000000001</v>
      </c>
      <c r="AL10" s="41">
        <f t="shared" si="17"/>
        <v>41.888920500000005</v>
      </c>
      <c r="AM10" s="18">
        <v>1.8</v>
      </c>
      <c r="AN10" s="18"/>
      <c r="AO10" s="114">
        <f>AO9+AI10-AN10</f>
        <v>916.82000000000266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8">SUM(D8:D10)</f>
        <v>45600</v>
      </c>
      <c r="E11" s="51"/>
      <c r="F11" s="51">
        <f t="shared" ref="F11" si="19">SUM(F8:F10)</f>
        <v>44299</v>
      </c>
      <c r="G11" s="52"/>
      <c r="H11" s="52"/>
      <c r="I11" s="51">
        <f t="shared" ref="I11:K11" si="20">SUM(I8:I10)</f>
        <v>45560</v>
      </c>
      <c r="J11" s="52"/>
      <c r="K11" s="51">
        <f t="shared" si="20"/>
        <v>43690</v>
      </c>
      <c r="L11" s="21">
        <f t="shared" ref="L11" si="21">IF(K11&gt;0,(K8*L8+K9*L9+K10*L10)/K11,0)</f>
        <v>7.4650125886930652E-2</v>
      </c>
      <c r="M11" s="52">
        <f t="shared" ref="M11" si="22">M8+M9+M10</f>
        <v>40429</v>
      </c>
      <c r="N11" s="53">
        <f t="shared" ref="N11" si="23">IF(M11&gt;0,O11/M11,0)</f>
        <v>0.64983313957802569</v>
      </c>
      <c r="O11" s="54">
        <f t="shared" ref="O11" si="24">O8+O9+O10</f>
        <v>26272.103999999999</v>
      </c>
      <c r="P11" s="21">
        <f t="shared" ref="P11" si="25">IF(M11&gt;0,Q11/M11,0)</f>
        <v>0.27418227015261326</v>
      </c>
      <c r="Q11" s="54">
        <f t="shared" ref="Q11" si="26">Q8+Q9+Q10</f>
        <v>11084.915000000001</v>
      </c>
      <c r="R11" s="21">
        <f t="shared" ref="R11" si="27">IF(M11&gt;0,S11/M11,0)</f>
        <v>7.5984590269361094E-2</v>
      </c>
      <c r="S11" s="54">
        <f t="shared" ref="S11" si="28">S8+S9+S10</f>
        <v>3071.9809999999998</v>
      </c>
      <c r="T11" s="21">
        <f t="shared" ref="T11" si="29">IF(M11&gt;0,U11/M11,0)</f>
        <v>0.22734331791535781</v>
      </c>
      <c r="U11" s="54">
        <f t="shared" ref="U11" si="30">U8+U9+U10</f>
        <v>9191.2630000000008</v>
      </c>
      <c r="V11" s="21">
        <f t="shared" ref="V11" si="31">IF(M11&gt;0,W11/M11,0)</f>
        <v>0.48929832545944735</v>
      </c>
      <c r="W11" s="54">
        <f t="shared" ref="W11" si="32">W8+W9+W10</f>
        <v>19781.841999999997</v>
      </c>
      <c r="X11" s="21">
        <f t="shared" ref="X11" si="33">IF(M11&gt;0,Y11/M11,0)</f>
        <v>0.4</v>
      </c>
      <c r="Y11" s="54">
        <f t="shared" ref="Y11" si="34">Y8+Y9+Y10</f>
        <v>16171.6</v>
      </c>
      <c r="Z11" s="55">
        <f t="shared" ref="Z11" si="35">IF(M11&gt;0,AA11/M11,0)</f>
        <v>3.0965819090256995E-3</v>
      </c>
      <c r="AA11" s="56">
        <f t="shared" ref="AA11" si="36">SUM(AA8:AA10)</f>
        <v>125.19171</v>
      </c>
      <c r="AB11" s="55">
        <f t="shared" ref="AB11" si="37">IF(M11&gt;0,(AB8*M8+AB9*M9+AB10*M10)/M11,0)</f>
        <v>3.3379713992431176E-3</v>
      </c>
      <c r="AC11" s="55">
        <f t="shared" ref="AC11" si="38">IF(K11&gt;0,(K8*AC8+K9*AC9+K10*AC10)/K11,0)</f>
        <v>2.6665072098878463E-4</v>
      </c>
      <c r="AD11" s="52">
        <f t="shared" ref="AD11" si="39">SUM(AD8:AD10)</f>
        <v>10.77974</v>
      </c>
      <c r="AE11" s="53">
        <f t="shared" ref="AE11" si="40">IF(K11&gt;0,(K8*AE8+K9*AE9+K10*AE10)/K11,0)</f>
        <v>0.23306949874113067</v>
      </c>
      <c r="AF11" s="58">
        <f t="shared" ref="AF11" si="41">SUM(AF8:AF10)</f>
        <v>122.1789028</v>
      </c>
      <c r="AG11" s="53">
        <f t="shared" ref="AG11" si="42">IF(AND(AA11&gt;0),((AA8*AG8+AA9*AG9+AA10*AG10)/AA11),0)</f>
        <v>0.91494135105308638</v>
      </c>
      <c r="AH11" s="57">
        <f t="shared" si="6"/>
        <v>0.92115256788635003</v>
      </c>
      <c r="AI11" s="51">
        <f t="shared" ref="AI11" si="43">SUM(AI8:AI10)</f>
        <v>580</v>
      </c>
      <c r="AJ11" s="21">
        <f t="shared" ref="AJ11" si="44">IF(AI11&gt;0,(AJ8*AI8+AJ9*AI9+AJ10*AI10)/AI11,0)</f>
        <v>9.6024137931034481E-2</v>
      </c>
      <c r="AK11" s="53">
        <f t="shared" ref="AK11" si="45">IF(K11&gt;0,(AK8*K8+AK9*K9+AK10*K10)/K11,0)</f>
        <v>0.236946202792401</v>
      </c>
      <c r="AL11" s="58">
        <f t="shared" ref="AL11" si="46">SUM(AL8:AL10)</f>
        <v>124.17110570000003</v>
      </c>
      <c r="AM11" s="56"/>
      <c r="AN11" s="56">
        <f t="shared" ref="AN11" si="47">SUM(AN8:AN10)</f>
        <v>1055.72</v>
      </c>
      <c r="AO11" s="106"/>
      <c r="AP11" s="107">
        <f>AO10</f>
        <v>916.82000000000266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11" t="s">
        <v>52</v>
      </c>
      <c r="D12" s="12">
        <v>6419</v>
      </c>
      <c r="E12" s="12">
        <v>0</v>
      </c>
      <c r="F12" s="12">
        <v>8976</v>
      </c>
      <c r="G12" s="13">
        <v>3</v>
      </c>
      <c r="H12" s="13">
        <v>4.2</v>
      </c>
      <c r="I12" s="12">
        <v>9615</v>
      </c>
      <c r="J12" s="13">
        <v>3.3</v>
      </c>
      <c r="K12" s="12">
        <v>14584</v>
      </c>
      <c r="L12" s="14">
        <v>7.4999999999999997E-2</v>
      </c>
      <c r="M12" s="24">
        <f>ROUND(K12*(1-L12),0)</f>
        <v>13490</v>
      </c>
      <c r="N12" s="15">
        <v>0.78500000000000003</v>
      </c>
      <c r="O12" s="25">
        <f t="shared" ref="O12:O14" si="49">M12*N12</f>
        <v>10589.65</v>
      </c>
      <c r="P12" s="14">
        <v>0.18</v>
      </c>
      <c r="Q12" s="25">
        <f t="shared" ref="Q12:Q14" si="50">M12*P12</f>
        <v>2428.1999999999998</v>
      </c>
      <c r="R12" s="16">
        <v>3.5000000000000003E-2</v>
      </c>
      <c r="S12" s="25">
        <f t="shared" ref="S12:S14" si="51">M12*R12</f>
        <v>472.15000000000003</v>
      </c>
      <c r="T12" s="26">
        <v>0.221</v>
      </c>
      <c r="U12" s="25">
        <f t="shared" ref="U12:U14" si="52">M12*T12</f>
        <v>2981.29</v>
      </c>
      <c r="V12" s="16">
        <v>0.48899999999999999</v>
      </c>
      <c r="W12" s="25">
        <f t="shared" ref="W12:W14" si="53">M12*V12</f>
        <v>6596.61</v>
      </c>
      <c r="X12" s="16">
        <v>0.38</v>
      </c>
      <c r="Y12" s="25">
        <f t="shared" ref="Y12:Y14" si="54">X12*M12</f>
        <v>5126.2</v>
      </c>
      <c r="Z12" s="17">
        <v>3.0500000000000002E-3</v>
      </c>
      <c r="AA12" s="18">
        <f t="shared" ref="AA12:AA14" si="55">M12*Z12</f>
        <v>41.144500000000001</v>
      </c>
      <c r="AB12" s="27">
        <f>IF(M12&gt;0,(AD12+AL12)/M12,0)</f>
        <v>3.4513234988880655E-3</v>
      </c>
      <c r="AC12" s="17">
        <v>2.3000000000000001E-4</v>
      </c>
      <c r="AD12" s="24">
        <f t="shared" ref="AD12:AD14" si="56">AC12*M12</f>
        <v>3.1027</v>
      </c>
      <c r="AE12" s="118">
        <v>0.2293</v>
      </c>
      <c r="AF12" s="30">
        <f t="shared" ref="AF12:AF14" si="57">AI12*(1-AJ12)*AE12</f>
        <v>41.779377199999999</v>
      </c>
      <c r="AG12" s="28">
        <f t="shared" ref="AG12:AG14" si="58">IF(AND(AE12&gt;0,AC12&gt;0,Z12&gt;0),((Z12-AC12)*AE12)/((AE12-AC12)*Z12),0)</f>
        <v>0.92551850783674816</v>
      </c>
      <c r="AH12" s="60">
        <f t="shared" si="6"/>
        <v>0.93425986177244724</v>
      </c>
      <c r="AI12" s="12">
        <v>202</v>
      </c>
      <c r="AJ12" s="14">
        <v>9.8000000000000004E-2</v>
      </c>
      <c r="AK12" s="15">
        <v>0.23849999999999999</v>
      </c>
      <c r="AL12" s="30">
        <f t="shared" ref="AL12:AL14" si="59">AI12*(1-AJ12)*AK12</f>
        <v>43.455654000000003</v>
      </c>
      <c r="AM12" s="19">
        <v>1.75</v>
      </c>
      <c r="AN12" s="19">
        <v>551.44000000000005</v>
      </c>
      <c r="AO12" s="102">
        <f>AO10+AI12-AN12</f>
        <v>567.38000000000261</v>
      </c>
      <c r="AP12" s="103"/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51</v>
      </c>
      <c r="D13" s="34">
        <v>21592</v>
      </c>
      <c r="E13" s="34">
        <v>2</v>
      </c>
      <c r="F13" s="34">
        <v>17307</v>
      </c>
      <c r="G13" s="35">
        <v>2.2000000000000002</v>
      </c>
      <c r="H13" s="35">
        <v>5</v>
      </c>
      <c r="I13" s="34">
        <v>17301</v>
      </c>
      <c r="J13" s="35">
        <v>1.7</v>
      </c>
      <c r="K13" s="34">
        <v>14706</v>
      </c>
      <c r="L13" s="36">
        <v>7.9000000000000001E-2</v>
      </c>
      <c r="M13" s="37">
        <f>ROUND(K13*(1-L13),0)</f>
        <v>13544</v>
      </c>
      <c r="N13" s="38">
        <v>0.63300000000000001</v>
      </c>
      <c r="O13" s="25">
        <f t="shared" si="49"/>
        <v>8573.3520000000008</v>
      </c>
      <c r="P13" s="36">
        <v>0.33900000000000002</v>
      </c>
      <c r="Q13" s="25">
        <f t="shared" si="50"/>
        <v>4591.4160000000002</v>
      </c>
      <c r="R13" s="39">
        <v>2.8000000000000001E-2</v>
      </c>
      <c r="S13" s="25">
        <f t="shared" si="51"/>
        <v>379.23200000000003</v>
      </c>
      <c r="T13" s="28">
        <v>0.22500000000000001</v>
      </c>
      <c r="U13" s="25">
        <f t="shared" si="52"/>
        <v>3047.4</v>
      </c>
      <c r="V13" s="39">
        <v>0.49099999999999999</v>
      </c>
      <c r="W13" s="25">
        <f t="shared" si="53"/>
        <v>6650.1040000000003</v>
      </c>
      <c r="X13" s="39">
        <v>0.4</v>
      </c>
      <c r="Y13" s="25">
        <f t="shared" si="54"/>
        <v>5417.6</v>
      </c>
      <c r="Z13" s="40">
        <v>3.0500000000000002E-3</v>
      </c>
      <c r="AA13" s="18">
        <f t="shared" si="55"/>
        <v>41.309200000000004</v>
      </c>
      <c r="AB13" s="27">
        <f>IF(M13&gt;0,(AD13+AL13)/M13,0)</f>
        <v>3.368132139692853E-3</v>
      </c>
      <c r="AC13" s="40">
        <v>2.7E-4</v>
      </c>
      <c r="AD13" s="37">
        <f t="shared" si="56"/>
        <v>3.6568800000000001</v>
      </c>
      <c r="AE13" s="28">
        <v>0.23200000000000001</v>
      </c>
      <c r="AF13" s="41">
        <f t="shared" si="57"/>
        <v>42.015432000000004</v>
      </c>
      <c r="AG13" s="28">
        <f t="shared" si="58"/>
        <v>0.91253741458579907</v>
      </c>
      <c r="AH13" s="29">
        <f t="shared" si="6"/>
        <v>0.92091001072199696</v>
      </c>
      <c r="AI13" s="34">
        <v>201</v>
      </c>
      <c r="AJ13" s="36">
        <v>9.9000000000000005E-2</v>
      </c>
      <c r="AK13" s="38">
        <v>0.23169999999999999</v>
      </c>
      <c r="AL13" s="41">
        <f t="shared" si="59"/>
        <v>41.9611017</v>
      </c>
      <c r="AM13" s="42">
        <v>1.75</v>
      </c>
      <c r="AN13" s="42"/>
      <c r="AO13" s="114">
        <f>AO12+AI13-AN13</f>
        <v>768.38000000000261</v>
      </c>
      <c r="AP13" s="105"/>
      <c r="AQ13" s="43"/>
      <c r="AR13" s="44"/>
      <c r="AS13" s="45"/>
      <c r="AT13" s="45"/>
      <c r="AU13" s="45"/>
      <c r="AV13" s="45"/>
    </row>
    <row r="14" spans="1:48" x14ac:dyDescent="0.2">
      <c r="A14" s="188"/>
      <c r="B14" s="33">
        <v>3</v>
      </c>
      <c r="C14" s="46" t="s">
        <v>54</v>
      </c>
      <c r="D14" s="43">
        <v>16390</v>
      </c>
      <c r="E14" s="43">
        <v>0</v>
      </c>
      <c r="F14" s="43">
        <v>16319</v>
      </c>
      <c r="G14" s="37">
        <v>2.2999999999999998</v>
      </c>
      <c r="H14" s="37">
        <v>6.8</v>
      </c>
      <c r="I14" s="43">
        <v>16859</v>
      </c>
      <c r="J14" s="37">
        <v>1.7</v>
      </c>
      <c r="K14" s="43">
        <v>15343</v>
      </c>
      <c r="L14" s="39">
        <v>7.5999999999999998E-2</v>
      </c>
      <c r="M14" s="37">
        <f>ROUND(K14*(1-L14),0)</f>
        <v>14177</v>
      </c>
      <c r="N14" s="28">
        <v>0.623</v>
      </c>
      <c r="O14" s="25">
        <f t="shared" si="49"/>
        <v>8832.2710000000006</v>
      </c>
      <c r="P14" s="39">
        <v>0.32100000000000001</v>
      </c>
      <c r="Q14" s="25">
        <f t="shared" si="50"/>
        <v>4550.817</v>
      </c>
      <c r="R14" s="39">
        <v>5.6000000000000001E-2</v>
      </c>
      <c r="S14" s="25">
        <f t="shared" si="51"/>
        <v>793.91200000000003</v>
      </c>
      <c r="T14" s="28">
        <v>0.222</v>
      </c>
      <c r="U14" s="25">
        <f t="shared" si="52"/>
        <v>3147.2939999999999</v>
      </c>
      <c r="V14" s="39">
        <v>0.49399999999999999</v>
      </c>
      <c r="W14" s="25">
        <f t="shared" si="53"/>
        <v>7003.4380000000001</v>
      </c>
      <c r="X14" s="39">
        <v>0.39</v>
      </c>
      <c r="Y14" s="25">
        <f t="shared" si="54"/>
        <v>5529.03</v>
      </c>
      <c r="Z14" s="47">
        <v>3.0300000000000001E-3</v>
      </c>
      <c r="AA14" s="18">
        <f t="shared" si="55"/>
        <v>42.956310000000002</v>
      </c>
      <c r="AB14" s="27">
        <f>IF(M14&gt;0,(AD14+AL14)/M14,0)</f>
        <v>3.2824015235945548E-3</v>
      </c>
      <c r="AC14" s="47">
        <v>2.7999999999999998E-4</v>
      </c>
      <c r="AD14" s="37">
        <f t="shared" si="56"/>
        <v>3.9695599999999995</v>
      </c>
      <c r="AE14" s="28">
        <v>0.22689999999999999</v>
      </c>
      <c r="AF14" s="41">
        <f t="shared" si="57"/>
        <v>41.5934928</v>
      </c>
      <c r="AG14" s="28">
        <f t="shared" si="58"/>
        <v>0.90871213147261243</v>
      </c>
      <c r="AH14" s="29">
        <f t="shared" si="6"/>
        <v>0.91580092806333779</v>
      </c>
      <c r="AI14" s="43">
        <v>201</v>
      </c>
      <c r="AJ14" s="39">
        <v>8.7999999999999995E-2</v>
      </c>
      <c r="AK14" s="28">
        <v>0.23219999999999999</v>
      </c>
      <c r="AL14" s="41">
        <f t="shared" si="59"/>
        <v>42.5650464</v>
      </c>
      <c r="AM14" s="18">
        <v>1.7</v>
      </c>
      <c r="AN14" s="18"/>
      <c r="AO14" s="114">
        <f>AO13+AI14-AN14</f>
        <v>969.38000000000261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60">SUM(D12:D14)</f>
        <v>44401</v>
      </c>
      <c r="E15" s="51"/>
      <c r="F15" s="51">
        <f t="shared" ref="F15" si="61">SUM(F12:F14)</f>
        <v>42602</v>
      </c>
      <c r="G15" s="52"/>
      <c r="H15" s="52"/>
      <c r="I15" s="51">
        <f t="shared" ref="I15:K15" si="62">SUM(I12:I14)</f>
        <v>43775</v>
      </c>
      <c r="J15" s="52"/>
      <c r="K15" s="51">
        <f t="shared" si="62"/>
        <v>44633</v>
      </c>
      <c r="L15" s="21">
        <f t="shared" ref="L15" si="63">IF(K15&gt;0,(K12*L12+K13*L13+K14*L14)/K15,0)</f>
        <v>7.6661707705061269E-2</v>
      </c>
      <c r="M15" s="52">
        <f t="shared" ref="M15" si="64">M12+M13+M14</f>
        <v>41211</v>
      </c>
      <c r="N15" s="53">
        <f t="shared" ref="N15" si="65">IF(M15&gt;0,O15/M15,0)</f>
        <v>0.67931554682002382</v>
      </c>
      <c r="O15" s="54">
        <f t="shared" ref="O15" si="66">O12+O13+O14</f>
        <v>27995.273000000001</v>
      </c>
      <c r="P15" s="21">
        <f t="shared" ref="P15" si="67">IF(M15&gt;0,Q15/M15,0)</f>
        <v>0.28076079202154769</v>
      </c>
      <c r="Q15" s="54">
        <f t="shared" ref="Q15" si="68">Q12+Q13+Q14</f>
        <v>11570.433000000001</v>
      </c>
      <c r="R15" s="21">
        <f t="shared" ref="R15" si="69">IF(M15&gt;0,S15/M15,0)</f>
        <v>3.9923661158428575E-2</v>
      </c>
      <c r="S15" s="54">
        <f t="shared" ref="S15" si="70">S12+S13+S14</f>
        <v>1645.2940000000001</v>
      </c>
      <c r="T15" s="21">
        <f t="shared" ref="T15" si="71">IF(M15&gt;0,U15/M15,0)</f>
        <v>0.22265861056514039</v>
      </c>
      <c r="U15" s="54">
        <f t="shared" ref="U15" si="72">U12+U13+U14</f>
        <v>9175.9840000000004</v>
      </c>
      <c r="V15" s="21">
        <f t="shared" ref="V15" si="73">IF(M15&gt;0,W15/M15,0)</f>
        <v>0.49137735070733546</v>
      </c>
      <c r="W15" s="54">
        <f t="shared" ref="W15" si="74">W12+W13+W14</f>
        <v>20250.152000000002</v>
      </c>
      <c r="X15" s="21">
        <f t="shared" ref="X15" si="75">IF(M15&gt;0,Y15/M15,0)</f>
        <v>0.3900131032976632</v>
      </c>
      <c r="Y15" s="54">
        <f t="shared" ref="Y15" si="76">Y12+Y13+Y14</f>
        <v>16072.829999999998</v>
      </c>
      <c r="Z15" s="55">
        <f t="shared" ref="Z15" si="77">IF(M15&gt;0,AA15/M15,0)</f>
        <v>3.0431197981121544E-3</v>
      </c>
      <c r="AA15" s="56">
        <f t="shared" ref="AA15" si="78">SUM(AA12:AA14)</f>
        <v>125.41001</v>
      </c>
      <c r="AB15" s="55">
        <f t="shared" ref="AB15" si="79">IF(M15&gt;0,(AB12*M12+AB13*M13+AB14*M14)/M15,0)</f>
        <v>3.3658717842323656E-3</v>
      </c>
      <c r="AC15" s="55">
        <f t="shared" ref="AC15" si="80">IF(K15&gt;0,(K12*AC12+K13*AC13+K14*AC14)/K15,0)</f>
        <v>2.6036744113100169E-4</v>
      </c>
      <c r="AD15" s="52">
        <f t="shared" ref="AD15" si="81">SUM(AD12:AD14)</f>
        <v>10.729139999999999</v>
      </c>
      <c r="AE15" s="53">
        <f t="shared" ref="AE15" si="82">IF(K15&gt;0,(K12*AE12+K13*AE13+K14*AE14)/K15,0)</f>
        <v>0.22936459346223648</v>
      </c>
      <c r="AF15" s="58">
        <f t="shared" ref="AF15" si="83">SUM(AF12:AF14)</f>
        <v>125.38830200000001</v>
      </c>
      <c r="AG15" s="53">
        <f t="shared" ref="AG15" si="84">IF(AND(AA15&gt;0),((AA12*AG12+AA13*AG13+AA14*AG14)/AA15),0)</f>
        <v>0.91548598738326448</v>
      </c>
      <c r="AH15" s="57">
        <f t="shared" si="6"/>
        <v>0.92367221349595618</v>
      </c>
      <c r="AI15" s="51">
        <f t="shared" ref="AI15" si="85">SUM(AI12:AI14)</f>
        <v>604</v>
      </c>
      <c r="AJ15" s="21">
        <f t="shared" ref="AJ15" si="86">IF(AI15&gt;0,(AJ12*AI12+AJ13*AI13+AJ14*AI14)/AI15,0)</f>
        <v>9.5004966887417205E-2</v>
      </c>
      <c r="AK15" s="53">
        <f t="shared" ref="AK15" si="87">IF(K15&gt;0,(AK12*K12+AK13*K13+AK14*K14)/K15,0)</f>
        <v>0.23409380503215108</v>
      </c>
      <c r="AL15" s="58">
        <f t="shared" ref="AL15" si="88">SUM(AL12:AL14)</f>
        <v>127.98180210000001</v>
      </c>
      <c r="AM15" s="56"/>
      <c r="AN15" s="56">
        <f t="shared" ref="AN15" si="89">SUM(AN12:AN14)</f>
        <v>551.44000000000005</v>
      </c>
      <c r="AO15" s="106"/>
      <c r="AP15" s="107">
        <f>AO14</f>
        <v>969.38000000000261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52</v>
      </c>
      <c r="D16" s="12">
        <v>4569</v>
      </c>
      <c r="E16" s="12">
        <v>0</v>
      </c>
      <c r="F16" s="12">
        <v>12036</v>
      </c>
      <c r="G16" s="13">
        <v>2.1</v>
      </c>
      <c r="H16" s="13">
        <v>5</v>
      </c>
      <c r="I16" s="12">
        <v>9568</v>
      </c>
      <c r="J16" s="13">
        <v>4</v>
      </c>
      <c r="K16" s="12">
        <v>16051</v>
      </c>
      <c r="L16" s="14">
        <v>7.9000000000000001E-2</v>
      </c>
      <c r="M16" s="24">
        <f>ROUND(K16*(1-L16),0)</f>
        <v>14783</v>
      </c>
      <c r="N16" s="15">
        <v>0.74199999999999999</v>
      </c>
      <c r="O16" s="25">
        <f t="shared" ref="O16:O18" si="91">M16*N16</f>
        <v>10968.986000000001</v>
      </c>
      <c r="P16" s="14">
        <v>0.219</v>
      </c>
      <c r="Q16" s="25">
        <f t="shared" ref="Q16:Q18" si="92">M16*P16</f>
        <v>3237.4769999999999</v>
      </c>
      <c r="R16" s="16">
        <v>3.9E-2</v>
      </c>
      <c r="S16" s="25">
        <f t="shared" ref="S16:S18" si="93">M16*R16</f>
        <v>576.53700000000003</v>
      </c>
      <c r="T16" s="26">
        <v>0.22700000000000001</v>
      </c>
      <c r="U16" s="25">
        <f t="shared" ref="U16:U18" si="94">M16*T16</f>
        <v>3355.741</v>
      </c>
      <c r="V16" s="16">
        <v>0.49099999999999999</v>
      </c>
      <c r="W16" s="25">
        <f t="shared" ref="W16:W18" si="95">M16*V16</f>
        <v>7258.4529999999995</v>
      </c>
      <c r="X16" s="16">
        <v>0.38</v>
      </c>
      <c r="Y16" s="25">
        <f t="shared" ref="Y16:Y18" si="96">X16*M16</f>
        <v>5617.54</v>
      </c>
      <c r="Z16" s="17">
        <v>2.98E-3</v>
      </c>
      <c r="AA16" s="18">
        <f t="shared" ref="AA16:AA18" si="97">M16*Z16</f>
        <v>44.053339999999999</v>
      </c>
      <c r="AB16" s="27">
        <f>IF(M16&gt;0,(AD16+AL16)/M16,0)</f>
        <v>2.7939184671582221E-3</v>
      </c>
      <c r="AC16" s="17">
        <v>2.7E-4</v>
      </c>
      <c r="AD16" s="24">
        <f t="shared" ref="AD16:AD18" si="98">AC16*M16</f>
        <v>3.9914100000000001</v>
      </c>
      <c r="AE16" s="118">
        <v>0.23039999999999999</v>
      </c>
      <c r="AF16" s="30">
        <f t="shared" ref="AF16:AF18" si="99">AI16*(1-AJ16)*AE16</f>
        <v>37.069747200000002</v>
      </c>
      <c r="AG16" s="28">
        <f t="shared" ref="AG16:AG18" si="100">IF(AND(AE16&gt;0,AC16&gt;0,Z16&gt;0),((Z16-AC16)*AE16)/((AE16-AC16)*Z16),0)</f>
        <v>0.91046292189095346</v>
      </c>
      <c r="AH16" s="60">
        <f t="shared" si="6"/>
        <v>0.90441453742000699</v>
      </c>
      <c r="AI16" s="12">
        <v>177</v>
      </c>
      <c r="AJ16" s="14">
        <v>9.0999999999999998E-2</v>
      </c>
      <c r="AK16" s="15">
        <v>0.2319</v>
      </c>
      <c r="AL16" s="30">
        <f t="shared" ref="AL16:AL18" si="101">AI16*(1-AJ16)*AK16</f>
        <v>37.311086699999997</v>
      </c>
      <c r="AM16" s="19">
        <v>1.75</v>
      </c>
      <c r="AN16" s="19">
        <v>1062.28</v>
      </c>
      <c r="AO16" s="102">
        <f>AO14+AI16-AN16-AP16</f>
        <v>2.6432189770275727E-12</v>
      </c>
      <c r="AP16" s="103">
        <v>84.1</v>
      </c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68" t="s">
        <v>53</v>
      </c>
      <c r="D17" s="34">
        <v>19730</v>
      </c>
      <c r="E17" s="34">
        <v>2</v>
      </c>
      <c r="F17" s="34">
        <v>16141</v>
      </c>
      <c r="G17" s="35">
        <v>1.9</v>
      </c>
      <c r="H17" s="35">
        <v>4.8</v>
      </c>
      <c r="I17" s="34">
        <v>16787</v>
      </c>
      <c r="J17" s="35">
        <v>3.4</v>
      </c>
      <c r="K17" s="34">
        <v>16159</v>
      </c>
      <c r="L17" s="36">
        <v>0.08</v>
      </c>
      <c r="M17" s="37">
        <f>ROUND(K17*(1-L17),0)</f>
        <v>14866</v>
      </c>
      <c r="N17" s="38">
        <v>0.78</v>
      </c>
      <c r="O17" s="25">
        <f t="shared" si="91"/>
        <v>11595.48</v>
      </c>
      <c r="P17" s="36">
        <v>0.17100000000000001</v>
      </c>
      <c r="Q17" s="25">
        <f t="shared" si="92"/>
        <v>2542.0860000000002</v>
      </c>
      <c r="R17" s="39">
        <v>4.9000000000000002E-2</v>
      </c>
      <c r="S17" s="25">
        <f t="shared" si="93"/>
        <v>728.43400000000008</v>
      </c>
      <c r="T17" s="28">
        <v>0.22700000000000001</v>
      </c>
      <c r="U17" s="25">
        <f t="shared" si="94"/>
        <v>3374.5820000000003</v>
      </c>
      <c r="V17" s="39">
        <v>0.497</v>
      </c>
      <c r="W17" s="25">
        <f t="shared" si="95"/>
        <v>7388.402</v>
      </c>
      <c r="X17" s="39">
        <v>0.38</v>
      </c>
      <c r="Y17" s="25">
        <f t="shared" si="96"/>
        <v>5649.08</v>
      </c>
      <c r="Z17" s="40">
        <v>2.99E-3</v>
      </c>
      <c r="AA17" s="18">
        <f t="shared" si="97"/>
        <v>44.449339999999999</v>
      </c>
      <c r="AB17" s="27">
        <f>IF(M17&gt;0,(AD17+AL17)/M17,0)</f>
        <v>3.8108508812054356E-3</v>
      </c>
      <c r="AC17" s="40">
        <v>2.7E-4</v>
      </c>
      <c r="AD17" s="37">
        <f t="shared" si="98"/>
        <v>4.0138199999999999</v>
      </c>
      <c r="AE17" s="28">
        <v>0.2278</v>
      </c>
      <c r="AF17" s="41">
        <f t="shared" si="99"/>
        <v>52.066879200000002</v>
      </c>
      <c r="AG17" s="28">
        <f t="shared" si="100"/>
        <v>0.91077849706907699</v>
      </c>
      <c r="AH17" s="29">
        <f t="shared" si="6"/>
        <v>0.93024027983414137</v>
      </c>
      <c r="AI17" s="34">
        <v>252</v>
      </c>
      <c r="AJ17" s="36">
        <v>9.2999999999999999E-2</v>
      </c>
      <c r="AK17" s="38">
        <v>0.2303</v>
      </c>
      <c r="AL17" s="41">
        <f t="shared" si="101"/>
        <v>52.638289200000003</v>
      </c>
      <c r="AM17" s="42">
        <v>1.85</v>
      </c>
      <c r="AN17" s="42"/>
      <c r="AO17" s="114">
        <f>AO16+AI17-AN17</f>
        <v>252.00000000000264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46" t="s">
        <v>54</v>
      </c>
      <c r="D18" s="43">
        <v>20022</v>
      </c>
      <c r="E18" s="43">
        <v>1</v>
      </c>
      <c r="F18" s="43">
        <v>18162</v>
      </c>
      <c r="G18" s="37">
        <v>2.2000000000000002</v>
      </c>
      <c r="H18" s="37">
        <v>5.3</v>
      </c>
      <c r="I18" s="43">
        <v>18190</v>
      </c>
      <c r="J18" s="37">
        <v>2.7</v>
      </c>
      <c r="K18" s="43">
        <v>16214</v>
      </c>
      <c r="L18" s="39">
        <v>7.1999999999999995E-2</v>
      </c>
      <c r="M18" s="37">
        <f>ROUND(K18*(1-L18),0)</f>
        <v>15047</v>
      </c>
      <c r="N18" s="28">
        <v>0.58499999999999996</v>
      </c>
      <c r="O18" s="25">
        <f t="shared" si="91"/>
        <v>8802.494999999999</v>
      </c>
      <c r="P18" s="39">
        <v>0.316</v>
      </c>
      <c r="Q18" s="25">
        <f t="shared" si="92"/>
        <v>4754.8519999999999</v>
      </c>
      <c r="R18" s="39">
        <v>9.9000000000000005E-2</v>
      </c>
      <c r="S18" s="25">
        <f t="shared" si="93"/>
        <v>1489.653</v>
      </c>
      <c r="T18" s="28">
        <v>0.218</v>
      </c>
      <c r="U18" s="25">
        <f t="shared" si="94"/>
        <v>3280.2460000000001</v>
      </c>
      <c r="V18" s="39">
        <v>0.498</v>
      </c>
      <c r="W18" s="25">
        <f t="shared" si="95"/>
        <v>7493.4059999999999</v>
      </c>
      <c r="X18" s="39">
        <v>0.38</v>
      </c>
      <c r="Y18" s="25">
        <f t="shared" si="96"/>
        <v>5717.86</v>
      </c>
      <c r="Z18" s="47">
        <v>3.0000000000000001E-3</v>
      </c>
      <c r="AA18" s="18">
        <f t="shared" si="97"/>
        <v>45.140999999999998</v>
      </c>
      <c r="AB18" s="27">
        <f>IF(M18&gt;0,(AD18+AL18)/M18,0)</f>
        <v>3.1244550408719351E-3</v>
      </c>
      <c r="AC18" s="47">
        <v>2.7E-4</v>
      </c>
      <c r="AD18" s="37">
        <f t="shared" si="98"/>
        <v>4.0626899999999999</v>
      </c>
      <c r="AE18" s="28">
        <v>0.2291</v>
      </c>
      <c r="AF18" s="41">
        <f t="shared" si="99"/>
        <v>42.597708500000003</v>
      </c>
      <c r="AG18" s="28">
        <f t="shared" si="100"/>
        <v>0.91107372285102484</v>
      </c>
      <c r="AH18" s="29">
        <f t="shared" si="6"/>
        <v>0.91465400645351513</v>
      </c>
      <c r="AI18" s="43">
        <v>205</v>
      </c>
      <c r="AJ18" s="39">
        <v>9.2999999999999999E-2</v>
      </c>
      <c r="AK18" s="28">
        <v>0.23100000000000001</v>
      </c>
      <c r="AL18" s="41">
        <f t="shared" si="101"/>
        <v>42.950985000000003</v>
      </c>
      <c r="AM18" s="18">
        <v>1.7</v>
      </c>
      <c r="AN18" s="18"/>
      <c r="AO18" s="114">
        <f>AO17+AI18-AN18</f>
        <v>457.00000000000261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2">SUM(D16:D18)</f>
        <v>44321</v>
      </c>
      <c r="E19" s="51"/>
      <c r="F19" s="51">
        <f t="shared" ref="F19" si="103">SUM(F16:F18)</f>
        <v>46339</v>
      </c>
      <c r="G19" s="52"/>
      <c r="H19" s="52"/>
      <c r="I19" s="51">
        <f t="shared" ref="I19:K19" si="104">SUM(I16:I18)</f>
        <v>44545</v>
      </c>
      <c r="J19" s="52"/>
      <c r="K19" s="51">
        <f t="shared" si="104"/>
        <v>48424</v>
      </c>
      <c r="L19" s="21">
        <f t="shared" ref="L19" si="105">IF(K19&gt;0,(K16*L16+K17*L17+K18*L18)/K19,0)</f>
        <v>7.6989860399801741E-2</v>
      </c>
      <c r="M19" s="52">
        <f t="shared" ref="M19" si="106">M16+M17+M18</f>
        <v>44696</v>
      </c>
      <c r="N19" s="53">
        <f t="shared" ref="N19" si="107">IF(M19&gt;0,O19/M19,0)</f>
        <v>0.70178452210488629</v>
      </c>
      <c r="O19" s="54">
        <f t="shared" ref="O19" si="108">O16+O17+O18</f>
        <v>31366.960999999999</v>
      </c>
      <c r="P19" s="21">
        <f t="shared" ref="P19" si="109">IF(M19&gt;0,Q19/M19,0)</f>
        <v>0.23569033023089317</v>
      </c>
      <c r="Q19" s="54">
        <f t="shared" ref="Q19" si="110">Q16+Q17+Q18</f>
        <v>10534.415000000001</v>
      </c>
      <c r="R19" s="21">
        <f t="shared" ref="R19" si="111">IF(M19&gt;0,S19/M19,0)</f>
        <v>6.2525147664220501E-2</v>
      </c>
      <c r="S19" s="54">
        <f t="shared" ref="S19" si="112">S16+S17+S18</f>
        <v>2794.6239999999998</v>
      </c>
      <c r="T19" s="21">
        <f t="shared" ref="T19" si="113">IF(M19&gt;0,U19/M19,0)</f>
        <v>0.22397013155539644</v>
      </c>
      <c r="U19" s="54">
        <f t="shared" ref="U19" si="114">U16+U17+U18</f>
        <v>10010.569</v>
      </c>
      <c r="V19" s="21">
        <f t="shared" ref="V19" si="115">IF(M19&gt;0,W19/M19,0)</f>
        <v>0.49535217916592084</v>
      </c>
      <c r="W19" s="54">
        <f t="shared" ref="W19" si="116">W16+W17+W18</f>
        <v>22140.260999999999</v>
      </c>
      <c r="X19" s="21">
        <f t="shared" ref="X19" si="117">IF(M19&gt;0,Y19/M19,0)</f>
        <v>0.38</v>
      </c>
      <c r="Y19" s="54">
        <f t="shared" ref="Y19" si="118">Y16+Y17+Y18</f>
        <v>16984.48</v>
      </c>
      <c r="Z19" s="55">
        <f t="shared" ref="Z19" si="119">IF(M19&gt;0,AA19/M19,0)</f>
        <v>2.9900590656882046E-3</v>
      </c>
      <c r="AA19" s="56">
        <f t="shared" ref="AA19" si="120">SUM(AA16:AA18)</f>
        <v>133.64367999999999</v>
      </c>
      <c r="AB19" s="55">
        <f t="shared" ref="AB19" si="121">IF(M19&gt;0,(AB16*M16+AB17*M17+AB18*M18)/M19,0)</f>
        <v>3.2434285148559162E-3</v>
      </c>
      <c r="AC19" s="55">
        <f t="shared" ref="AC19" si="122">IF(K19&gt;0,(K16*AC16+K17*AC17+K18*AC18)/K19,0)</f>
        <v>2.7E-4</v>
      </c>
      <c r="AD19" s="52">
        <f t="shared" ref="AD19" si="123">SUM(AD16:AD18)</f>
        <v>12.067920000000001</v>
      </c>
      <c r="AE19" s="53">
        <f t="shared" ref="AE19" si="124">IF(K19&gt;0,(K16*AE16+K17*AE17+K18*AE18)/K19,0)</f>
        <v>0.22909710061126712</v>
      </c>
      <c r="AF19" s="58">
        <f t="shared" ref="AF19" si="125">SUM(AF16:AF18)</f>
        <v>131.73433490000002</v>
      </c>
      <c r="AG19" s="53">
        <f t="shared" ref="AG19" si="126">IF(AND(AA19&gt;0),((AA16*AG16+AA17*AG17+AA18*AG18)/AA19),0)</f>
        <v>0.91077419193774178</v>
      </c>
      <c r="AH19" s="57">
        <f t="shared" si="6"/>
        <v>0.91782723996593818</v>
      </c>
      <c r="AI19" s="51">
        <f t="shared" ref="AI19" si="127">SUM(AI16:AI18)</f>
        <v>634</v>
      </c>
      <c r="AJ19" s="21">
        <f t="shared" ref="AJ19" si="128">IF(AI19&gt;0,(AJ16*AI16+AJ17*AI17+AJ18*AI18)/AI19,0)</f>
        <v>9.2441640378548906E-2</v>
      </c>
      <c r="AK19" s="53">
        <f t="shared" ref="AK19" si="129">IF(K19&gt;0,(AK16*K16+AK17*K17+AK18*K18)/K19,0)</f>
        <v>0.23106473236411698</v>
      </c>
      <c r="AL19" s="58">
        <f t="shared" ref="AL19" si="130">SUM(AL16:AL18)</f>
        <v>132.90036090000001</v>
      </c>
      <c r="AM19" s="56"/>
      <c r="AN19" s="56">
        <f t="shared" ref="AN19" si="131">SUM(AN16:AN18)</f>
        <v>1062.28</v>
      </c>
      <c r="AO19" s="106"/>
      <c r="AP19" s="107">
        <f>AO18</f>
        <v>457.00000000000261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52</v>
      </c>
      <c r="D20" s="12">
        <v>5197</v>
      </c>
      <c r="E20" s="12">
        <v>0</v>
      </c>
      <c r="F20" s="12">
        <v>8453</v>
      </c>
      <c r="G20" s="13">
        <v>1.2</v>
      </c>
      <c r="H20" s="13">
        <v>5.3</v>
      </c>
      <c r="I20" s="12">
        <v>9685</v>
      </c>
      <c r="J20" s="13">
        <v>4.5</v>
      </c>
      <c r="K20" s="12">
        <v>16119</v>
      </c>
      <c r="L20" s="14">
        <v>7.2999999999999995E-2</v>
      </c>
      <c r="M20" s="24">
        <f>ROUND(K20*(1-L20),0)</f>
        <v>14942</v>
      </c>
      <c r="N20" s="15">
        <v>0.72299999999999998</v>
      </c>
      <c r="O20" s="25">
        <f t="shared" ref="O20:O22" si="133">M20*N20</f>
        <v>10803.065999999999</v>
      </c>
      <c r="P20" s="14">
        <v>0.23499999999999999</v>
      </c>
      <c r="Q20" s="25">
        <f t="shared" ref="Q20:Q22" si="134">M20*P20</f>
        <v>3511.37</v>
      </c>
      <c r="R20" s="16">
        <v>4.2000000000000003E-2</v>
      </c>
      <c r="S20" s="25">
        <f t="shared" ref="S20:S22" si="135">M20*R20</f>
        <v>627.56400000000008</v>
      </c>
      <c r="T20" s="26">
        <v>0.214</v>
      </c>
      <c r="U20" s="25">
        <f t="shared" ref="U20:U22" si="136">M20*T20</f>
        <v>3197.5879999999997</v>
      </c>
      <c r="V20" s="16">
        <v>0.501</v>
      </c>
      <c r="W20" s="25">
        <f t="shared" ref="W20:W22" si="137">M20*V20</f>
        <v>7485.942</v>
      </c>
      <c r="X20" s="16">
        <v>0.38</v>
      </c>
      <c r="Y20" s="25">
        <f t="shared" ref="Y20:Y22" si="138">X20*M20</f>
        <v>5677.96</v>
      </c>
      <c r="Z20" s="17">
        <v>3.0000000000000001E-3</v>
      </c>
      <c r="AA20" s="18">
        <f t="shared" ref="AA20:AA22" si="139">M20*Z20</f>
        <v>44.826000000000001</v>
      </c>
      <c r="AB20" s="27">
        <f>IF(M20&gt;0,(AD20+AL20)/M20,0)</f>
        <v>3.3172814884218985E-3</v>
      </c>
      <c r="AC20" s="17">
        <v>2.7999999999999998E-4</v>
      </c>
      <c r="AD20" s="24">
        <f t="shared" ref="AD20:AD22" si="140">AC20*M20</f>
        <v>4.1837599999999995</v>
      </c>
      <c r="AE20" s="118">
        <v>0.22620000000000001</v>
      </c>
      <c r="AF20" s="30">
        <f t="shared" ref="AF20:AF22" si="141">AI20*(1-AJ20)*AE20</f>
        <v>43.964232000000003</v>
      </c>
      <c r="AG20" s="28">
        <f t="shared" ref="AG20:AG22" si="142">IF(AND(AE20&gt;0,AC20&gt;0,Z20&gt;0),((Z20-AC20)*AE20)/((AE20-AC20)*Z20),0)</f>
        <v>0.9077903682719547</v>
      </c>
      <c r="AH20" s="60">
        <f t="shared" si="6"/>
        <v>0.91669278232283158</v>
      </c>
      <c r="AI20" s="136">
        <v>215</v>
      </c>
      <c r="AJ20" s="14">
        <v>9.6000000000000002E-2</v>
      </c>
      <c r="AK20" s="15">
        <v>0.23350000000000001</v>
      </c>
      <c r="AL20" s="30">
        <f t="shared" ref="AL20:AL22" si="143">AI20*(1-AJ20)*AK20</f>
        <v>45.383060000000008</v>
      </c>
      <c r="AM20" s="19">
        <v>1.75</v>
      </c>
      <c r="AN20" s="19">
        <v>552.05999999999995</v>
      </c>
      <c r="AO20" s="102">
        <f>AO18+AI20-AN20</f>
        <v>119.94000000000267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68" t="s">
        <v>53</v>
      </c>
      <c r="D21" s="34">
        <v>19581</v>
      </c>
      <c r="E21" s="34">
        <v>2</v>
      </c>
      <c r="F21" s="34">
        <v>15686</v>
      </c>
      <c r="G21" s="35">
        <v>1.2</v>
      </c>
      <c r="H21" s="35">
        <v>7.6</v>
      </c>
      <c r="I21" s="34">
        <v>15457</v>
      </c>
      <c r="J21" s="35">
        <v>4.7</v>
      </c>
      <c r="K21" s="34">
        <v>16087</v>
      </c>
      <c r="L21" s="36">
        <v>7.0999999999999994E-2</v>
      </c>
      <c r="M21" s="37">
        <f>ROUND(K21*(1-L21),0)</f>
        <v>14945</v>
      </c>
      <c r="N21" s="38">
        <v>0.77500000000000002</v>
      </c>
      <c r="O21" s="25">
        <f t="shared" si="133"/>
        <v>11582.375</v>
      </c>
      <c r="P21" s="36">
        <v>0.17799999999999999</v>
      </c>
      <c r="Q21" s="25">
        <f t="shared" si="134"/>
        <v>2660.21</v>
      </c>
      <c r="R21" s="39">
        <v>4.7E-2</v>
      </c>
      <c r="S21" s="25">
        <f t="shared" si="135"/>
        <v>702.41499999999996</v>
      </c>
      <c r="T21" s="28">
        <v>0.22500000000000001</v>
      </c>
      <c r="U21" s="25">
        <f t="shared" si="136"/>
        <v>3362.625</v>
      </c>
      <c r="V21" s="39">
        <v>0.49099999999999999</v>
      </c>
      <c r="W21" s="25">
        <f t="shared" si="137"/>
        <v>7337.9949999999999</v>
      </c>
      <c r="X21" s="39">
        <v>0.38</v>
      </c>
      <c r="Y21" s="25">
        <f t="shared" si="138"/>
        <v>5679.1</v>
      </c>
      <c r="Z21" s="40">
        <v>2.9499999999999999E-3</v>
      </c>
      <c r="AA21" s="18">
        <f t="shared" si="139"/>
        <v>44.08775</v>
      </c>
      <c r="AB21" s="27">
        <f>IF(M21&gt;0,(AD21+AL21)/M21,0)</f>
        <v>3.3029463231850115E-3</v>
      </c>
      <c r="AC21" s="40">
        <v>2.7999999999999998E-4</v>
      </c>
      <c r="AD21" s="37">
        <f t="shared" si="140"/>
        <v>4.1845999999999997</v>
      </c>
      <c r="AE21" s="28">
        <v>0.22650000000000001</v>
      </c>
      <c r="AF21" s="41">
        <f t="shared" si="141"/>
        <v>45.763871999999999</v>
      </c>
      <c r="AG21" s="28">
        <f t="shared" si="142"/>
        <v>0.90620499918333586</v>
      </c>
      <c r="AH21" s="29">
        <f t="shared" si="6"/>
        <v>0.916374719980529</v>
      </c>
      <c r="AI21" s="43">
        <v>224</v>
      </c>
      <c r="AJ21" s="36">
        <v>9.8000000000000004E-2</v>
      </c>
      <c r="AK21" s="38">
        <v>0.22359999999999999</v>
      </c>
      <c r="AL21" s="41">
        <f t="shared" si="143"/>
        <v>45.177932800000001</v>
      </c>
      <c r="AM21" s="42">
        <v>1.75</v>
      </c>
      <c r="AN21" s="42"/>
      <c r="AO21" s="122">
        <f>AO20+AI21-AN21</f>
        <v>343.94000000000267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154" t="s">
        <v>50</v>
      </c>
      <c r="D22" s="43">
        <v>16460</v>
      </c>
      <c r="E22" s="43">
        <v>1</v>
      </c>
      <c r="F22" s="43">
        <v>16125</v>
      </c>
      <c r="G22" s="37">
        <v>2.2000000000000002</v>
      </c>
      <c r="H22" s="37">
        <v>6.8</v>
      </c>
      <c r="I22" s="43">
        <v>16497</v>
      </c>
      <c r="J22" s="37">
        <v>4.4000000000000004</v>
      </c>
      <c r="K22" s="43">
        <v>16101</v>
      </c>
      <c r="L22" s="39">
        <v>7.4999999999999997E-2</v>
      </c>
      <c r="M22" s="37">
        <f>ROUND(K22*(1-L22),0)</f>
        <v>14893</v>
      </c>
      <c r="N22" s="28">
        <v>0.73099999999999998</v>
      </c>
      <c r="O22" s="25">
        <f t="shared" si="133"/>
        <v>10886.782999999999</v>
      </c>
      <c r="P22" s="39">
        <v>0.16300000000000001</v>
      </c>
      <c r="Q22" s="25">
        <f t="shared" si="134"/>
        <v>2427.5590000000002</v>
      </c>
      <c r="R22" s="39">
        <v>0.106</v>
      </c>
      <c r="S22" s="25">
        <f t="shared" si="135"/>
        <v>1578.6579999999999</v>
      </c>
      <c r="T22" s="28">
        <v>0.21199999999999999</v>
      </c>
      <c r="U22" s="25">
        <f t="shared" si="136"/>
        <v>3157.3159999999998</v>
      </c>
      <c r="V22" s="39">
        <v>0.502</v>
      </c>
      <c r="W22" s="25">
        <f t="shared" si="137"/>
        <v>7476.2860000000001</v>
      </c>
      <c r="X22" s="39">
        <v>0.38</v>
      </c>
      <c r="Y22" s="25">
        <f t="shared" si="138"/>
        <v>5659.34</v>
      </c>
      <c r="Z22" s="47">
        <v>2.99E-3</v>
      </c>
      <c r="AA22" s="18">
        <f t="shared" si="139"/>
        <v>44.530070000000002</v>
      </c>
      <c r="AB22" s="27">
        <f>IF(M22&gt;0,(AD22+AL22)/M22,0)</f>
        <v>3.083585845699322E-3</v>
      </c>
      <c r="AC22" s="47">
        <v>2.7999999999999998E-4</v>
      </c>
      <c r="AD22" s="37">
        <f t="shared" si="140"/>
        <v>4.1700399999999993</v>
      </c>
      <c r="AE22" s="28">
        <v>0.22450000000000001</v>
      </c>
      <c r="AF22" s="41">
        <f t="shared" si="141"/>
        <v>41.040845000000004</v>
      </c>
      <c r="AG22" s="28">
        <f t="shared" si="142"/>
        <v>0.90748634657373362</v>
      </c>
      <c r="AH22" s="29">
        <f t="shared" si="6"/>
        <v>0.91031259552042576</v>
      </c>
      <c r="AI22" s="43">
        <v>202</v>
      </c>
      <c r="AJ22" s="39">
        <v>9.5000000000000001E-2</v>
      </c>
      <c r="AK22" s="28">
        <v>0.22839999999999999</v>
      </c>
      <c r="AL22" s="41">
        <f t="shared" si="143"/>
        <v>41.753804000000002</v>
      </c>
      <c r="AM22" s="18">
        <v>1.75</v>
      </c>
      <c r="AN22" s="18"/>
      <c r="AO22" s="122">
        <f>AO21+AI22-AN22</f>
        <v>545.94000000000267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4">SUM(D20:D22)</f>
        <v>41238</v>
      </c>
      <c r="E23" s="51"/>
      <c r="F23" s="51">
        <f t="shared" ref="F23" si="145">SUM(F20:F22)</f>
        <v>40264</v>
      </c>
      <c r="G23" s="52"/>
      <c r="H23" s="52"/>
      <c r="I23" s="51">
        <f t="shared" ref="I23:K23" si="146">SUM(I20:I22)</f>
        <v>41639</v>
      </c>
      <c r="J23" s="52"/>
      <c r="K23" s="51">
        <f t="shared" si="146"/>
        <v>48307</v>
      </c>
      <c r="L23" s="21">
        <f t="shared" ref="L23" si="147">IF(K23&gt;0,(K20*L20+K21*L21+K22*L22)/K23,0)</f>
        <v>7.3000579626141121E-2</v>
      </c>
      <c r="M23" s="52">
        <f t="shared" ref="M23" si="148">M20+M21+M22</f>
        <v>44780</v>
      </c>
      <c r="N23" s="53">
        <f t="shared" ref="N23" si="149">IF(M23&gt;0,O23/M23,0)</f>
        <v>0.74301527467619477</v>
      </c>
      <c r="O23" s="54">
        <f t="shared" ref="O23" si="150">O20+O21+O22</f>
        <v>33272.224000000002</v>
      </c>
      <c r="P23" s="21">
        <f t="shared" ref="P23" si="151">IF(M23&gt;0,Q23/M23,0)</f>
        <v>0.19203079499776685</v>
      </c>
      <c r="Q23" s="54">
        <f t="shared" ref="Q23" si="152">Q20+Q21+Q22</f>
        <v>8599.1389999999992</v>
      </c>
      <c r="R23" s="21">
        <f t="shared" ref="R23" si="153">IF(M23&gt;0,S23/M23,0)</f>
        <v>6.4953930326038398E-2</v>
      </c>
      <c r="S23" s="54">
        <f t="shared" ref="S23" si="154">S20+S21+S22</f>
        <v>2908.6369999999997</v>
      </c>
      <c r="T23" s="21">
        <f t="shared" ref="T23" si="155">IF(M23&gt;0,U23/M23,0)</f>
        <v>0.21700600714604731</v>
      </c>
      <c r="U23" s="54">
        <f t="shared" ref="U23" si="156">U20+U21+U22</f>
        <v>9717.5289999999986</v>
      </c>
      <c r="V23" s="21">
        <f t="shared" ref="V23" si="157">IF(M23&gt;0,W23/M23,0)</f>
        <v>0.4979951540866458</v>
      </c>
      <c r="W23" s="54">
        <f t="shared" ref="W23" si="158">W20+W21+W22</f>
        <v>22300.222999999998</v>
      </c>
      <c r="X23" s="21">
        <f t="shared" ref="X23" si="159">IF(M23&gt;0,Y23/M23,0)</f>
        <v>0.38000000000000006</v>
      </c>
      <c r="Y23" s="54">
        <f t="shared" ref="Y23" si="160">Y20+Y21+Y22</f>
        <v>17016.400000000001</v>
      </c>
      <c r="Z23" s="55">
        <f t="shared" ref="Z23" si="161">IF(M23&gt;0,AA23/M23,0)</f>
        <v>2.9799870477891914E-3</v>
      </c>
      <c r="AA23" s="56">
        <f t="shared" ref="AA23" si="162">SUM(AA20:AA22)</f>
        <v>133.44381999999999</v>
      </c>
      <c r="AB23" s="55">
        <f t="shared" ref="AB23" si="163">IF(M23&gt;0,(AB20*M20+AB21*M21+AB22*M22)/M23,0)</f>
        <v>3.234774381420277E-3</v>
      </c>
      <c r="AC23" s="55">
        <f t="shared" ref="AC23" si="164">IF(K23&gt;0,(K20*AC20+K21*AC21+K22*AC22)/K23,0)</f>
        <v>2.7999999999999998E-4</v>
      </c>
      <c r="AD23" s="52">
        <f t="shared" ref="AD23" si="165">SUM(AD20:AD22)</f>
        <v>12.538399999999999</v>
      </c>
      <c r="AE23" s="53">
        <f t="shared" ref="AE23" si="166">IF(K23&gt;0,(K20*AE20+K21*AE21+K22*AE22)/K23,0)</f>
        <v>0.22573328503115492</v>
      </c>
      <c r="AF23" s="58">
        <f t="shared" ref="AF23" si="167">SUM(AF20:AF22)</f>
        <v>130.76894900000002</v>
      </c>
      <c r="AG23" s="53">
        <f t="shared" ref="AG23" si="168">IF(AND(AA23&gt;0),((AA20*AG20+AA21*AG21+AA22*AG22)/AA23),0)</f>
        <v>0.90716513539462817</v>
      </c>
      <c r="AH23" s="57">
        <f t="shared" si="6"/>
        <v>0.91456131178154265</v>
      </c>
      <c r="AI23" s="51">
        <f t="shared" ref="AI23" si="169">SUM(AI20:AI22)</f>
        <v>641</v>
      </c>
      <c r="AJ23" s="21">
        <f t="shared" ref="AJ23" si="170">IF(AI23&gt;0,(AJ20*AI20+AJ21*AI21+AJ22*AI22)/AI23,0)</f>
        <v>9.6383775351014028E-2</v>
      </c>
      <c r="AK23" s="53">
        <f t="shared" ref="AK23" si="171">IF(K23&gt;0,(AK20*K20+AK21*K21+AK22*K22)/K23,0)</f>
        <v>0.22850328316807089</v>
      </c>
      <c r="AL23" s="58">
        <f t="shared" ref="AL23" si="172">SUM(AL20:AL22)</f>
        <v>132.31479680000001</v>
      </c>
      <c r="AM23" s="56"/>
      <c r="AN23" s="56">
        <f t="shared" ref="AN23" si="173">SUM(AN20:AN22)</f>
        <v>552.05999999999995</v>
      </c>
      <c r="AO23" s="106"/>
      <c r="AP23" s="107">
        <f>AO22</f>
        <v>545.94000000000267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51</v>
      </c>
      <c r="D24" s="12">
        <v>13093</v>
      </c>
      <c r="E24" s="12">
        <v>0</v>
      </c>
      <c r="F24" s="12">
        <v>16185</v>
      </c>
      <c r="G24" s="13">
        <v>3.5</v>
      </c>
      <c r="H24" s="13">
        <v>7.3</v>
      </c>
      <c r="I24" s="12">
        <v>16945</v>
      </c>
      <c r="J24" s="13">
        <v>4</v>
      </c>
      <c r="K24" s="12">
        <v>16080</v>
      </c>
      <c r="L24" s="14">
        <v>7.3999999999999996E-2</v>
      </c>
      <c r="M24" s="24">
        <f>ROUND(K24*(1-L24),0)</f>
        <v>14890</v>
      </c>
      <c r="N24" s="15">
        <v>0.63300000000000001</v>
      </c>
      <c r="O24" s="25">
        <f t="shared" ref="O24:O26" si="175">M24*N24</f>
        <v>9425.3700000000008</v>
      </c>
      <c r="P24" s="14">
        <v>0.32800000000000001</v>
      </c>
      <c r="Q24" s="25">
        <f t="shared" ref="Q24:Q26" si="176">M24*P24</f>
        <v>4883.92</v>
      </c>
      <c r="R24" s="16">
        <v>3.9E-2</v>
      </c>
      <c r="S24" s="25">
        <f t="shared" ref="S24:S26" si="177">M24*R24</f>
        <v>580.71</v>
      </c>
      <c r="T24" s="28">
        <v>0.22</v>
      </c>
      <c r="U24" s="25">
        <f t="shared" ref="U24:U26" si="178">M24*T24</f>
        <v>3275.8</v>
      </c>
      <c r="V24" s="39">
        <v>0.50600000000000001</v>
      </c>
      <c r="W24" s="25">
        <f t="shared" ref="W24:W26" si="179">M24*V24</f>
        <v>7534.34</v>
      </c>
      <c r="X24" s="16">
        <v>0.38</v>
      </c>
      <c r="Y24" s="25">
        <f t="shared" ref="Y24:Y26" si="180">X24*M24</f>
        <v>5658.2</v>
      </c>
      <c r="Z24" s="17">
        <v>3.0400000000000002E-3</v>
      </c>
      <c r="AA24" s="18">
        <f t="shared" ref="AA24:AA26" si="181">M24*Z24</f>
        <v>45.265599999999999</v>
      </c>
      <c r="AB24" s="27">
        <f>IF(M24&gt;0,(AD24+AL24)/M24,0)</f>
        <v>3.3090343586299532E-3</v>
      </c>
      <c r="AC24" s="17">
        <v>2.7999999999999998E-4</v>
      </c>
      <c r="AD24" s="24">
        <f t="shared" ref="AD24:AD26" si="182">AC24*M24</f>
        <v>4.1692</v>
      </c>
      <c r="AE24" s="118">
        <v>0.22409999999999999</v>
      </c>
      <c r="AF24" s="30">
        <f t="shared" ref="AF24:AF26" si="183">AI24*(1-AJ24)*AE24</f>
        <v>44.350286399999995</v>
      </c>
      <c r="AG24" s="28">
        <f t="shared" ref="AG24:AG26" si="184">IF(AND(AE24&gt;0,AC24&gt;0,Z24&gt;0),((Z24-AC24)*AE24)/((AE24-AC24)*Z24),0)</f>
        <v>0.90903051794440093</v>
      </c>
      <c r="AH24" s="60">
        <f t="shared" si="6"/>
        <v>0.91650920082013498</v>
      </c>
      <c r="AI24" s="12">
        <v>217</v>
      </c>
      <c r="AJ24" s="14">
        <v>8.7999999999999995E-2</v>
      </c>
      <c r="AK24" s="15">
        <v>0.22789999999999999</v>
      </c>
      <c r="AL24" s="30">
        <f t="shared" ref="AL24:AL26" si="185">AI24*(1-AJ24)*AK24</f>
        <v>45.102321599999996</v>
      </c>
      <c r="AM24" s="19">
        <v>1.75</v>
      </c>
      <c r="AN24" s="19"/>
      <c r="AO24" s="102">
        <f>AO22+AI24-AN24</f>
        <v>762.94000000000267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68" t="s">
        <v>53</v>
      </c>
      <c r="D25" s="34">
        <v>19447</v>
      </c>
      <c r="E25" s="34">
        <v>2</v>
      </c>
      <c r="F25" s="34">
        <v>15123</v>
      </c>
      <c r="G25" s="35">
        <v>3.6</v>
      </c>
      <c r="H25" s="35">
        <v>7.4</v>
      </c>
      <c r="I25" s="34">
        <v>15758</v>
      </c>
      <c r="J25" s="35">
        <v>4.5999999999999996</v>
      </c>
      <c r="K25" s="34">
        <v>16065</v>
      </c>
      <c r="L25" s="36">
        <v>7.5999999999999998E-2</v>
      </c>
      <c r="M25" s="37">
        <f>ROUND(K25*(1-L25),0)</f>
        <v>14844</v>
      </c>
      <c r="N25" s="38">
        <v>0.71699999999999997</v>
      </c>
      <c r="O25" s="25">
        <f t="shared" si="175"/>
        <v>10643.147999999999</v>
      </c>
      <c r="P25" s="36">
        <v>0.19</v>
      </c>
      <c r="Q25" s="25">
        <f t="shared" si="176"/>
        <v>2820.36</v>
      </c>
      <c r="R25" s="39">
        <v>9.2999999999999999E-2</v>
      </c>
      <c r="S25" s="25">
        <f t="shared" si="177"/>
        <v>1380.492</v>
      </c>
      <c r="T25" s="28">
        <v>0.218</v>
      </c>
      <c r="U25" s="25">
        <f t="shared" si="178"/>
        <v>3235.9920000000002</v>
      </c>
      <c r="V25" s="39">
        <v>0.503</v>
      </c>
      <c r="W25" s="25">
        <f t="shared" si="179"/>
        <v>7466.5320000000002</v>
      </c>
      <c r="X25" s="39">
        <v>0.38</v>
      </c>
      <c r="Y25" s="25">
        <f t="shared" si="180"/>
        <v>5640.72</v>
      </c>
      <c r="Z25" s="40">
        <v>3.0400000000000002E-3</v>
      </c>
      <c r="AA25" s="18">
        <f t="shared" si="181"/>
        <v>45.12576</v>
      </c>
      <c r="AB25" s="27">
        <f>IF(M25&gt;0,(AD25+AL25)/M25,0)</f>
        <v>3.2823331851253032E-3</v>
      </c>
      <c r="AC25" s="40">
        <v>2.7999999999999998E-4</v>
      </c>
      <c r="AD25" s="37">
        <f t="shared" si="182"/>
        <v>4.15632</v>
      </c>
      <c r="AE25" s="28">
        <v>0.2258</v>
      </c>
      <c r="AF25" s="41">
        <f t="shared" si="183"/>
        <v>44.744979600000001</v>
      </c>
      <c r="AG25" s="28">
        <f t="shared" si="184"/>
        <v>0.90902195627415483</v>
      </c>
      <c r="AH25" s="29">
        <f t="shared" si="6"/>
        <v>0.91583503964943203</v>
      </c>
      <c r="AI25" s="34">
        <v>218</v>
      </c>
      <c r="AJ25" s="36">
        <v>9.0999999999999998E-2</v>
      </c>
      <c r="AK25" s="38">
        <v>0.22489999999999999</v>
      </c>
      <c r="AL25" s="41">
        <f t="shared" si="185"/>
        <v>44.566633799999998</v>
      </c>
      <c r="AM25" s="42">
        <v>1.75</v>
      </c>
      <c r="AN25" s="42"/>
      <c r="AO25" s="122">
        <f>AO24+AI25-AN25</f>
        <v>980.94000000000267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154" t="s">
        <v>50</v>
      </c>
      <c r="D26" s="43">
        <v>16293</v>
      </c>
      <c r="E26" s="43">
        <v>1</v>
      </c>
      <c r="F26" s="43">
        <v>16785</v>
      </c>
      <c r="G26" s="37">
        <v>3.3</v>
      </c>
      <c r="H26" s="37">
        <v>7.1</v>
      </c>
      <c r="I26" s="43">
        <v>17076</v>
      </c>
      <c r="J26" s="37">
        <v>3.7</v>
      </c>
      <c r="K26" s="43">
        <v>15981</v>
      </c>
      <c r="L26" s="39">
        <v>7.3999999999999996E-2</v>
      </c>
      <c r="M26" s="37">
        <f>ROUND(K26*(1-L26),0)</f>
        <v>14798</v>
      </c>
      <c r="N26" s="28">
        <v>0.53100000000000003</v>
      </c>
      <c r="O26" s="25">
        <f t="shared" si="175"/>
        <v>7857.7380000000003</v>
      </c>
      <c r="P26" s="39">
        <v>0.17299999999999999</v>
      </c>
      <c r="Q26" s="25">
        <f t="shared" si="176"/>
        <v>2560.0539999999996</v>
      </c>
      <c r="R26" s="39">
        <v>0.29599999999999999</v>
      </c>
      <c r="S26" s="25">
        <f t="shared" si="177"/>
        <v>4380.2079999999996</v>
      </c>
      <c r="T26" s="28">
        <v>0.217</v>
      </c>
      <c r="U26" s="25">
        <f t="shared" si="178"/>
        <v>3211.1660000000002</v>
      </c>
      <c r="V26" s="39">
        <v>0.499</v>
      </c>
      <c r="W26" s="25">
        <f t="shared" si="179"/>
        <v>7384.2020000000002</v>
      </c>
      <c r="X26" s="39">
        <v>0.38</v>
      </c>
      <c r="Y26" s="25">
        <f t="shared" si="180"/>
        <v>5623.24</v>
      </c>
      <c r="Z26" s="47">
        <v>3.0100000000000001E-3</v>
      </c>
      <c r="AA26" s="18">
        <f t="shared" si="181"/>
        <v>44.541980000000002</v>
      </c>
      <c r="AB26" s="27">
        <f>IF(M26&gt;0,(AD26+AL26)/M26,0)</f>
        <v>3.1735300446006213E-3</v>
      </c>
      <c r="AC26" s="47">
        <v>2.7999999999999998E-4</v>
      </c>
      <c r="AD26" s="37">
        <f t="shared" si="182"/>
        <v>4.14344</v>
      </c>
      <c r="AE26" s="28">
        <v>0.22689999999999999</v>
      </c>
      <c r="AF26" s="41">
        <f t="shared" si="183"/>
        <v>42.168003599999999</v>
      </c>
      <c r="AG26" s="28">
        <f t="shared" si="184"/>
        <v>0.90809735793757818</v>
      </c>
      <c r="AH26" s="29">
        <f t="shared" si="6"/>
        <v>0.91287957741148207</v>
      </c>
      <c r="AI26" s="43">
        <v>204</v>
      </c>
      <c r="AJ26" s="39">
        <v>8.8999999999999996E-2</v>
      </c>
      <c r="AK26" s="28">
        <v>0.23039999999999999</v>
      </c>
      <c r="AL26" s="41">
        <f t="shared" si="185"/>
        <v>42.818457599999995</v>
      </c>
      <c r="AM26" s="18">
        <v>1.75</v>
      </c>
      <c r="AN26" s="18"/>
      <c r="AO26" s="122">
        <f>AO25+AI26-AN26</f>
        <v>1184.9400000000028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86">SUM(D24:D26)</f>
        <v>48833</v>
      </c>
      <c r="E27" s="51"/>
      <c r="F27" s="51">
        <f t="shared" ref="F27" si="187">SUM(F24:F26)</f>
        <v>48093</v>
      </c>
      <c r="G27" s="52"/>
      <c r="H27" s="52"/>
      <c r="I27" s="51">
        <f t="shared" ref="I27:K27" si="188">SUM(I24:I26)</f>
        <v>49779</v>
      </c>
      <c r="J27" s="52"/>
      <c r="K27" s="51">
        <f t="shared" si="188"/>
        <v>48126</v>
      </c>
      <c r="L27" s="21">
        <f t="shared" ref="L27" si="189">IF(K27&gt;0,(K24*L24+K25*L25+K26*L26)/K27,0)</f>
        <v>7.4667622490961219E-2</v>
      </c>
      <c r="M27" s="52">
        <f t="shared" ref="M27" si="190">M24+M25+M26</f>
        <v>44532</v>
      </c>
      <c r="N27" s="53">
        <f t="shared" ref="N27" si="191">IF(M27&gt;0,O27/M27,0)</f>
        <v>0.62710536243600112</v>
      </c>
      <c r="O27" s="54">
        <f t="shared" ref="O27" si="192">O24+O25+O26</f>
        <v>27926.256000000001</v>
      </c>
      <c r="P27" s="21">
        <f t="shared" ref="P27" si="193">IF(M27&gt;0,Q27/M27,0)</f>
        <v>0.23049344291745263</v>
      </c>
      <c r="Q27" s="54">
        <f t="shared" ref="Q27" si="194">Q24+Q25+Q26</f>
        <v>10264.334000000001</v>
      </c>
      <c r="R27" s="21">
        <f t="shared" ref="R27" si="195">IF(M27&gt;0,S27/M27,0)</f>
        <v>0.1424011946465463</v>
      </c>
      <c r="S27" s="54">
        <f t="shared" ref="S27" si="196">S24+S25+S26</f>
        <v>6341.41</v>
      </c>
      <c r="T27" s="21">
        <f t="shared" ref="T27" si="197">IF(M27&gt;0,U27/M27,0)</f>
        <v>0.21833643222850985</v>
      </c>
      <c r="U27" s="54">
        <f t="shared" ref="U27" si="198">U24+U25+U26</f>
        <v>9722.9580000000005</v>
      </c>
      <c r="V27" s="21">
        <f t="shared" ref="V27" si="199">IF(M27&gt;0,W27/M27,0)</f>
        <v>0.50267389742207846</v>
      </c>
      <c r="W27" s="54">
        <f t="shared" ref="W27" si="200">W24+W25+W26</f>
        <v>22385.074000000001</v>
      </c>
      <c r="X27" s="21">
        <f t="shared" ref="X27" si="201">IF(M27&gt;0,Y27/M27,0)</f>
        <v>0.38</v>
      </c>
      <c r="Y27" s="54">
        <f t="shared" ref="Y27" si="202">Y24+Y25+Y26</f>
        <v>16922.16</v>
      </c>
      <c r="Z27" s="55">
        <f t="shared" ref="Z27" si="203">IF(M27&gt;0,AA27/M27,0)</f>
        <v>3.0300309889517646E-3</v>
      </c>
      <c r="AA27" s="56">
        <f t="shared" ref="AA27" si="204">SUM(AA24:AA26)</f>
        <v>134.93333999999999</v>
      </c>
      <c r="AB27" s="55">
        <f t="shared" ref="AB27" si="205">IF(M27&gt;0,(AB24*M24+AB25*M25+AB26*M26)/M27,0)</f>
        <v>3.2551058340070057E-3</v>
      </c>
      <c r="AC27" s="55">
        <f t="shared" ref="AC27" si="206">IF(K27&gt;0,(K24*AC24+K25*AC25+K26*AC26)/K27,0)</f>
        <v>2.7999999999999998E-4</v>
      </c>
      <c r="AD27" s="52">
        <f t="shared" ref="AD27" si="207">SUM(AD24:AD26)</f>
        <v>12.468960000000001</v>
      </c>
      <c r="AE27" s="53">
        <f t="shared" ref="AE27" si="208">IF(K27&gt;0,(K24*AE24+K25*AE25+K26*AE26)/K27,0)</f>
        <v>0.2255972634334871</v>
      </c>
      <c r="AF27" s="58">
        <f t="shared" ref="AF27" si="209">SUM(AF24:AF26)</f>
        <v>131.2632696</v>
      </c>
      <c r="AG27" s="53">
        <f t="shared" ref="AG27" si="210">IF(AND(AA27&gt;0),((AA24*AG24+AA25*AG25+AA26*AG26)/AA27),0)</f>
        <v>0.90871961519614464</v>
      </c>
      <c r="AH27" s="57">
        <f t="shared" si="6"/>
        <v>0.91510644507520911</v>
      </c>
      <c r="AI27" s="51">
        <f t="shared" ref="AI27" si="211">SUM(AI24:AI26)</f>
        <v>639</v>
      </c>
      <c r="AJ27" s="21">
        <f t="shared" ref="AJ27" si="212">IF(AI27&gt;0,(AJ24*AI24+AJ25*AI25+AJ26*AI26)/AI27,0)</f>
        <v>8.9342723004694827E-2</v>
      </c>
      <c r="AK27" s="53">
        <f t="shared" ref="AK27" si="213">IF(K27&gt;0,(AK24*K24+AK25*K25+AK26*K26)/K27,0)</f>
        <v>0.22772873083156714</v>
      </c>
      <c r="AL27" s="58">
        <f t="shared" ref="AL27" si="214">SUM(AL24:AL26)</f>
        <v>132.48741299999998</v>
      </c>
      <c r="AM27" s="56"/>
      <c r="AN27" s="56">
        <f t="shared" ref="AN27" si="215">SUM(AN24:AN26)</f>
        <v>0</v>
      </c>
      <c r="AO27" s="106"/>
      <c r="AP27" s="107">
        <f>AO26</f>
        <v>1184.9400000000028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51</v>
      </c>
      <c r="D28" s="12">
        <v>14655</v>
      </c>
      <c r="E28" s="12">
        <v>0</v>
      </c>
      <c r="F28" s="12">
        <v>16798</v>
      </c>
      <c r="G28" s="13">
        <v>5.4</v>
      </c>
      <c r="H28" s="13">
        <v>8.8000000000000007</v>
      </c>
      <c r="I28" s="12">
        <v>16947</v>
      </c>
      <c r="J28" s="13">
        <v>3.8</v>
      </c>
      <c r="K28" s="12">
        <v>15989</v>
      </c>
      <c r="L28" s="14">
        <v>8.2000000000000003E-2</v>
      </c>
      <c r="M28" s="24">
        <f>ROUND(K28*(1-L28),0)</f>
        <v>14678</v>
      </c>
      <c r="N28" s="15">
        <v>0.59899999999999998</v>
      </c>
      <c r="O28" s="25">
        <f t="shared" ref="O28:O30" si="217">M28*N28</f>
        <v>8792.1219999999994</v>
      </c>
      <c r="P28" s="14">
        <v>0.33300000000000002</v>
      </c>
      <c r="Q28" s="25">
        <f t="shared" ref="Q28:Q30" si="218">M28*P28</f>
        <v>4887.7740000000003</v>
      </c>
      <c r="R28" s="16">
        <v>6.8000000000000005E-2</v>
      </c>
      <c r="S28" s="25">
        <f t="shared" ref="S28:S30" si="219">M28*R28</f>
        <v>998.10400000000004</v>
      </c>
      <c r="T28" s="28">
        <v>0.20699999999999999</v>
      </c>
      <c r="U28" s="25">
        <f t="shared" ref="U28:U30" si="220">M28*T28</f>
        <v>3038.346</v>
      </c>
      <c r="V28" s="39">
        <v>0.502</v>
      </c>
      <c r="W28" s="25">
        <f t="shared" ref="W28:W30" si="221">M28*V28</f>
        <v>7368.3559999999998</v>
      </c>
      <c r="X28" s="16">
        <v>0.38</v>
      </c>
      <c r="Y28" s="25">
        <f t="shared" ref="Y28:Y30" si="222">X28*M28</f>
        <v>5577.64</v>
      </c>
      <c r="Z28" s="17">
        <v>3.0400000000000002E-3</v>
      </c>
      <c r="AA28" s="18">
        <f t="shared" ref="AA28:AA30" si="223">M28*Z28</f>
        <v>44.621120000000005</v>
      </c>
      <c r="AB28" s="27">
        <f>IF(M28&gt;0,(AD28+AL28)/M28,0)</f>
        <v>3.1642511786346911E-3</v>
      </c>
      <c r="AC28" s="17">
        <v>2.7999999999999998E-4</v>
      </c>
      <c r="AD28" s="24">
        <f t="shared" ref="AD28:AD30" si="224">AC28*M28</f>
        <v>4.1098399999999993</v>
      </c>
      <c r="AE28" s="118">
        <v>0.22620000000000001</v>
      </c>
      <c r="AF28" s="30">
        <f t="shared" ref="AF28:AF30" si="225">AI28*(1-AJ28)*AE28</f>
        <v>41.945623200000007</v>
      </c>
      <c r="AG28" s="28">
        <f t="shared" ref="AG28:AG30" si="226">IF(AND(AE28&gt;0,AC28&gt;0,Z28&gt;0),((Z28-AC28)*AE28)/((AE28-AC28)*Z28),0)</f>
        <v>0.90901996048904132</v>
      </c>
      <c r="AH28" s="60">
        <f t="shared" si="6"/>
        <v>0.91263075140945471</v>
      </c>
      <c r="AI28" s="12">
        <v>204</v>
      </c>
      <c r="AJ28" s="14">
        <v>9.0999999999999998E-2</v>
      </c>
      <c r="AK28" s="15">
        <v>0.2283</v>
      </c>
      <c r="AL28" s="30">
        <f t="shared" ref="AL28:AL30" si="227">AI28*(1-AJ28)*AK28</f>
        <v>42.3350388</v>
      </c>
      <c r="AM28" s="19">
        <v>1.75</v>
      </c>
      <c r="AN28" s="19"/>
      <c r="AO28" s="102">
        <f>AO26+AI28-AN28</f>
        <v>1388.9400000000028</v>
      </c>
      <c r="AP28" s="103"/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1" t="s">
        <v>54</v>
      </c>
      <c r="D29" s="34">
        <v>19852</v>
      </c>
      <c r="E29" s="34">
        <v>2</v>
      </c>
      <c r="F29" s="34">
        <v>16205</v>
      </c>
      <c r="G29" s="35">
        <v>5.9</v>
      </c>
      <c r="H29" s="35">
        <v>7.2</v>
      </c>
      <c r="I29" s="34">
        <v>17030</v>
      </c>
      <c r="J29" s="35">
        <v>3.3</v>
      </c>
      <c r="K29" s="34">
        <v>16025</v>
      </c>
      <c r="L29" s="36">
        <v>7.0000000000000007E-2</v>
      </c>
      <c r="M29" s="37">
        <f>ROUND(K29*(1-L29),0)</f>
        <v>14903</v>
      </c>
      <c r="N29" s="38">
        <v>0.65500000000000003</v>
      </c>
      <c r="O29" s="25">
        <f t="shared" si="217"/>
        <v>9761.4650000000001</v>
      </c>
      <c r="P29" s="36">
        <v>0.248</v>
      </c>
      <c r="Q29" s="25">
        <f t="shared" si="218"/>
        <v>3695.944</v>
      </c>
      <c r="R29" s="39">
        <v>9.7000000000000003E-2</v>
      </c>
      <c r="S29" s="25">
        <f t="shared" si="219"/>
        <v>1445.5910000000001</v>
      </c>
      <c r="T29" s="28">
        <v>0.20599999999999999</v>
      </c>
      <c r="U29" s="25">
        <f t="shared" si="220"/>
        <v>3070.018</v>
      </c>
      <c r="V29" s="39">
        <v>0.50800000000000001</v>
      </c>
      <c r="W29" s="25">
        <f t="shared" si="221"/>
        <v>7570.7240000000002</v>
      </c>
      <c r="X29" s="39">
        <v>0.38</v>
      </c>
      <c r="Y29" s="25">
        <f t="shared" si="222"/>
        <v>5663.14</v>
      </c>
      <c r="Z29" s="40">
        <v>3.0000000000000001E-3</v>
      </c>
      <c r="AA29" s="18">
        <f t="shared" si="223"/>
        <v>44.709000000000003</v>
      </c>
      <c r="AB29" s="27">
        <f>IF(M29&gt;0,(AD29+AL29)/M29,0)</f>
        <v>3.2010615312353216E-3</v>
      </c>
      <c r="AC29" s="40">
        <v>2.7999999999999998E-4</v>
      </c>
      <c r="AD29" s="37">
        <f t="shared" si="224"/>
        <v>4.1728399999999999</v>
      </c>
      <c r="AE29" s="28">
        <v>0.2281</v>
      </c>
      <c r="AF29" s="41">
        <f t="shared" si="225"/>
        <v>43.589909999999996</v>
      </c>
      <c r="AG29" s="28">
        <f t="shared" si="226"/>
        <v>0.90778099669329604</v>
      </c>
      <c r="AH29" s="29">
        <f t="shared" si="6"/>
        <v>0.91365203052841726</v>
      </c>
      <c r="AI29" s="34">
        <v>210</v>
      </c>
      <c r="AJ29" s="36">
        <v>0.09</v>
      </c>
      <c r="AK29" s="38">
        <v>0.2278</v>
      </c>
      <c r="AL29" s="41">
        <f t="shared" si="227"/>
        <v>43.532579999999996</v>
      </c>
      <c r="AM29" s="42">
        <v>1.75</v>
      </c>
      <c r="AN29" s="42"/>
      <c r="AO29" s="122">
        <f>AO28+AI29-AN29</f>
        <v>1598.9400000000028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154" t="s">
        <v>50</v>
      </c>
      <c r="D30" s="43">
        <v>16400</v>
      </c>
      <c r="E30" s="43">
        <v>2</v>
      </c>
      <c r="F30" s="43">
        <v>17478</v>
      </c>
      <c r="G30" s="37">
        <v>4.7</v>
      </c>
      <c r="H30" s="37">
        <v>6.9</v>
      </c>
      <c r="I30" s="43">
        <v>17849</v>
      </c>
      <c r="J30" s="37">
        <v>2.4</v>
      </c>
      <c r="K30" s="43">
        <v>16029</v>
      </c>
      <c r="L30" s="39">
        <v>7.1999999999999995E-2</v>
      </c>
      <c r="M30" s="37">
        <f>ROUND(K30*(1-L30),0)</f>
        <v>14875</v>
      </c>
      <c r="N30" s="28">
        <v>0.59899999999999998</v>
      </c>
      <c r="O30" s="25">
        <f t="shared" si="217"/>
        <v>8910.125</v>
      </c>
      <c r="P30" s="39">
        <v>0.19800000000000001</v>
      </c>
      <c r="Q30" s="25">
        <f t="shared" si="218"/>
        <v>2945.25</v>
      </c>
      <c r="R30" s="39">
        <v>0.20399999999999999</v>
      </c>
      <c r="S30" s="25">
        <f t="shared" si="219"/>
        <v>3034.5</v>
      </c>
      <c r="T30" s="28">
        <v>0.21199999999999999</v>
      </c>
      <c r="U30" s="25">
        <f t="shared" si="220"/>
        <v>3153.5</v>
      </c>
      <c r="V30" s="39">
        <v>0.499</v>
      </c>
      <c r="W30" s="25">
        <f t="shared" si="221"/>
        <v>7422.625</v>
      </c>
      <c r="X30" s="39">
        <v>0.38</v>
      </c>
      <c r="Y30" s="25">
        <f t="shared" si="222"/>
        <v>5652.5</v>
      </c>
      <c r="Z30" s="47">
        <v>2.98E-3</v>
      </c>
      <c r="AA30" s="18">
        <f t="shared" si="223"/>
        <v>44.327500000000001</v>
      </c>
      <c r="AB30" s="27">
        <f>IF(M30&gt;0,(AD30+AL30)/M30,0)</f>
        <v>3.2782291764705878E-3</v>
      </c>
      <c r="AC30" s="47">
        <v>2.7E-4</v>
      </c>
      <c r="AD30" s="37">
        <f t="shared" si="224"/>
        <v>4.0162500000000003</v>
      </c>
      <c r="AE30" s="28">
        <v>0.23019999999999999</v>
      </c>
      <c r="AF30" s="41">
        <f t="shared" si="225"/>
        <v>44.039561999999997</v>
      </c>
      <c r="AG30" s="28">
        <f t="shared" si="226"/>
        <v>0.9104638499549178</v>
      </c>
      <c r="AH30" s="29">
        <f t="shared" si="6"/>
        <v>0.91869895150428138</v>
      </c>
      <c r="AI30" s="43">
        <v>210</v>
      </c>
      <c r="AJ30" s="39">
        <v>8.8999999999999996E-2</v>
      </c>
      <c r="AK30" s="28">
        <v>0.2339</v>
      </c>
      <c r="AL30" s="41">
        <f t="shared" si="227"/>
        <v>44.747408999999998</v>
      </c>
      <c r="AM30" s="18">
        <v>1.75</v>
      </c>
      <c r="AN30" s="18"/>
      <c r="AO30" s="122">
        <f>AO29+AI30-AN30</f>
        <v>1808.9400000000028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28">SUM(D28:D30)</f>
        <v>50907</v>
      </c>
      <c r="E31" s="51"/>
      <c r="F31" s="51">
        <f t="shared" ref="F31" si="229">SUM(F28:F30)</f>
        <v>50481</v>
      </c>
      <c r="G31" s="52"/>
      <c r="H31" s="52"/>
      <c r="I31" s="51">
        <f t="shared" ref="I31:K31" si="230">SUM(I28:I30)</f>
        <v>51826</v>
      </c>
      <c r="J31" s="52"/>
      <c r="K31" s="51">
        <f t="shared" si="230"/>
        <v>48043</v>
      </c>
      <c r="L31" s="21">
        <f t="shared" ref="L31" si="231">IF(K31&gt;0,(K28*L28+K29*L29+K30*L30)/K31,0)</f>
        <v>7.4660949566013768E-2</v>
      </c>
      <c r="M31" s="52">
        <f t="shared" ref="M31" si="232">M28+M29+M30</f>
        <v>44456</v>
      </c>
      <c r="N31" s="53">
        <f t="shared" ref="N31" si="233">IF(M31&gt;0,O31/M31,0)</f>
        <v>0.61777289904624799</v>
      </c>
      <c r="O31" s="54">
        <f t="shared" ref="O31" si="234">O28+O29+O30</f>
        <v>27463.712</v>
      </c>
      <c r="P31" s="21">
        <f t="shared" ref="P31" si="235">IF(M31&gt;0,Q31/M31,0)</f>
        <v>0.25933435306820229</v>
      </c>
      <c r="Q31" s="54">
        <f t="shared" ref="Q31" si="236">Q28+Q29+Q30</f>
        <v>11528.968000000001</v>
      </c>
      <c r="R31" s="21">
        <f t="shared" ref="R31" si="237">IF(M31&gt;0,S31/M31,0)</f>
        <v>0.12322734838941875</v>
      </c>
      <c r="S31" s="54">
        <f t="shared" ref="S31" si="238">S28+S29+S30</f>
        <v>5478.1949999999997</v>
      </c>
      <c r="T31" s="21">
        <f t="shared" ref="T31" si="239">IF(M31&gt;0,U31/M31,0)</f>
        <v>0.20833777217923338</v>
      </c>
      <c r="U31" s="54">
        <f t="shared" ref="U31" si="240">U28+U29+U30</f>
        <v>9261.8639999999996</v>
      </c>
      <c r="V31" s="21">
        <f t="shared" ref="V31" si="241">IF(M31&gt;0,W31/M31,0)</f>
        <v>0.50300758052906247</v>
      </c>
      <c r="W31" s="54">
        <f t="shared" ref="W31" si="242">W28+W29+W30</f>
        <v>22361.705000000002</v>
      </c>
      <c r="X31" s="21">
        <f t="shared" ref="X31" si="243">IF(M31&gt;0,Y31/M31,0)</f>
        <v>0.37999999999999995</v>
      </c>
      <c r="Y31" s="54">
        <f t="shared" ref="Y31" si="244">Y28+Y29+Y30</f>
        <v>16893.28</v>
      </c>
      <c r="Z31" s="55">
        <f t="shared" ref="Z31" si="245">IF(M31&gt;0,AA31/M31,0)</f>
        <v>3.0065147561633976E-3</v>
      </c>
      <c r="AA31" s="56">
        <f t="shared" ref="AA31" si="246">SUM(AA28:AA30)</f>
        <v>133.65762000000001</v>
      </c>
      <c r="AB31" s="55">
        <f t="shared" ref="AB31" si="247">IF(M31&gt;0,(AB28*M28+AB29*M29+AB30*M30)/M31,0)</f>
        <v>3.2147282211624976E-3</v>
      </c>
      <c r="AC31" s="55">
        <f t="shared" ref="AC31" si="248">IF(K31&gt;0,(K28*AC28+K29*AC29+K30*AC30)/K31,0)</f>
        <v>2.7666361384592962E-4</v>
      </c>
      <c r="AD31" s="52">
        <f t="shared" ref="AD31" si="249">SUM(AD28:AD30)</f>
        <v>12.298929999999999</v>
      </c>
      <c r="AE31" s="53">
        <f t="shared" ref="AE31" si="250">IF(K31&gt;0,(K28*AE28+K29*AE29+K30*AE30)/K31,0)</f>
        <v>0.22816830963928147</v>
      </c>
      <c r="AF31" s="58">
        <f t="shared" ref="AF31" si="251">SUM(AF28:AF30)</f>
        <v>129.57509519999999</v>
      </c>
      <c r="AG31" s="53">
        <f t="shared" ref="AG31" si="252">IF(AND(AA31&gt;0),((AA28*AG28+AA29*AG29+AA30*AG30)/AA31),0)</f>
        <v>0.90908438762723709</v>
      </c>
      <c r="AH31" s="57">
        <f t="shared" si="6"/>
        <v>0.91503940342228829</v>
      </c>
      <c r="AI31" s="51">
        <f t="shared" ref="AI31" si="253">SUM(AI28:AI30)</f>
        <v>624</v>
      </c>
      <c r="AJ31" s="21">
        <f t="shared" ref="AJ31" si="254">IF(AI31&gt;0,(AJ28*AI28+AJ29*AI29+AJ30*AI30)/AI31,0)</f>
        <v>8.9990384615384611E-2</v>
      </c>
      <c r="AK31" s="53">
        <f t="shared" ref="AK31" si="255">IF(K31&gt;0,(AK28*K28+AK29*K29+AK30*K30)/K31,0)</f>
        <v>0.23000159856794955</v>
      </c>
      <c r="AL31" s="58">
        <f t="shared" ref="AL31" si="256">SUM(AL28:AL30)</f>
        <v>130.61502780000001</v>
      </c>
      <c r="AM31" s="56"/>
      <c r="AN31" s="56">
        <f t="shared" ref="AN31" si="257">SUM(AN28:AN30)</f>
        <v>0</v>
      </c>
      <c r="AO31" s="106"/>
      <c r="AP31" s="107">
        <f>AO30</f>
        <v>1808.9400000000028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51</v>
      </c>
      <c r="D32" s="12">
        <v>5837</v>
      </c>
      <c r="E32" s="12">
        <v>0</v>
      </c>
      <c r="F32" s="12">
        <v>11447</v>
      </c>
      <c r="G32" s="13">
        <v>4.0999999999999996</v>
      </c>
      <c r="H32" s="13">
        <v>8.1999999999999993</v>
      </c>
      <c r="I32" s="12">
        <v>11393</v>
      </c>
      <c r="J32" s="13">
        <v>3.9</v>
      </c>
      <c r="K32" s="12">
        <v>16107</v>
      </c>
      <c r="L32" s="14">
        <v>7.3999999999999996E-2</v>
      </c>
      <c r="M32" s="24">
        <f>ROUND(K32*(1-L32),0)</f>
        <v>14915</v>
      </c>
      <c r="N32" s="15">
        <v>0.70199999999999996</v>
      </c>
      <c r="O32" s="25">
        <f t="shared" ref="O32:O34" si="259">M32*N32</f>
        <v>10470.33</v>
      </c>
      <c r="P32" s="14">
        <v>0.27900000000000003</v>
      </c>
      <c r="Q32" s="25">
        <f t="shared" ref="Q32:Q34" si="260">M32*P32</f>
        <v>4161.2850000000008</v>
      </c>
      <c r="R32" s="16">
        <v>1.9E-2</v>
      </c>
      <c r="S32" s="25">
        <f t="shared" ref="S32:S34" si="261">M32*R32</f>
        <v>283.38499999999999</v>
      </c>
      <c r="T32" s="28">
        <v>0.21099999999999999</v>
      </c>
      <c r="U32" s="25">
        <f t="shared" ref="U32:U34" si="262">M32*T32</f>
        <v>3147.0650000000001</v>
      </c>
      <c r="V32" s="39">
        <v>0.505</v>
      </c>
      <c r="W32" s="25">
        <f t="shared" ref="W32:W34" si="263">M32*V32</f>
        <v>7532.0749999999998</v>
      </c>
      <c r="X32" s="16">
        <v>0.39</v>
      </c>
      <c r="Y32" s="25">
        <f t="shared" ref="Y32:Y34" si="264">X32*M32</f>
        <v>5816.85</v>
      </c>
      <c r="Z32" s="17">
        <v>3.0000000000000001E-3</v>
      </c>
      <c r="AA32" s="18">
        <f t="shared" ref="AA32:AA34" si="265">M32*Z32</f>
        <v>44.744999999999997</v>
      </c>
      <c r="AB32" s="27">
        <f>IF(M32&gt;0,(AD32+AL32)/M32,0)</f>
        <v>3.1395024337914855E-3</v>
      </c>
      <c r="AC32" s="17">
        <v>2.7E-4</v>
      </c>
      <c r="AD32" s="24">
        <f t="shared" ref="AD32:AD34" si="266">AC32*M32</f>
        <v>4.02705</v>
      </c>
      <c r="AE32" s="118">
        <v>0.22800000000000001</v>
      </c>
      <c r="AF32" s="30">
        <f t="shared" ref="AF32:AF34" si="267">AI32*(1-AJ32)*AE32</f>
        <v>42.279408000000004</v>
      </c>
      <c r="AG32" s="28">
        <f t="shared" ref="AG32:AG34" si="268">IF(AND(AE32&gt;0,AC32&gt;0,Z32&gt;0),((Z32-AC32)*AE32)/((AE32-AC32)*Z32),0)</f>
        <v>0.91107890923461987</v>
      </c>
      <c r="AH32" s="60">
        <f t="shared" si="6"/>
        <v>0.91506959980305846</v>
      </c>
      <c r="AI32" s="12">
        <v>204</v>
      </c>
      <c r="AJ32" s="14">
        <v>9.0999999999999998E-2</v>
      </c>
      <c r="AK32" s="15">
        <v>0.23080000000000001</v>
      </c>
      <c r="AL32" s="30">
        <f t="shared" ref="AL32:AL34" si="269">AI32*(1-AJ32)*AK32</f>
        <v>42.798628800000003</v>
      </c>
      <c r="AM32" s="19">
        <v>1.78</v>
      </c>
      <c r="AN32" s="19">
        <v>1201.98</v>
      </c>
      <c r="AO32" s="102">
        <f>AO30+AI32-AN32</f>
        <v>810.96000000000276</v>
      </c>
      <c r="AP32" s="103"/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49</v>
      </c>
      <c r="D33" s="34">
        <v>20268</v>
      </c>
      <c r="E33" s="34">
        <v>4</v>
      </c>
      <c r="F33" s="34">
        <v>15823</v>
      </c>
      <c r="G33" s="35">
        <v>4.9000000000000004</v>
      </c>
      <c r="H33" s="35">
        <v>7.8</v>
      </c>
      <c r="I33" s="34">
        <v>16976</v>
      </c>
      <c r="J33" s="35">
        <v>3.4</v>
      </c>
      <c r="K33" s="34">
        <v>16119</v>
      </c>
      <c r="L33" s="36">
        <v>6.9000000000000006E-2</v>
      </c>
      <c r="M33" s="37">
        <f>ROUND(K33*(1-L33),0)</f>
        <v>15007</v>
      </c>
      <c r="N33" s="38">
        <v>0.64300000000000002</v>
      </c>
      <c r="O33" s="25">
        <f t="shared" si="259"/>
        <v>9649.5010000000002</v>
      </c>
      <c r="P33" s="36">
        <v>0.23899999999999999</v>
      </c>
      <c r="Q33" s="25">
        <f t="shared" si="260"/>
        <v>3586.6729999999998</v>
      </c>
      <c r="R33" s="39">
        <v>0.11799999999999999</v>
      </c>
      <c r="S33" s="25">
        <f t="shared" si="261"/>
        <v>1770.8259999999998</v>
      </c>
      <c r="T33" s="28">
        <v>0.214</v>
      </c>
      <c r="U33" s="25">
        <f t="shared" si="262"/>
        <v>3211.498</v>
      </c>
      <c r="V33" s="39">
        <v>0.503</v>
      </c>
      <c r="W33" s="25">
        <f t="shared" si="263"/>
        <v>7548.5209999999997</v>
      </c>
      <c r="X33" s="39">
        <v>0.39</v>
      </c>
      <c r="Y33" s="25">
        <f t="shared" si="264"/>
        <v>5852.7300000000005</v>
      </c>
      <c r="Z33" s="40">
        <v>2.96E-3</v>
      </c>
      <c r="AA33" s="18">
        <f t="shared" si="265"/>
        <v>44.420720000000003</v>
      </c>
      <c r="AB33" s="27">
        <f>IF(M33&gt;0,(AD33+AL33)/M33,0)</f>
        <v>3.4198740587725726E-3</v>
      </c>
      <c r="AC33" s="40">
        <v>2.7E-4</v>
      </c>
      <c r="AD33" s="37">
        <f t="shared" si="266"/>
        <v>4.0518900000000002</v>
      </c>
      <c r="AE33" s="28">
        <v>0.2278</v>
      </c>
      <c r="AF33" s="41">
        <f t="shared" si="267"/>
        <v>46.334520000000005</v>
      </c>
      <c r="AG33" s="28">
        <f t="shared" si="268"/>
        <v>0.90986219815385205</v>
      </c>
      <c r="AH33" s="29">
        <f t="shared" si="6"/>
        <v>0.92212103525475486</v>
      </c>
      <c r="AI33" s="34">
        <v>226</v>
      </c>
      <c r="AJ33" s="36">
        <v>0.1</v>
      </c>
      <c r="AK33" s="38">
        <v>0.2324</v>
      </c>
      <c r="AL33" s="41">
        <f t="shared" si="269"/>
        <v>47.270159999999997</v>
      </c>
      <c r="AM33" s="42">
        <v>1.78</v>
      </c>
      <c r="AN33" s="42"/>
      <c r="AO33" s="122">
        <f>AO32+AI33-AN33</f>
        <v>1036.9600000000028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11" t="s">
        <v>52</v>
      </c>
      <c r="D34" s="43">
        <v>18400</v>
      </c>
      <c r="E34" s="43">
        <v>0</v>
      </c>
      <c r="F34" s="43">
        <v>17038</v>
      </c>
      <c r="G34" s="37">
        <v>7.4</v>
      </c>
      <c r="H34" s="37">
        <v>7.9</v>
      </c>
      <c r="I34" s="43">
        <v>18251</v>
      </c>
      <c r="J34" s="37">
        <v>2.8</v>
      </c>
      <c r="K34" s="43">
        <v>16064</v>
      </c>
      <c r="L34" s="39">
        <v>7.2999999999999995E-2</v>
      </c>
      <c r="M34" s="37">
        <f>ROUND(K34*(1-L34),0)</f>
        <v>14891</v>
      </c>
      <c r="N34" s="28">
        <v>0.74299999999999999</v>
      </c>
      <c r="O34" s="25">
        <f t="shared" si="259"/>
        <v>11064.012999999999</v>
      </c>
      <c r="P34" s="39">
        <v>0.19400000000000001</v>
      </c>
      <c r="Q34" s="25">
        <f t="shared" si="260"/>
        <v>2888.8540000000003</v>
      </c>
      <c r="R34" s="39">
        <v>6.3E-2</v>
      </c>
      <c r="S34" s="25">
        <f t="shared" si="261"/>
        <v>938.13300000000004</v>
      </c>
      <c r="T34" s="28">
        <v>0.22</v>
      </c>
      <c r="U34" s="25">
        <f t="shared" si="262"/>
        <v>3276.02</v>
      </c>
      <c r="V34" s="39">
        <v>0.495</v>
      </c>
      <c r="W34" s="25">
        <f t="shared" si="263"/>
        <v>7371.0450000000001</v>
      </c>
      <c r="X34" s="39">
        <v>0.39</v>
      </c>
      <c r="Y34" s="25">
        <f t="shared" si="264"/>
        <v>5807.49</v>
      </c>
      <c r="Z34" s="47">
        <v>2.9499999999999999E-3</v>
      </c>
      <c r="AA34" s="18">
        <f t="shared" si="265"/>
        <v>43.928449999999998</v>
      </c>
      <c r="AB34" s="27">
        <f>IF(M34&gt;0,(AD34+AL34)/M34,0)</f>
        <v>3.2035462829897252E-3</v>
      </c>
      <c r="AC34" s="47">
        <v>2.7E-4</v>
      </c>
      <c r="AD34" s="37">
        <f t="shared" si="266"/>
        <v>4.0205700000000002</v>
      </c>
      <c r="AE34" s="28">
        <v>0.22850000000000001</v>
      </c>
      <c r="AF34" s="41">
        <f t="shared" si="267"/>
        <v>42.711448500000003</v>
      </c>
      <c r="AG34" s="28">
        <f t="shared" si="268"/>
        <v>0.9095493172587571</v>
      </c>
      <c r="AH34" s="29">
        <f t="shared" si="6"/>
        <v>0.91677758020479605</v>
      </c>
      <c r="AI34" s="43">
        <v>207</v>
      </c>
      <c r="AJ34" s="39">
        <v>9.7000000000000003E-2</v>
      </c>
      <c r="AK34" s="28">
        <v>0.23369999999999999</v>
      </c>
      <c r="AL34" s="41">
        <f t="shared" si="269"/>
        <v>43.683437699999999</v>
      </c>
      <c r="AM34" s="18">
        <v>1.8</v>
      </c>
      <c r="AN34" s="18"/>
      <c r="AO34" s="122">
        <f>AO33+AI34-AN34</f>
        <v>1243.9600000000028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70">SUM(D32:D34)</f>
        <v>44505</v>
      </c>
      <c r="E35" s="51"/>
      <c r="F35" s="51">
        <f t="shared" ref="F35" si="271">SUM(F32:F34)</f>
        <v>44308</v>
      </c>
      <c r="G35" s="52"/>
      <c r="H35" s="52"/>
      <c r="I35" s="51">
        <f t="shared" ref="I35:K35" si="272">SUM(I32:I34)</f>
        <v>46620</v>
      </c>
      <c r="J35" s="52"/>
      <c r="K35" s="51">
        <f t="shared" si="272"/>
        <v>48290</v>
      </c>
      <c r="L35" s="21">
        <f t="shared" ref="L35" si="273">IF(K35&gt;0,(K32*L32+K33*L33+K34*L34)/K35,0)</f>
        <v>7.1998364050528063E-2</v>
      </c>
      <c r="M35" s="52">
        <f t="shared" ref="M35" si="274">M32+M33+M34</f>
        <v>44813</v>
      </c>
      <c r="N35" s="53">
        <f t="shared" ref="N35" si="275">IF(M35&gt;0,O35/M35,0)</f>
        <v>0.69586602102068595</v>
      </c>
      <c r="O35" s="54">
        <f t="shared" ref="O35" si="276">O32+O33+O34</f>
        <v>31183.843999999997</v>
      </c>
      <c r="P35" s="21">
        <f t="shared" ref="P35" si="277">IF(M35&gt;0,Q35/M35,0)</f>
        <v>0.23735996251087857</v>
      </c>
      <c r="Q35" s="54">
        <f t="shared" ref="Q35" si="278">Q32+Q33+Q34</f>
        <v>10636.812000000002</v>
      </c>
      <c r="R35" s="21">
        <f t="shared" ref="R35" si="279">IF(M35&gt;0,S35/M35,0)</f>
        <v>6.6774016468435504E-2</v>
      </c>
      <c r="S35" s="54">
        <f t="shared" ref="S35" si="280">S32+S33+S34</f>
        <v>2992.3440000000001</v>
      </c>
      <c r="T35" s="21">
        <f t="shared" ref="T35" si="281">IF(M35&gt;0,U35/M35,0)</f>
        <v>0.21499526922991097</v>
      </c>
      <c r="U35" s="54">
        <f t="shared" ref="U35" si="282">U32+U33+U34</f>
        <v>9634.5830000000005</v>
      </c>
      <c r="V35" s="21">
        <f t="shared" ref="V35" si="283">IF(M35&gt;0,W35/M35,0)</f>
        <v>0.50100731930466602</v>
      </c>
      <c r="W35" s="54">
        <f t="shared" ref="W35" si="284">W32+W33+W34</f>
        <v>22451.641</v>
      </c>
      <c r="X35" s="21">
        <f t="shared" ref="X35" si="285">IF(M35&gt;0,Y35/M35,0)</f>
        <v>0.39</v>
      </c>
      <c r="Y35" s="54">
        <f t="shared" ref="Y35" si="286">Y32+Y33+Y34</f>
        <v>17477.07</v>
      </c>
      <c r="Z35" s="55">
        <f t="shared" ref="Z35" si="287">IF(M35&gt;0,AA35/M35,0)</f>
        <v>2.9699901814205696E-3</v>
      </c>
      <c r="AA35" s="56">
        <f t="shared" ref="AA35" si="288">SUM(AA32:AA34)</f>
        <v>133.09416999999999</v>
      </c>
      <c r="AB35" s="55">
        <f t="shared" ref="AB35" si="289">IF(M35&gt;0,(AB32*M32+AB33*M33+AB34*M34)/M35,0)</f>
        <v>3.2546746814540429E-3</v>
      </c>
      <c r="AC35" s="55">
        <f t="shared" ref="AC35" si="290">IF(K35&gt;0,(K32*AC32+K33*AC33+K34*AC34)/K35,0)</f>
        <v>2.7E-4</v>
      </c>
      <c r="AD35" s="52">
        <f t="shared" ref="AD35" si="291">SUM(AD32:AD34)</f>
        <v>12.099509999999999</v>
      </c>
      <c r="AE35" s="53">
        <f t="shared" ref="AE35" si="292">IF(K35&gt;0,(K32*AE32+K33*AE33+K34*AE34)/K35,0)</f>
        <v>0.2280995692689998</v>
      </c>
      <c r="AF35" s="58">
        <f t="shared" ref="AF35" si="293">SUM(AF32:AF34)</f>
        <v>131.3253765</v>
      </c>
      <c r="AG35" s="53">
        <f t="shared" ref="AG35" si="294">IF(AND(AA35&gt;0),((AA32*AG32+AA33*AG33+AA34*AG34)/AA35),0)</f>
        <v>0.91016797687092765</v>
      </c>
      <c r="AH35" s="57">
        <f t="shared" si="6"/>
        <v>0.91810951536036567</v>
      </c>
      <c r="AI35" s="51">
        <f t="shared" ref="AI35" si="295">SUM(AI32:AI34)</f>
        <v>637</v>
      </c>
      <c r="AJ35" s="21">
        <f t="shared" ref="AJ35" si="296">IF(AI35&gt;0,(AJ32*AI32+AJ33*AI33+AJ34*AI34)/AI35,0)</f>
        <v>9.6142857142857141E-2</v>
      </c>
      <c r="AK35" s="53">
        <f t="shared" ref="AK35" si="297">IF(K35&gt;0,(AK32*K32+AK33*K33+AK34*K34)/K35,0)</f>
        <v>0.23229877821495132</v>
      </c>
      <c r="AL35" s="58">
        <f t="shared" ref="AL35" si="298">SUM(AL32:AL34)</f>
        <v>133.75222650000001</v>
      </c>
      <c r="AM35" s="56"/>
      <c r="AN35" s="56">
        <f t="shared" ref="AN35" si="299">SUM(AN32:AN34)</f>
        <v>1201.98</v>
      </c>
      <c r="AO35" s="106"/>
      <c r="AP35" s="107">
        <f>AO34</f>
        <v>1243.9600000000028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68" t="s">
        <v>53</v>
      </c>
      <c r="D36" s="12">
        <v>8071</v>
      </c>
      <c r="E36" s="12">
        <v>1</v>
      </c>
      <c r="F36" s="12">
        <v>17900</v>
      </c>
      <c r="G36" s="13">
        <v>3.1</v>
      </c>
      <c r="H36" s="13">
        <v>7.3</v>
      </c>
      <c r="I36" s="12">
        <v>17267</v>
      </c>
      <c r="J36" s="13">
        <v>2.2999999999999998</v>
      </c>
      <c r="K36" s="12">
        <v>16150</v>
      </c>
      <c r="L36" s="14">
        <v>8.3000000000000004E-2</v>
      </c>
      <c r="M36" s="24">
        <f>ROUND(K36*(1-L36),0)</f>
        <v>14810</v>
      </c>
      <c r="N36" s="15">
        <v>0.80600000000000005</v>
      </c>
      <c r="O36" s="25">
        <f t="shared" ref="O36:O38" si="301">M36*N36</f>
        <v>11936.86</v>
      </c>
      <c r="P36" s="14">
        <v>0.18</v>
      </c>
      <c r="Q36" s="25">
        <f t="shared" ref="Q36:Q38" si="302">M36*P36</f>
        <v>2665.7999999999997</v>
      </c>
      <c r="R36" s="16">
        <v>1.4E-2</v>
      </c>
      <c r="S36" s="25">
        <f t="shared" ref="S36:S38" si="303">M36*R36</f>
        <v>207.34</v>
      </c>
      <c r="T36" s="26">
        <v>0.214</v>
      </c>
      <c r="U36" s="25">
        <f t="shared" ref="U36:U38" si="304">M36*T36</f>
        <v>3169.34</v>
      </c>
      <c r="V36" s="16">
        <v>0.498</v>
      </c>
      <c r="W36" s="25">
        <f t="shared" ref="W36:W38" si="305">M36*V36</f>
        <v>7375.38</v>
      </c>
      <c r="X36" s="16">
        <v>0.39</v>
      </c>
      <c r="Y36" s="25">
        <f t="shared" ref="Y36:Y38" si="306">X36*M36</f>
        <v>5775.9000000000005</v>
      </c>
      <c r="Z36" s="17">
        <v>3.0000000000000001E-3</v>
      </c>
      <c r="AA36" s="18">
        <f t="shared" ref="AA36:AA38" si="307">M36*Z36</f>
        <v>44.43</v>
      </c>
      <c r="AB36" s="27">
        <f>IF(M36&gt;0,(AD36+AL36)/M36,0)</f>
        <v>3.1766087778528022E-3</v>
      </c>
      <c r="AC36" s="17">
        <v>2.5999999999999998E-4</v>
      </c>
      <c r="AD36" s="24">
        <f t="shared" ref="AD36:AD38" si="308">AC36*M36</f>
        <v>3.8505999999999996</v>
      </c>
      <c r="AE36" s="118">
        <v>0.23150000000000001</v>
      </c>
      <c r="AF36" s="30">
        <f t="shared" ref="AF36:AF38" si="309">AI36*(1-AJ36)*AE36</f>
        <v>42.806665000000002</v>
      </c>
      <c r="AG36" s="28">
        <f t="shared" ref="AG36:AG38" si="310">IF(AND(AE36&gt;0,AC36&gt;0,Z36&gt;0),((Z36-AC36)*AE36)/((AE36-AC36)*Z36),0)</f>
        <v>0.91436026062388298</v>
      </c>
      <c r="AH36" s="60">
        <f t="shared" si="6"/>
        <v>0.91917476299021217</v>
      </c>
      <c r="AI36" s="12">
        <v>205</v>
      </c>
      <c r="AJ36" s="14">
        <v>9.8000000000000004E-2</v>
      </c>
      <c r="AK36" s="15">
        <v>0.2336</v>
      </c>
      <c r="AL36" s="30">
        <f t="shared" ref="AL36:AL38" si="311">AI36*(1-AJ36)*AK36</f>
        <v>43.194975999999997</v>
      </c>
      <c r="AM36" s="19">
        <v>1.9</v>
      </c>
      <c r="AN36" s="19">
        <v>1039.1600000000001</v>
      </c>
      <c r="AO36" s="102">
        <f>AO34+AI36-AN36</f>
        <v>409.80000000000268</v>
      </c>
      <c r="AP36" s="103"/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11" t="s">
        <v>49</v>
      </c>
      <c r="D37" s="34">
        <v>19034</v>
      </c>
      <c r="E37" s="34">
        <v>7</v>
      </c>
      <c r="F37" s="34">
        <v>14688</v>
      </c>
      <c r="G37" s="35">
        <v>3.9</v>
      </c>
      <c r="H37" s="35">
        <v>6.4</v>
      </c>
      <c r="I37" s="34">
        <v>14999</v>
      </c>
      <c r="J37" s="35">
        <v>2.9</v>
      </c>
      <c r="K37" s="34">
        <v>15958</v>
      </c>
      <c r="L37" s="36">
        <v>7.0999999999999994E-2</v>
      </c>
      <c r="M37" s="37">
        <f>ROUND(K37*(1-L37),0)</f>
        <v>14825</v>
      </c>
      <c r="N37" s="38">
        <v>0.75900000000000001</v>
      </c>
      <c r="O37" s="25">
        <f t="shared" si="301"/>
        <v>11252.174999999999</v>
      </c>
      <c r="P37" s="36">
        <v>0.22600000000000001</v>
      </c>
      <c r="Q37" s="25">
        <f t="shared" si="302"/>
        <v>3350.4500000000003</v>
      </c>
      <c r="R37" s="39">
        <v>1.4999999999999999E-2</v>
      </c>
      <c r="S37" s="25">
        <f t="shared" si="303"/>
        <v>222.375</v>
      </c>
      <c r="T37" s="28">
        <v>0.20699999999999999</v>
      </c>
      <c r="U37" s="25">
        <f t="shared" si="304"/>
        <v>3068.7749999999996</v>
      </c>
      <c r="V37" s="39">
        <v>0.51200000000000001</v>
      </c>
      <c r="W37" s="25">
        <f t="shared" si="305"/>
        <v>7590.4000000000005</v>
      </c>
      <c r="X37" s="39">
        <v>0.39</v>
      </c>
      <c r="Y37" s="25">
        <f t="shared" si="306"/>
        <v>5781.75</v>
      </c>
      <c r="Z37" s="40">
        <v>2.9299999999999999E-3</v>
      </c>
      <c r="AA37" s="18">
        <f t="shared" si="307"/>
        <v>43.437249999999999</v>
      </c>
      <c r="AB37" s="27">
        <f>IF(M37&gt;0,(AD37+AL37)/M37,0)</f>
        <v>3.401015345699831E-3</v>
      </c>
      <c r="AC37" s="40">
        <v>2.5000000000000001E-4</v>
      </c>
      <c r="AD37" s="37">
        <f t="shared" si="308"/>
        <v>3.7062500000000003</v>
      </c>
      <c r="AE37" s="28">
        <v>0.23180000000000001</v>
      </c>
      <c r="AF37" s="41">
        <f t="shared" si="309"/>
        <v>45.401507000000002</v>
      </c>
      <c r="AG37" s="28">
        <f t="shared" si="310"/>
        <v>0.91566332543041684</v>
      </c>
      <c r="AH37" s="29">
        <f t="shared" si="6"/>
        <v>0.92746472509453937</v>
      </c>
      <c r="AI37" s="34">
        <v>215</v>
      </c>
      <c r="AJ37" s="36">
        <v>8.8999999999999996E-2</v>
      </c>
      <c r="AK37" s="38">
        <v>0.23849999999999999</v>
      </c>
      <c r="AL37" s="41">
        <f t="shared" si="311"/>
        <v>46.7138025</v>
      </c>
      <c r="AM37" s="42">
        <v>1.95</v>
      </c>
      <c r="AN37" s="42"/>
      <c r="AO37" s="122">
        <f>AO36+AI37-AN37</f>
        <v>624.80000000000268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11" t="s">
        <v>52</v>
      </c>
      <c r="D38" s="43">
        <v>21200</v>
      </c>
      <c r="E38" s="43">
        <v>3</v>
      </c>
      <c r="F38" s="43">
        <v>16465</v>
      </c>
      <c r="G38" s="37">
        <v>3.9</v>
      </c>
      <c r="H38" s="37">
        <v>5.8</v>
      </c>
      <c r="I38" s="43">
        <v>17524</v>
      </c>
      <c r="J38" s="37">
        <v>2</v>
      </c>
      <c r="K38" s="43">
        <v>16202</v>
      </c>
      <c r="L38" s="39">
        <v>7.2999999999999995E-2</v>
      </c>
      <c r="M38" s="37">
        <f>ROUND(K38*(1-L38),0)</f>
        <v>15019</v>
      </c>
      <c r="N38" s="28">
        <v>0.78</v>
      </c>
      <c r="O38" s="25">
        <f t="shared" si="301"/>
        <v>11714.82</v>
      </c>
      <c r="P38" s="39">
        <v>0.17</v>
      </c>
      <c r="Q38" s="25">
        <f t="shared" si="302"/>
        <v>2553.23</v>
      </c>
      <c r="R38" s="39">
        <v>0.05</v>
      </c>
      <c r="S38" s="25">
        <f t="shared" si="303"/>
        <v>750.95</v>
      </c>
      <c r="T38" s="28">
        <v>0.21099999999999999</v>
      </c>
      <c r="U38" s="25">
        <f t="shared" si="304"/>
        <v>3169.009</v>
      </c>
      <c r="V38" s="39">
        <v>0.505</v>
      </c>
      <c r="W38" s="25">
        <f t="shared" si="305"/>
        <v>7584.5950000000003</v>
      </c>
      <c r="X38" s="39">
        <v>0.39</v>
      </c>
      <c r="Y38" s="25">
        <f t="shared" si="306"/>
        <v>5857.41</v>
      </c>
      <c r="Z38" s="47">
        <v>2.96E-3</v>
      </c>
      <c r="AA38" s="18">
        <f t="shared" si="307"/>
        <v>44.456240000000001</v>
      </c>
      <c r="AB38" s="27">
        <f>IF(M38&gt;0,(AD38+AL38)/M38,0)</f>
        <v>3.3115380518010519E-3</v>
      </c>
      <c r="AC38" s="47">
        <v>2.5000000000000001E-4</v>
      </c>
      <c r="AD38" s="37">
        <f t="shared" si="308"/>
        <v>3.75475</v>
      </c>
      <c r="AE38" s="28">
        <v>0.22700000000000001</v>
      </c>
      <c r="AF38" s="41">
        <f t="shared" si="309"/>
        <v>44.990265000000001</v>
      </c>
      <c r="AG38" s="28">
        <f t="shared" si="310"/>
        <v>0.9165499567925145</v>
      </c>
      <c r="AH38" s="29">
        <f t="shared" si="6"/>
        <v>0.92550368858943499</v>
      </c>
      <c r="AI38" s="43">
        <v>219</v>
      </c>
      <c r="AJ38" s="39">
        <v>9.5000000000000001E-2</v>
      </c>
      <c r="AK38" s="28">
        <v>0.23200000000000001</v>
      </c>
      <c r="AL38" s="41">
        <f t="shared" si="311"/>
        <v>45.98124</v>
      </c>
      <c r="AM38" s="18">
        <v>1.6</v>
      </c>
      <c r="AN38" s="18"/>
      <c r="AO38" s="122">
        <f>AO37+AI38-AN38</f>
        <v>843.80000000000268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12">SUM(D36:D38)</f>
        <v>48305</v>
      </c>
      <c r="E39" s="51"/>
      <c r="F39" s="51">
        <f t="shared" ref="F39" si="313">SUM(F36:F38)</f>
        <v>49053</v>
      </c>
      <c r="G39" s="52"/>
      <c r="H39" s="52"/>
      <c r="I39" s="51">
        <f t="shared" ref="I39:K39" si="314">SUM(I36:I38)</f>
        <v>49790</v>
      </c>
      <c r="J39" s="52"/>
      <c r="K39" s="51">
        <f t="shared" si="314"/>
        <v>48310</v>
      </c>
      <c r="L39" s="21">
        <f t="shared" ref="L39" si="315">IF(K39&gt;0,(K36*L36+K37*L37+K38*L38)/K39,0)</f>
        <v>7.5682343200165592E-2</v>
      </c>
      <c r="M39" s="52">
        <f t="shared" ref="M39" si="316">M36+M37+M38</f>
        <v>44654</v>
      </c>
      <c r="N39" s="53">
        <f t="shared" ref="N39" si="317">IF(M39&gt;0,O39/M39,0)</f>
        <v>0.78165125184753881</v>
      </c>
      <c r="O39" s="54">
        <f t="shared" ref="O39" si="318">O36+O37+O38</f>
        <v>34903.854999999996</v>
      </c>
      <c r="P39" s="21">
        <f t="shared" ref="P39" si="319">IF(M39&gt;0,Q39/M39,0)</f>
        <v>0.19190845165046802</v>
      </c>
      <c r="Q39" s="54">
        <f t="shared" ref="Q39" si="320">Q36+Q37+Q38</f>
        <v>8569.48</v>
      </c>
      <c r="R39" s="21">
        <f t="shared" ref="R39" si="321">IF(M39&gt;0,S39/M39,0)</f>
        <v>2.6440296501993102E-2</v>
      </c>
      <c r="S39" s="54">
        <f t="shared" ref="S39" si="322">S36+S37+S38</f>
        <v>1180.665</v>
      </c>
      <c r="T39" s="21">
        <f t="shared" ref="T39" si="323">IF(M39&gt;0,U39/M39,0)</f>
        <v>0.21066699511801854</v>
      </c>
      <c r="U39" s="54">
        <f t="shared" ref="U39" si="324">U36+U37+U38</f>
        <v>9407.1239999999998</v>
      </c>
      <c r="V39" s="21">
        <f t="shared" ref="V39" si="325">IF(M39&gt;0,W39/M39,0)</f>
        <v>0.50500235141308725</v>
      </c>
      <c r="W39" s="54">
        <f t="shared" ref="W39" si="326">W36+W37+W38</f>
        <v>22550.375</v>
      </c>
      <c r="X39" s="21">
        <f t="shared" ref="X39" si="327">IF(M39&gt;0,Y39/M39,0)</f>
        <v>0.39</v>
      </c>
      <c r="Y39" s="54">
        <f t="shared" ref="Y39" si="328">Y36+Y37+Y38</f>
        <v>17415.060000000001</v>
      </c>
      <c r="Z39" s="55">
        <f t="shared" ref="Z39" si="329">IF(M39&gt;0,AA39/M39,0)</f>
        <v>2.9633065346889413E-3</v>
      </c>
      <c r="AA39" s="56">
        <f t="shared" ref="AA39" si="330">SUM(AA36:AA38)</f>
        <v>132.32348999999999</v>
      </c>
      <c r="AB39" s="55">
        <f t="shared" ref="AB39" si="331">IF(M39&gt;0,(AB36*M36+AB37*M37+AB38*M38)/M39,0)</f>
        <v>3.2964934496349709E-3</v>
      </c>
      <c r="AC39" s="55">
        <f t="shared" ref="AC39" si="332">IF(K39&gt;0,(K36*AC36+K37*AC37+K38*AC38)/K39,0)</f>
        <v>2.5334299316911616E-4</v>
      </c>
      <c r="AD39" s="52">
        <f t="shared" ref="AD39" si="333">SUM(AD36:AD38)</f>
        <v>11.3116</v>
      </c>
      <c r="AE39" s="53">
        <f t="shared" ref="AE39" si="334">IF(K39&gt;0,(K36*AE36+K37*AE37+K38*AE38)/K39,0)</f>
        <v>0.23008990685158354</v>
      </c>
      <c r="AF39" s="58">
        <f t="shared" ref="AF39" si="335">SUM(AF36:AF38)</f>
        <v>133.19843700000001</v>
      </c>
      <c r="AG39" s="53">
        <f t="shared" ref="AG39" si="336">IF(AND(AA39&gt;0),((AA36*AG36+AA37*AG37+AA38*AG38)/AA39),0)</f>
        <v>0.91552367620616093</v>
      </c>
      <c r="AH39" s="57">
        <f t="shared" si="6"/>
        <v>0.92414536329990915</v>
      </c>
      <c r="AI39" s="51">
        <f t="shared" ref="AI39" si="337">SUM(AI36:AI38)</f>
        <v>639</v>
      </c>
      <c r="AJ39" s="21">
        <f t="shared" ref="AJ39" si="338">IF(AI39&gt;0,(AJ36*AI36+AJ37*AI37+AJ38*AI38)/AI39,0)</f>
        <v>9.3943661971830975E-2</v>
      </c>
      <c r="AK39" s="53">
        <f t="shared" ref="AK39" si="339">IF(K39&gt;0,(AK36*K36+AK37*K37+AK38*K38)/K39,0)</f>
        <v>0.23468199130614778</v>
      </c>
      <c r="AL39" s="58">
        <f t="shared" ref="AL39" si="340">SUM(AL36:AL38)</f>
        <v>135.8900185</v>
      </c>
      <c r="AM39" s="56"/>
      <c r="AN39" s="56">
        <f t="shared" ref="AN39" si="341">SUM(AN36:AN38)</f>
        <v>1039.1600000000001</v>
      </c>
      <c r="AO39" s="106"/>
      <c r="AP39" s="107">
        <f>AO38</f>
        <v>843.80000000000268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68" t="s">
        <v>53</v>
      </c>
      <c r="D40" s="12">
        <v>6366</v>
      </c>
      <c r="E40" s="12">
        <v>1</v>
      </c>
      <c r="F40" s="12">
        <v>14488</v>
      </c>
      <c r="G40" s="13">
        <v>3.2</v>
      </c>
      <c r="H40" s="13">
        <v>5.4</v>
      </c>
      <c r="I40" s="12">
        <v>14667</v>
      </c>
      <c r="J40" s="13">
        <v>2.2999999999999998</v>
      </c>
      <c r="K40" s="12">
        <v>15814</v>
      </c>
      <c r="L40" s="14">
        <v>7.2999999999999995E-2</v>
      </c>
      <c r="M40" s="24">
        <f>ROUND(K40*(1-L40),0)</f>
        <v>14660</v>
      </c>
      <c r="N40" s="15">
        <v>0.75900000000000001</v>
      </c>
      <c r="O40" s="25">
        <f t="shared" ref="O40:O42" si="343">M40*N40</f>
        <v>11126.94</v>
      </c>
      <c r="P40" s="14">
        <v>0.191</v>
      </c>
      <c r="Q40" s="25">
        <f t="shared" ref="Q40:Q42" si="344">M40*P40</f>
        <v>2800.06</v>
      </c>
      <c r="R40" s="16">
        <v>0.05</v>
      </c>
      <c r="S40" s="25">
        <f t="shared" ref="S40:S42" si="345">M40*R40</f>
        <v>733</v>
      </c>
      <c r="T40" s="26">
        <v>0.21299999999999999</v>
      </c>
      <c r="U40" s="25">
        <f t="shared" ref="U40:U42" si="346">M40*T40</f>
        <v>3122.58</v>
      </c>
      <c r="V40" s="16">
        <v>0.504</v>
      </c>
      <c r="W40" s="25">
        <f t="shared" ref="W40:W42" si="347">M40*V40</f>
        <v>7388.64</v>
      </c>
      <c r="X40" s="16">
        <v>0.39</v>
      </c>
      <c r="Y40" s="25">
        <f t="shared" ref="Y40:Y42" si="348">X40*M40</f>
        <v>5717.4000000000005</v>
      </c>
      <c r="Z40" s="17">
        <v>3.0000000000000001E-3</v>
      </c>
      <c r="AA40" s="18">
        <f t="shared" ref="AA40:AA42" si="349">M40*Z40</f>
        <v>43.980000000000004</v>
      </c>
      <c r="AB40" s="27">
        <f>IF(M40&gt;0,(AD40+AL40)/M40,0)</f>
        <v>2.3817460845839016E-3</v>
      </c>
      <c r="AC40" s="17">
        <v>2.5000000000000001E-4</v>
      </c>
      <c r="AD40" s="24">
        <f t="shared" ref="AD40:AD42" si="350">AC40*M40</f>
        <v>3.665</v>
      </c>
      <c r="AE40" s="118">
        <v>0.23069999999999999</v>
      </c>
      <c r="AF40" s="30">
        <f t="shared" ref="AF40:AF42" si="351">AI40*(1-AJ40)*AE40</f>
        <v>31.524693599999999</v>
      </c>
      <c r="AG40" s="28">
        <f t="shared" ref="AG40:AG42" si="352">IF(AND(AE40&gt;0,AC40&gt;0,Z40&gt;0),((Z40-AC40)*AE40)/((AE40-AC40)*Z40),0)</f>
        <v>0.91766109785202865</v>
      </c>
      <c r="AH40" s="60">
        <f t="shared" si="6"/>
        <v>0.89601445552756698</v>
      </c>
      <c r="AI40" s="136">
        <v>152</v>
      </c>
      <c r="AJ40" s="14">
        <v>0.10100000000000001</v>
      </c>
      <c r="AK40" s="15">
        <v>0.22869999999999999</v>
      </c>
      <c r="AL40" s="30">
        <f t="shared" ref="AL40:AL42" si="353">AI40*(1-AJ40)*AK40</f>
        <v>31.251397599999997</v>
      </c>
      <c r="AM40" s="19">
        <v>1.85</v>
      </c>
      <c r="AN40" s="19">
        <v>574.12</v>
      </c>
      <c r="AO40" s="102">
        <f>AO38+AI40-AN40</f>
        <v>421.68000000000268</v>
      </c>
      <c r="AP40" s="103"/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154" t="s">
        <v>50</v>
      </c>
      <c r="D41" s="34">
        <v>20229</v>
      </c>
      <c r="E41" s="34">
        <v>8</v>
      </c>
      <c r="F41" s="34">
        <v>16049</v>
      </c>
      <c r="G41" s="35">
        <v>1.3</v>
      </c>
      <c r="H41" s="35">
        <v>4.7</v>
      </c>
      <c r="I41" s="34">
        <v>16320</v>
      </c>
      <c r="J41" s="35">
        <v>2.2999999999999998</v>
      </c>
      <c r="K41" s="34">
        <v>16274</v>
      </c>
      <c r="L41" s="36">
        <v>7.2999999999999995E-2</v>
      </c>
      <c r="M41" s="37">
        <f>ROUND(K41*(1-L41),0)</f>
        <v>15086</v>
      </c>
      <c r="N41" s="38">
        <v>0.73799999999999999</v>
      </c>
      <c r="O41" s="25">
        <f t="shared" si="343"/>
        <v>11133.467999999999</v>
      </c>
      <c r="P41" s="36">
        <v>0.2</v>
      </c>
      <c r="Q41" s="25">
        <f t="shared" si="344"/>
        <v>3017.2000000000003</v>
      </c>
      <c r="R41" s="39">
        <v>6.2E-2</v>
      </c>
      <c r="S41" s="25">
        <f t="shared" si="345"/>
        <v>935.33199999999999</v>
      </c>
      <c r="T41" s="28">
        <v>0.20599999999999999</v>
      </c>
      <c r="U41" s="25">
        <f t="shared" si="346"/>
        <v>3107.7159999999999</v>
      </c>
      <c r="V41" s="39">
        <v>0.51400000000000001</v>
      </c>
      <c r="W41" s="25">
        <f t="shared" si="347"/>
        <v>7754.2040000000006</v>
      </c>
      <c r="X41" s="39">
        <v>0.39</v>
      </c>
      <c r="Y41" s="25">
        <f t="shared" si="348"/>
        <v>5883.54</v>
      </c>
      <c r="Z41" s="40">
        <v>2.98E-3</v>
      </c>
      <c r="AA41" s="18">
        <f t="shared" si="349"/>
        <v>44.95628</v>
      </c>
      <c r="AB41" s="27">
        <f>IF(M41&gt;0,(AD41+AL41)/M41,0)</f>
        <v>3.1519720403022666E-3</v>
      </c>
      <c r="AC41" s="40">
        <v>2.5999999999999998E-4</v>
      </c>
      <c r="AD41" s="37">
        <f t="shared" si="350"/>
        <v>3.9223599999999998</v>
      </c>
      <c r="AE41" s="28">
        <v>0.23369999999999999</v>
      </c>
      <c r="AF41" s="41">
        <f t="shared" si="351"/>
        <v>43.910126699999999</v>
      </c>
      <c r="AG41" s="28">
        <f t="shared" si="352"/>
        <v>0.91376827927559101</v>
      </c>
      <c r="AH41" s="29">
        <f t="shared" si="6"/>
        <v>0.91854047080333123</v>
      </c>
      <c r="AI41" s="43">
        <v>209</v>
      </c>
      <c r="AJ41" s="36">
        <v>0.10100000000000001</v>
      </c>
      <c r="AK41" s="38">
        <v>0.23219999999999999</v>
      </c>
      <c r="AL41" s="41">
        <f t="shared" si="353"/>
        <v>43.628290199999995</v>
      </c>
      <c r="AM41" s="42">
        <v>1.75</v>
      </c>
      <c r="AN41" s="42"/>
      <c r="AO41" s="122">
        <f>AO40+AI41-AN41</f>
        <v>630.68000000000268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11" t="s">
        <v>52</v>
      </c>
      <c r="D42" s="43">
        <v>20400</v>
      </c>
      <c r="E42" s="43">
        <v>3</v>
      </c>
      <c r="F42" s="43">
        <v>17683</v>
      </c>
      <c r="G42" s="37">
        <v>2.1</v>
      </c>
      <c r="H42" s="37">
        <v>5</v>
      </c>
      <c r="I42" s="43">
        <v>17507</v>
      </c>
      <c r="J42" s="37">
        <v>1.9</v>
      </c>
      <c r="K42" s="43">
        <v>16294</v>
      </c>
      <c r="L42" s="39">
        <v>7.3999999999999996E-2</v>
      </c>
      <c r="M42" s="37">
        <f>ROUND(K42*(1-L42),0)</f>
        <v>15088</v>
      </c>
      <c r="N42" s="28">
        <v>0.79800000000000004</v>
      </c>
      <c r="O42" s="25">
        <f t="shared" si="343"/>
        <v>12040.224</v>
      </c>
      <c r="P42" s="39">
        <v>0.17</v>
      </c>
      <c r="Q42" s="25">
        <f t="shared" si="344"/>
        <v>2564.96</v>
      </c>
      <c r="R42" s="39">
        <v>3.2000000000000001E-2</v>
      </c>
      <c r="S42" s="25">
        <f t="shared" si="345"/>
        <v>482.81600000000003</v>
      </c>
      <c r="T42" s="28">
        <v>0.217</v>
      </c>
      <c r="U42" s="25">
        <f t="shared" si="346"/>
        <v>3274.096</v>
      </c>
      <c r="V42" s="39">
        <v>0.503</v>
      </c>
      <c r="W42" s="25">
        <f t="shared" si="347"/>
        <v>7589.2640000000001</v>
      </c>
      <c r="X42" s="39">
        <v>0.39</v>
      </c>
      <c r="Y42" s="25">
        <f t="shared" si="348"/>
        <v>5884.3200000000006</v>
      </c>
      <c r="Z42" s="47">
        <v>2.99E-3</v>
      </c>
      <c r="AA42" s="18">
        <f t="shared" si="349"/>
        <v>45.113120000000002</v>
      </c>
      <c r="AB42" s="27">
        <f>IF(M42&gt;0,(AD42+AL42)/M42,0)</f>
        <v>4.2190320121951218E-3</v>
      </c>
      <c r="AC42" s="47">
        <v>2.5000000000000001E-4</v>
      </c>
      <c r="AD42" s="37">
        <f t="shared" si="350"/>
        <v>3.7720000000000002</v>
      </c>
      <c r="AE42" s="28">
        <v>0.2218</v>
      </c>
      <c r="AF42" s="41">
        <f t="shared" si="351"/>
        <v>54.999746000000002</v>
      </c>
      <c r="AG42" s="28">
        <f t="shared" si="352"/>
        <v>0.9174220243661827</v>
      </c>
      <c r="AH42" s="29">
        <f t="shared" si="6"/>
        <v>0.9417195667754763</v>
      </c>
      <c r="AI42" s="43">
        <v>274</v>
      </c>
      <c r="AJ42" s="39">
        <v>9.5000000000000001E-2</v>
      </c>
      <c r="AK42" s="28">
        <v>0.24149999999999999</v>
      </c>
      <c r="AL42" s="41">
        <f t="shared" si="353"/>
        <v>59.884754999999998</v>
      </c>
      <c r="AM42" s="18">
        <v>1.8</v>
      </c>
      <c r="AN42" s="18"/>
      <c r="AO42" s="122">
        <f>AO41+AI42-AN42</f>
        <v>904.68000000000268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54">SUM(D40:D42)</f>
        <v>46995</v>
      </c>
      <c r="E43" s="51"/>
      <c r="F43" s="51">
        <f t="shared" ref="F43" si="355">SUM(F40:F42)</f>
        <v>48220</v>
      </c>
      <c r="G43" s="52"/>
      <c r="H43" s="52"/>
      <c r="I43" s="51">
        <f t="shared" ref="I43:K43" si="356">SUM(I40:I42)</f>
        <v>48494</v>
      </c>
      <c r="J43" s="52"/>
      <c r="K43" s="51">
        <f t="shared" si="356"/>
        <v>48382</v>
      </c>
      <c r="L43" s="21">
        <f t="shared" ref="L43" si="357">IF(K43&gt;0,(K40*L40+K41*L41+K42*L42)/K43,0)</f>
        <v>7.3336778140630804E-2</v>
      </c>
      <c r="M43" s="52">
        <f t="shared" ref="M43" si="358">M40+M41+M42</f>
        <v>44834</v>
      </c>
      <c r="N43" s="53">
        <f t="shared" ref="N43" si="359">IF(M43&gt;0,O43/M43,0)</f>
        <v>0.76505848240174867</v>
      </c>
      <c r="O43" s="54">
        <f t="shared" ref="O43" si="360">O40+O41+O42</f>
        <v>34300.631999999998</v>
      </c>
      <c r="P43" s="21">
        <f t="shared" ref="P43" si="361">IF(M43&gt;0,Q43/M43,0)</f>
        <v>0.18696123477717805</v>
      </c>
      <c r="Q43" s="54">
        <f t="shared" ref="Q43" si="362">Q40+Q41+Q42</f>
        <v>8382.2200000000012</v>
      </c>
      <c r="R43" s="21">
        <f t="shared" ref="R43" si="363">IF(M43&gt;0,S43/M43,0)</f>
        <v>4.7980282821073299E-2</v>
      </c>
      <c r="S43" s="54">
        <f t="shared" ref="S43" si="364">S40+S41+S42</f>
        <v>2151.1480000000001</v>
      </c>
      <c r="T43" s="21">
        <f t="shared" ref="T43" si="365">IF(M43&gt;0,U43/M43,0)</f>
        <v>0.21199072132756389</v>
      </c>
      <c r="U43" s="54">
        <f t="shared" ref="U43" si="366">U40+U41+U42</f>
        <v>9504.3919999999998</v>
      </c>
      <c r="V43" s="21">
        <f t="shared" ref="V43" si="367">IF(M43&gt;0,W43/M43,0)</f>
        <v>0.50702832671633136</v>
      </c>
      <c r="W43" s="54">
        <f t="shared" ref="W43" si="368">W40+W41+W42</f>
        <v>22732.108</v>
      </c>
      <c r="X43" s="21">
        <f t="shared" ref="X43" si="369">IF(M43&gt;0,Y43/M43,0)</f>
        <v>0.39000000000000007</v>
      </c>
      <c r="Y43" s="54">
        <f t="shared" ref="Y43" si="370">Y40+Y41+Y42</f>
        <v>17485.260000000002</v>
      </c>
      <c r="Z43" s="55">
        <f t="shared" ref="Z43" si="371">IF(M43&gt;0,AA43/M43,0)</f>
        <v>2.9899049828255348E-3</v>
      </c>
      <c r="AA43" s="56">
        <f t="shared" ref="AA43" si="372">SUM(AA40:AA42)</f>
        <v>134.04940000000002</v>
      </c>
      <c r="AB43" s="55">
        <f t="shared" ref="AB43" si="373">IF(M43&gt;0,(AB40*M40+AB41*M41+AB42*M42)/M43,0)</f>
        <v>3.2592185127358697E-3</v>
      </c>
      <c r="AC43" s="55">
        <f t="shared" ref="AC43" si="374">IF(K43&gt;0,(K40*AC40+K41*AC41+K42*AC42)/K43,0)</f>
        <v>2.5336364763755117E-4</v>
      </c>
      <c r="AD43" s="52">
        <f t="shared" ref="AD43" si="375">SUM(AD40:AD42)</f>
        <v>11.359360000000001</v>
      </c>
      <c r="AE43" s="53">
        <f t="shared" ref="AE43" si="376">IF(K43&gt;0,(K40*AE40+K41*AE41+K42*AE42)/K43,0)</f>
        <v>0.22871176883965114</v>
      </c>
      <c r="AF43" s="58">
        <f t="shared" ref="AF43" si="377">SUM(AF40:AF42)</f>
        <v>130.4345663</v>
      </c>
      <c r="AG43" s="53">
        <f t="shared" ref="AG43" si="378">IF(AND(AA43&gt;0),((AA40*AG40+AA41*AG41+AA42*AG42)/AA43),0)</f>
        <v>0.91627510140021817</v>
      </c>
      <c r="AH43" s="57">
        <f t="shared" si="6"/>
        <v>0.92326131354594665</v>
      </c>
      <c r="AI43" s="51">
        <f t="shared" ref="AI43" si="379">SUM(AI40:AI42)</f>
        <v>635</v>
      </c>
      <c r="AJ43" s="21">
        <f t="shared" ref="AJ43" si="380">IF(AI43&gt;0,(AJ40*AI40+AJ41*AI41+AJ42*AI42)/AI43,0)</f>
        <v>9.8411023622047247E-2</v>
      </c>
      <c r="AK43" s="53">
        <f t="shared" ref="AK43" si="381">IF(K43&gt;0,(AK40*K40+AK41*K41+AK42*K42)/K43,0)</f>
        <v>0.23418803687321732</v>
      </c>
      <c r="AL43" s="58">
        <f t="shared" ref="AL43" si="382">SUM(AL40:AL42)</f>
        <v>134.76444279999998</v>
      </c>
      <c r="AM43" s="56"/>
      <c r="AN43" s="56">
        <f t="shared" ref="AN43" si="383">SUM(AN40:AN42)</f>
        <v>574.12</v>
      </c>
      <c r="AO43" s="106"/>
      <c r="AP43" s="107">
        <f>AO42</f>
        <v>904.68000000000268</v>
      </c>
      <c r="AQ43" s="51">
        <f t="shared" ref="AQ43" si="384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68" t="s">
        <v>53</v>
      </c>
      <c r="D44" s="12">
        <v>5472</v>
      </c>
      <c r="E44" s="12">
        <v>2</v>
      </c>
      <c r="F44" s="12">
        <v>9469</v>
      </c>
      <c r="G44" s="13">
        <v>1.7</v>
      </c>
      <c r="H44" s="13">
        <v>4.0999999999999996</v>
      </c>
      <c r="I44" s="12">
        <v>9367</v>
      </c>
      <c r="J44" s="13">
        <v>3.9</v>
      </c>
      <c r="K44" s="12">
        <v>16099</v>
      </c>
      <c r="L44" s="14">
        <v>7.0999999999999994E-2</v>
      </c>
      <c r="M44" s="24">
        <f>ROUND(K44*(1-L44),0)</f>
        <v>14956</v>
      </c>
      <c r="N44" s="15">
        <v>0.76800000000000002</v>
      </c>
      <c r="O44" s="25">
        <f t="shared" ref="O44:O46" si="385">M44*N44</f>
        <v>11486.208000000001</v>
      </c>
      <c r="P44" s="14">
        <v>0.21099999999999999</v>
      </c>
      <c r="Q44" s="25">
        <f t="shared" ref="Q44:Q46" si="386">M44*P44</f>
        <v>3155.7159999999999</v>
      </c>
      <c r="R44" s="16">
        <v>2.1000000000000001E-2</v>
      </c>
      <c r="S44" s="25">
        <f t="shared" ref="S44:S46" si="387">M44*R44</f>
        <v>314.07600000000002</v>
      </c>
      <c r="T44" s="26">
        <v>0.222</v>
      </c>
      <c r="U44" s="25">
        <f t="shared" ref="U44:U46" si="388">M44*T44</f>
        <v>3320.232</v>
      </c>
      <c r="V44" s="16">
        <v>0.496</v>
      </c>
      <c r="W44" s="25">
        <f t="shared" ref="W44:W46" si="389">M44*V44</f>
        <v>7418.1760000000004</v>
      </c>
      <c r="X44" s="16">
        <v>0.39</v>
      </c>
      <c r="Y44" s="25">
        <f t="shared" ref="Y44:Y46" si="390">X44*M44</f>
        <v>5832.84</v>
      </c>
      <c r="Z44" s="17">
        <v>3.0200000000000001E-3</v>
      </c>
      <c r="AA44" s="18">
        <f t="shared" ref="AA44:AA46" si="391">M44*Z44</f>
        <v>45.167120000000004</v>
      </c>
      <c r="AB44" s="27">
        <f>IF(M44&gt;0,(AD44+AL44)/M44,0)</f>
        <v>3.6694104305964163E-3</v>
      </c>
      <c r="AC44" s="17">
        <v>2.5999999999999998E-4</v>
      </c>
      <c r="AD44" s="24">
        <f t="shared" ref="AD44:AD46" si="392">AC44*M44</f>
        <v>3.8885599999999996</v>
      </c>
      <c r="AE44" s="118">
        <v>0.2344</v>
      </c>
      <c r="AF44" s="30">
        <f t="shared" ref="AF44:AF46" si="393">AI44*(1-AJ44)*AE44</f>
        <v>51.165769599999997</v>
      </c>
      <c r="AG44" s="28">
        <f t="shared" ref="AG44:AG46" si="394">IF(AND(AE44&gt;0,AC44&gt;0,Z44&gt;0),((Z44-AC44)*AE44)/((AE44-AC44)*Z44),0)</f>
        <v>0.91492213013440216</v>
      </c>
      <c r="AH44" s="60">
        <f t="shared" si="6"/>
        <v>0.9301792328630839</v>
      </c>
      <c r="AI44" s="12">
        <v>242</v>
      </c>
      <c r="AJ44" s="14">
        <v>9.8000000000000004E-2</v>
      </c>
      <c r="AK44" s="15">
        <v>0.2336</v>
      </c>
      <c r="AL44" s="30">
        <f t="shared" ref="AL44:AL46" si="395">AI44*(1-AJ44)*AK44</f>
        <v>50.991142400000001</v>
      </c>
      <c r="AM44" s="19">
        <v>1.85</v>
      </c>
      <c r="AN44" s="19">
        <v>1038.02</v>
      </c>
      <c r="AO44" s="102">
        <f>AO42+AI44-AN44-AP44</f>
        <v>2.5863755581667647E-12</v>
      </c>
      <c r="AP44" s="103">
        <v>108.66</v>
      </c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154" t="s">
        <v>50</v>
      </c>
      <c r="D45" s="34">
        <v>19328</v>
      </c>
      <c r="E45" s="34">
        <v>6</v>
      </c>
      <c r="F45" s="34">
        <v>17028</v>
      </c>
      <c r="G45" s="35">
        <v>1.4</v>
      </c>
      <c r="H45" s="35">
        <v>6.1</v>
      </c>
      <c r="I45" s="34">
        <v>17447</v>
      </c>
      <c r="J45" s="35">
        <v>3.5</v>
      </c>
      <c r="K45" s="34">
        <v>16350</v>
      </c>
      <c r="L45" s="36">
        <v>7.2999999999999995E-2</v>
      </c>
      <c r="M45" s="37">
        <f>ROUND(K45*(1-L45),0)</f>
        <v>15156</v>
      </c>
      <c r="N45" s="38">
        <v>0.67</v>
      </c>
      <c r="O45" s="25">
        <f t="shared" si="385"/>
        <v>10154.52</v>
      </c>
      <c r="P45" s="36">
        <v>0.29299999999999998</v>
      </c>
      <c r="Q45" s="25">
        <f t="shared" si="386"/>
        <v>4440.7079999999996</v>
      </c>
      <c r="R45" s="39">
        <v>3.6999999999999998E-2</v>
      </c>
      <c r="S45" s="25">
        <f t="shared" si="387"/>
        <v>560.77199999999993</v>
      </c>
      <c r="T45" s="28">
        <v>0.22600000000000001</v>
      </c>
      <c r="U45" s="25">
        <f t="shared" si="388"/>
        <v>3425.2560000000003</v>
      </c>
      <c r="V45" s="39">
        <v>0.48399999999999999</v>
      </c>
      <c r="W45" s="25">
        <f t="shared" si="389"/>
        <v>7335.5039999999999</v>
      </c>
      <c r="X45" s="39">
        <v>0.39</v>
      </c>
      <c r="Y45" s="25">
        <f t="shared" si="390"/>
        <v>5910.84</v>
      </c>
      <c r="Z45" s="40">
        <v>2.99E-3</v>
      </c>
      <c r="AA45" s="18">
        <f t="shared" si="391"/>
        <v>45.31644</v>
      </c>
      <c r="AB45" s="27">
        <f>IF(M45&gt;0,(AD45+AL45)/M45,0)</f>
        <v>3.6278352731591449E-3</v>
      </c>
      <c r="AC45" s="40">
        <v>2.5999999999999998E-4</v>
      </c>
      <c r="AD45" s="37">
        <f t="shared" si="392"/>
        <v>3.9405599999999996</v>
      </c>
      <c r="AE45" s="28">
        <v>0.23039999999999999</v>
      </c>
      <c r="AF45" s="41">
        <f t="shared" si="393"/>
        <v>48.576153599999998</v>
      </c>
      <c r="AG45" s="28">
        <f t="shared" si="394"/>
        <v>0.91407498649215424</v>
      </c>
      <c r="AH45" s="29">
        <f t="shared" si="6"/>
        <v>0.92932995811336949</v>
      </c>
      <c r="AI45" s="34">
        <v>234</v>
      </c>
      <c r="AJ45" s="36">
        <v>9.9000000000000005E-2</v>
      </c>
      <c r="AK45" s="38">
        <v>0.24210000000000001</v>
      </c>
      <c r="AL45" s="41">
        <f t="shared" si="395"/>
        <v>51.042911400000001</v>
      </c>
      <c r="AM45" s="42">
        <v>1.75</v>
      </c>
      <c r="AN45" s="42"/>
      <c r="AO45" s="122">
        <f>AO44+AI45-AN45</f>
        <v>234.00000000000259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51</v>
      </c>
      <c r="D46" s="43">
        <v>20200</v>
      </c>
      <c r="E46" s="43">
        <v>2</v>
      </c>
      <c r="F46" s="43">
        <v>15363</v>
      </c>
      <c r="G46" s="37">
        <v>1.1000000000000001</v>
      </c>
      <c r="H46" s="37">
        <v>5.0999999999999996</v>
      </c>
      <c r="I46" s="43">
        <v>15650</v>
      </c>
      <c r="J46" s="37">
        <v>3.5</v>
      </c>
      <c r="K46" s="43">
        <v>16344</v>
      </c>
      <c r="L46" s="39">
        <v>7.2999999999999995E-2</v>
      </c>
      <c r="M46" s="37">
        <f>ROUND(K46*(1-L46),0)</f>
        <v>15151</v>
      </c>
      <c r="N46" s="28">
        <v>0.66100000000000003</v>
      </c>
      <c r="O46" s="25">
        <f t="shared" si="385"/>
        <v>10014.811</v>
      </c>
      <c r="P46" s="39">
        <v>0.32400000000000001</v>
      </c>
      <c r="Q46" s="25">
        <f t="shared" si="386"/>
        <v>4908.924</v>
      </c>
      <c r="R46" s="39">
        <v>1.4999999999999999E-2</v>
      </c>
      <c r="S46" s="25">
        <f t="shared" si="387"/>
        <v>227.26499999999999</v>
      </c>
      <c r="T46" s="28">
        <v>0.23899999999999999</v>
      </c>
      <c r="U46" s="25">
        <f t="shared" si="388"/>
        <v>3621.0889999999999</v>
      </c>
      <c r="V46" s="39">
        <v>0.47799999999999998</v>
      </c>
      <c r="W46" s="25">
        <f t="shared" si="389"/>
        <v>7242.1779999999999</v>
      </c>
      <c r="X46" s="39">
        <v>0.39</v>
      </c>
      <c r="Y46" s="25">
        <f t="shared" si="390"/>
        <v>5908.89</v>
      </c>
      <c r="Z46" s="47">
        <v>2.96E-3</v>
      </c>
      <c r="AA46" s="18">
        <f t="shared" si="391"/>
        <v>44.846960000000003</v>
      </c>
      <c r="AB46" s="27">
        <f>IF(M46&gt;0,(AD46+AL46)/M46,0)</f>
        <v>3.2141360966272854E-3</v>
      </c>
      <c r="AC46" s="47">
        <v>2.5999999999999998E-4</v>
      </c>
      <c r="AD46" s="37">
        <f t="shared" si="392"/>
        <v>3.9392599999999995</v>
      </c>
      <c r="AE46" s="28">
        <v>0.2276</v>
      </c>
      <c r="AF46" s="41">
        <f t="shared" si="393"/>
        <v>43.5339624</v>
      </c>
      <c r="AG46" s="28">
        <f t="shared" si="394"/>
        <v>0.91320536688707721</v>
      </c>
      <c r="AH46" s="29">
        <f t="shared" si="6"/>
        <v>0.92012971208958427</v>
      </c>
      <c r="AI46" s="43">
        <v>213</v>
      </c>
      <c r="AJ46" s="39">
        <v>0.10199999999999999</v>
      </c>
      <c r="AK46" s="28">
        <v>0.23400000000000001</v>
      </c>
      <c r="AL46" s="41">
        <f t="shared" si="395"/>
        <v>44.758116000000001</v>
      </c>
      <c r="AM46" s="18">
        <v>1.61</v>
      </c>
      <c r="AN46" s="18"/>
      <c r="AO46" s="122">
        <f>AO45+AI46-AN46</f>
        <v>447.00000000000261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396">SUM(D44:D46)</f>
        <v>45000</v>
      </c>
      <c r="E47" s="51"/>
      <c r="F47" s="51">
        <f t="shared" ref="F47" si="397">SUM(F44:F46)</f>
        <v>41860</v>
      </c>
      <c r="G47" s="52"/>
      <c r="H47" s="52"/>
      <c r="I47" s="51">
        <f t="shared" ref="I47:K47" si="398">SUM(I44:I46)</f>
        <v>42464</v>
      </c>
      <c r="J47" s="52"/>
      <c r="K47" s="51">
        <f t="shared" si="398"/>
        <v>48793</v>
      </c>
      <c r="L47" s="21">
        <f t="shared" ref="L47" si="399">IF(K47&gt;0,(K44*L44+K45*L45+K46*L46)/K47,0)</f>
        <v>7.2340110261717869E-2</v>
      </c>
      <c r="M47" s="52">
        <f t="shared" ref="M47" si="400">M44+M45+M46</f>
        <v>45263</v>
      </c>
      <c r="N47" s="53">
        <f t="shared" ref="N47" si="401">IF(M47&gt;0,O47/M47,0)</f>
        <v>0.69936899896162441</v>
      </c>
      <c r="O47" s="54">
        <f t="shared" ref="O47" si="402">O44+O45+O46</f>
        <v>31655.539000000004</v>
      </c>
      <c r="P47" s="21">
        <f t="shared" ref="P47" si="403">IF(M47&gt;0,Q47/M47,0)</f>
        <v>0.27628190796014401</v>
      </c>
      <c r="Q47" s="54">
        <f t="shared" ref="Q47" si="404">Q44+Q45+Q46</f>
        <v>12505.347999999998</v>
      </c>
      <c r="R47" s="21">
        <f t="shared" ref="R47" si="405">IF(M47&gt;0,S47/M47,0)</f>
        <v>2.4349093078231663E-2</v>
      </c>
      <c r="S47" s="54">
        <f t="shared" ref="S47" si="406">S44+S45+S46</f>
        <v>1102.1129999999998</v>
      </c>
      <c r="T47" s="21">
        <f t="shared" ref="T47" si="407">IF(M47&gt;0,U47/M47,0)</f>
        <v>0.22902982568543848</v>
      </c>
      <c r="U47" s="54">
        <f t="shared" ref="U47" si="408">U44+U45+U46</f>
        <v>10366.577000000001</v>
      </c>
      <c r="V47" s="21">
        <f t="shared" ref="V47" si="409">IF(M47&gt;0,W47/M47,0)</f>
        <v>0.48595669752336346</v>
      </c>
      <c r="W47" s="54">
        <f t="shared" ref="W47" si="410">W44+W45+W46</f>
        <v>21995.858</v>
      </c>
      <c r="X47" s="21">
        <f t="shared" ref="X47" si="411">IF(M47&gt;0,Y47/M47,0)</f>
        <v>0.39</v>
      </c>
      <c r="Y47" s="54">
        <f t="shared" ref="Y47" si="412">Y44+Y45+Y46</f>
        <v>17652.57</v>
      </c>
      <c r="Z47" s="55">
        <f t="shared" ref="Z47" si="413">IF(M47&gt;0,AA47/M47,0)</f>
        <v>2.9898707553631001E-3</v>
      </c>
      <c r="AA47" s="56">
        <f t="shared" ref="AA47" si="414">SUM(AA44:AA46)</f>
        <v>135.33052000000001</v>
      </c>
      <c r="AB47" s="55">
        <f t="shared" ref="AB47" si="415">IF(M47&gt;0,(AB44*M44+AB45*M45+AB46*M46)/M47,0)</f>
        <v>3.5030941342818634E-3</v>
      </c>
      <c r="AC47" s="55">
        <f t="shared" ref="AC47" si="416">IF(K47&gt;0,(K44*AC44+K45*AC45+K46*AC46)/K47,0)</f>
        <v>2.6000000000000003E-4</v>
      </c>
      <c r="AD47" s="52">
        <f t="shared" ref="AD47" si="417">SUM(AD44:AD46)</f>
        <v>11.768379999999999</v>
      </c>
      <c r="AE47" s="53">
        <f t="shared" ref="AE47" si="418">IF(K47&gt;0,(K44*AE44+K45*AE45+K46*AE46)/K47,0)</f>
        <v>0.23078187444920381</v>
      </c>
      <c r="AF47" s="58">
        <f t="shared" ref="AF47" si="419">SUM(AF44:AF46)</f>
        <v>143.27588560000001</v>
      </c>
      <c r="AG47" s="53">
        <f t="shared" ref="AG47" si="420">IF(AND(AA47&gt;0),((AA44*AG44+AA45*AG45+AA46*AG46)/AA47),0)</f>
        <v>0.91406954236101923</v>
      </c>
      <c r="AH47" s="57">
        <f t="shared" si="6"/>
        <v>0.9267984353904628</v>
      </c>
      <c r="AI47" s="51">
        <f t="shared" ref="AI47" si="421">SUM(AI44:AI46)</f>
        <v>689</v>
      </c>
      <c r="AJ47" s="21">
        <f t="shared" ref="AJ47" si="422">IF(AI47&gt;0,(AJ44*AI44+AJ45*AI45+AJ46*AI46)/AI47,0)</f>
        <v>9.9576197387518148E-2</v>
      </c>
      <c r="AK47" s="53">
        <f t="shared" ref="AK47" si="423">IF(K47&gt;0,(AK44*K44+AK45*K45+AK46*K46)/K47,0)</f>
        <v>0.23658224335457959</v>
      </c>
      <c r="AL47" s="58">
        <f t="shared" ref="AL47" si="424">SUM(AL44:AL46)</f>
        <v>146.79216980000001</v>
      </c>
      <c r="AM47" s="56"/>
      <c r="AN47" s="56">
        <f t="shared" ref="AN47" si="425">SUM(AN44:AN46)</f>
        <v>1038.02</v>
      </c>
      <c r="AO47" s="106"/>
      <c r="AP47" s="107">
        <f>AO46</f>
        <v>447.00000000000261</v>
      </c>
      <c r="AQ47" s="51">
        <f t="shared" ref="AQ47" si="426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1" t="s">
        <v>49</v>
      </c>
      <c r="D48" s="12">
        <v>6291</v>
      </c>
      <c r="E48" s="12">
        <v>1</v>
      </c>
      <c r="F48" s="12">
        <v>10490</v>
      </c>
      <c r="G48" s="13">
        <v>1.8</v>
      </c>
      <c r="H48" s="13">
        <v>6</v>
      </c>
      <c r="I48" s="12">
        <v>11791</v>
      </c>
      <c r="J48" s="13">
        <v>5</v>
      </c>
      <c r="K48" s="12">
        <v>16167</v>
      </c>
      <c r="L48" s="14">
        <v>7.0000000000000007E-2</v>
      </c>
      <c r="M48" s="24">
        <f>ROUND(K48*(1-L48),0)</f>
        <v>15035</v>
      </c>
      <c r="N48" s="15">
        <v>0.69399999999999995</v>
      </c>
      <c r="O48" s="25">
        <f t="shared" ref="O48:O50" si="427">M48*N48</f>
        <v>10434.289999999999</v>
      </c>
      <c r="P48" s="14">
        <v>0.28000000000000003</v>
      </c>
      <c r="Q48" s="25">
        <f t="shared" ref="Q48:Q50" si="428">M48*P48</f>
        <v>4209.8</v>
      </c>
      <c r="R48" s="16">
        <v>2.5999999999999999E-2</v>
      </c>
      <c r="S48" s="25">
        <f t="shared" ref="S48:S50" si="429">M48*R48</f>
        <v>390.90999999999997</v>
      </c>
      <c r="T48" s="26">
        <v>0.22900000000000001</v>
      </c>
      <c r="U48" s="25">
        <f t="shared" ref="U48:U50" si="430">M48*T48</f>
        <v>3443.0150000000003</v>
      </c>
      <c r="V48" s="16">
        <v>0.48199999999999998</v>
      </c>
      <c r="W48" s="25">
        <f t="shared" ref="W48:W50" si="431">M48*V48</f>
        <v>7246.87</v>
      </c>
      <c r="X48" s="16">
        <v>0.39</v>
      </c>
      <c r="Y48" s="25">
        <f t="shared" ref="Y48:Y50" si="432">X48*M48</f>
        <v>5863.6500000000005</v>
      </c>
      <c r="Z48" s="17">
        <v>3.0200000000000001E-3</v>
      </c>
      <c r="AA48" s="18">
        <f t="shared" ref="AA48:AA50" si="433">M48*Z48</f>
        <v>45.405700000000003</v>
      </c>
      <c r="AB48" s="27">
        <f>IF(M48&gt;0,(AD48+AL48)/M48,0)</f>
        <v>3.3110118789491188E-3</v>
      </c>
      <c r="AC48" s="17">
        <v>2.7E-4</v>
      </c>
      <c r="AD48" s="24">
        <f t="shared" ref="AD48:AD50" si="434">AC48*M48</f>
        <v>4.05945</v>
      </c>
      <c r="AE48" s="118">
        <v>0.22750000000000001</v>
      </c>
      <c r="AF48" s="30">
        <f t="shared" ref="AF48:AF50" si="435">AI48*(1-AJ48)*AE48</f>
        <v>44.205980000000004</v>
      </c>
      <c r="AG48" s="28">
        <f t="shared" ref="AG48:AG50" si="436">IF(AND(AE48&gt;0,AC48&gt;0,Z48&gt;0),((Z48-AC48)*AE48)/((AE48-AC48)*Z48),0)</f>
        <v>0.91167801798393733</v>
      </c>
      <c r="AH48" s="60">
        <f t="shared" si="6"/>
        <v>0.9195090421966976</v>
      </c>
      <c r="AI48" s="12">
        <v>214</v>
      </c>
      <c r="AJ48" s="14">
        <v>9.1999999999999998E-2</v>
      </c>
      <c r="AK48" s="15">
        <v>0.23530000000000001</v>
      </c>
      <c r="AL48" s="30">
        <f t="shared" ref="AL48:AL50" si="437">AI48*(1-AJ48)*AK48</f>
        <v>45.721613600000005</v>
      </c>
      <c r="AM48" s="19">
        <v>1.7</v>
      </c>
      <c r="AN48" s="19">
        <v>509.6</v>
      </c>
      <c r="AO48" s="102">
        <f>AO46+AI48-AN48-AP48</f>
        <v>151.40000000000259</v>
      </c>
      <c r="AP48" s="103"/>
      <c r="AQ48" s="12"/>
      <c r="AR48" s="31"/>
      <c r="AS48" s="20"/>
      <c r="AT48" s="20"/>
      <c r="AU48" s="20"/>
      <c r="AV48" s="20"/>
    </row>
    <row r="49" spans="1:48" x14ac:dyDescent="0.2">
      <c r="A49" s="188"/>
      <c r="B49" s="33">
        <v>2</v>
      </c>
      <c r="C49" s="154" t="s">
        <v>50</v>
      </c>
      <c r="D49" s="34">
        <v>18000</v>
      </c>
      <c r="E49" s="34">
        <v>3</v>
      </c>
      <c r="F49" s="34">
        <v>15506</v>
      </c>
      <c r="G49" s="35">
        <v>1.2</v>
      </c>
      <c r="H49" s="35">
        <v>5.8</v>
      </c>
      <c r="I49" s="34">
        <v>15178</v>
      </c>
      <c r="J49" s="35">
        <v>4.4000000000000004</v>
      </c>
      <c r="K49" s="34">
        <v>16141</v>
      </c>
      <c r="L49" s="36">
        <v>7.0999999999999994E-2</v>
      </c>
      <c r="M49" s="37">
        <f>ROUND(K49*(1-L49),0)</f>
        <v>14995</v>
      </c>
      <c r="N49" s="38">
        <v>0.65300000000000002</v>
      </c>
      <c r="O49" s="25">
        <f t="shared" si="427"/>
        <v>9791.7350000000006</v>
      </c>
      <c r="P49" s="36">
        <v>0.27800000000000002</v>
      </c>
      <c r="Q49" s="25">
        <f t="shared" si="428"/>
        <v>4168.6100000000006</v>
      </c>
      <c r="R49" s="39">
        <v>6.9000000000000006E-2</v>
      </c>
      <c r="S49" s="25">
        <f t="shared" si="429"/>
        <v>1034.6550000000002</v>
      </c>
      <c r="T49" s="28">
        <v>0.24199999999999999</v>
      </c>
      <c r="U49" s="25">
        <f t="shared" si="430"/>
        <v>3628.79</v>
      </c>
      <c r="V49" s="39">
        <v>0.47199999999999998</v>
      </c>
      <c r="W49" s="25">
        <f t="shared" si="431"/>
        <v>7077.6399999999994</v>
      </c>
      <c r="X49" s="39">
        <v>0.38</v>
      </c>
      <c r="Y49" s="25">
        <f t="shared" si="432"/>
        <v>5698.1</v>
      </c>
      <c r="Z49" s="40">
        <v>2.9399999999999999E-3</v>
      </c>
      <c r="AA49" s="18">
        <f t="shared" si="433"/>
        <v>44.085299999999997</v>
      </c>
      <c r="AB49" s="27">
        <f>IF(M49&gt;0,(AD49+AL49)/M49,0)</f>
        <v>3.4716994731577196E-3</v>
      </c>
      <c r="AC49" s="40">
        <v>2.7E-4</v>
      </c>
      <c r="AD49" s="37">
        <f t="shared" si="434"/>
        <v>4.0486500000000003</v>
      </c>
      <c r="AE49" s="28">
        <v>0.22689999999999999</v>
      </c>
      <c r="AF49" s="41">
        <f t="shared" si="435"/>
        <v>47.075850600000003</v>
      </c>
      <c r="AG49" s="28">
        <f t="shared" si="436"/>
        <v>0.90924522304178268</v>
      </c>
      <c r="AH49" s="29">
        <f t="shared" si="6"/>
        <v>0.92330561422075352</v>
      </c>
      <c r="AI49" s="34">
        <v>229</v>
      </c>
      <c r="AJ49" s="36">
        <v>9.4E-2</v>
      </c>
      <c r="AK49" s="38">
        <v>0.23139999999999999</v>
      </c>
      <c r="AL49" s="41">
        <f t="shared" si="437"/>
        <v>48.009483600000003</v>
      </c>
      <c r="AM49" s="42">
        <v>1.75</v>
      </c>
      <c r="AN49" s="42"/>
      <c r="AO49" s="122">
        <f>AO48+AI49-AN49</f>
        <v>380.40000000000259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51</v>
      </c>
      <c r="D50" s="43">
        <v>13800</v>
      </c>
      <c r="E50" s="43">
        <v>6</v>
      </c>
      <c r="F50" s="43">
        <v>18013</v>
      </c>
      <c r="G50" s="37">
        <v>1.7</v>
      </c>
      <c r="H50" s="37">
        <v>5.5</v>
      </c>
      <c r="I50" s="43">
        <v>17695</v>
      </c>
      <c r="J50" s="37">
        <v>4</v>
      </c>
      <c r="K50" s="43">
        <v>16098</v>
      </c>
      <c r="L50" s="39">
        <v>6.9000000000000006E-2</v>
      </c>
      <c r="M50" s="37">
        <f>ROUND(K50*(1-L50),0)</f>
        <v>14987</v>
      </c>
      <c r="N50" s="28">
        <v>0.59299999999999997</v>
      </c>
      <c r="O50" s="25">
        <f t="shared" si="427"/>
        <v>8887.2909999999993</v>
      </c>
      <c r="P50" s="39">
        <v>0.38600000000000001</v>
      </c>
      <c r="Q50" s="25">
        <f t="shared" si="428"/>
        <v>5784.982</v>
      </c>
      <c r="R50" s="39">
        <v>2.1000000000000001E-2</v>
      </c>
      <c r="S50" s="25">
        <f t="shared" si="429"/>
        <v>314.72700000000003</v>
      </c>
      <c r="T50" s="28">
        <v>0.23799999999999999</v>
      </c>
      <c r="U50" s="25">
        <f t="shared" si="430"/>
        <v>3566.9059999999999</v>
      </c>
      <c r="V50" s="39">
        <v>0.47399999999999998</v>
      </c>
      <c r="W50" s="25">
        <f t="shared" si="431"/>
        <v>7103.8379999999997</v>
      </c>
      <c r="X50" s="39">
        <v>0.39</v>
      </c>
      <c r="Y50" s="25">
        <f t="shared" si="432"/>
        <v>5844.93</v>
      </c>
      <c r="Z50" s="47">
        <v>2.97E-3</v>
      </c>
      <c r="AA50" s="18">
        <f t="shared" si="433"/>
        <v>44.511389999999999</v>
      </c>
      <c r="AB50" s="27">
        <f>IF(M50&gt;0,(AD50+AL50)/M50,0)</f>
        <v>3.2015114432508173E-3</v>
      </c>
      <c r="AC50" s="47">
        <v>2.7E-4</v>
      </c>
      <c r="AD50" s="37">
        <f t="shared" si="434"/>
        <v>4.0464900000000004</v>
      </c>
      <c r="AE50" s="28">
        <v>0.02</v>
      </c>
      <c r="AF50" s="41">
        <f t="shared" si="435"/>
        <v>3.7842000000000002</v>
      </c>
      <c r="AG50" s="28">
        <f t="shared" si="436"/>
        <v>0.92153158549509284</v>
      </c>
      <c r="AH50" s="29">
        <f t="shared" si="6"/>
        <v>0.91673079973930893</v>
      </c>
      <c r="AI50" s="43">
        <v>210</v>
      </c>
      <c r="AJ50" s="39">
        <v>9.9000000000000005E-2</v>
      </c>
      <c r="AK50" s="28">
        <v>0.23219999999999999</v>
      </c>
      <c r="AL50" s="41">
        <f t="shared" si="437"/>
        <v>43.934562</v>
      </c>
      <c r="AM50" s="18">
        <v>1.63</v>
      </c>
      <c r="AN50" s="18"/>
      <c r="AO50" s="122">
        <f>AO49+AI50-AN50</f>
        <v>590.40000000000259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38">SUM(D48:D50)</f>
        <v>38091</v>
      </c>
      <c r="E51" s="51"/>
      <c r="F51" s="51">
        <f t="shared" ref="F51" si="439">SUM(F48:F50)</f>
        <v>44009</v>
      </c>
      <c r="G51" s="52"/>
      <c r="H51" s="52"/>
      <c r="I51" s="51">
        <f t="shared" ref="I51:K51" si="440">SUM(I48:I50)</f>
        <v>44664</v>
      </c>
      <c r="J51" s="52"/>
      <c r="K51" s="51">
        <f t="shared" si="440"/>
        <v>48406</v>
      </c>
      <c r="L51" s="21">
        <f t="shared" ref="L51" si="441">IF(K51&gt;0,(K48*L48+K49*L49+K50*L50)/K51,0)</f>
        <v>7.0000888319629806E-2</v>
      </c>
      <c r="M51" s="52">
        <f t="shared" ref="M51" si="442">M48+M49+M50</f>
        <v>45017</v>
      </c>
      <c r="N51" s="53">
        <f t="shared" ref="N51" si="443">IF(M51&gt;0,O51/M51,0)</f>
        <v>0.64671826198991489</v>
      </c>
      <c r="O51" s="54">
        <f t="shared" ref="O51" si="444">O48+O49+O50</f>
        <v>29113.315999999999</v>
      </c>
      <c r="P51" s="21">
        <f t="shared" ref="P51" si="445">IF(M51&gt;0,Q51/M51,0)</f>
        <v>0.31462318679609924</v>
      </c>
      <c r="Q51" s="54">
        <f t="shared" ref="Q51" si="446">Q48+Q49+Q50</f>
        <v>14163.392</v>
      </c>
      <c r="R51" s="21">
        <f t="shared" ref="R51" si="447">IF(M51&gt;0,S51/M51,0)</f>
        <v>3.8658551213985828E-2</v>
      </c>
      <c r="S51" s="54">
        <f t="shared" ref="S51" si="448">S48+S49+S50</f>
        <v>1740.2920000000001</v>
      </c>
      <c r="T51" s="21">
        <f t="shared" ref="T51" si="449">IF(M51&gt;0,U51/M51,0)</f>
        <v>0.23632652109203189</v>
      </c>
      <c r="U51" s="54">
        <f t="shared" ref="U51" si="450">U48+U49+U50</f>
        <v>10638.710999999999</v>
      </c>
      <c r="V51" s="21">
        <f t="shared" ref="V51" si="451">IF(M51&gt;0,W51/M51,0)</f>
        <v>0.47600568674056465</v>
      </c>
      <c r="W51" s="54">
        <f t="shared" ref="W51" si="452">W48+W49+W50</f>
        <v>21428.347999999998</v>
      </c>
      <c r="X51" s="21">
        <f t="shared" ref="X51" si="453">IF(M51&gt;0,Y51/M51,0)</f>
        <v>0.38666903614190196</v>
      </c>
      <c r="Y51" s="54">
        <f t="shared" ref="Y51" si="454">Y48+Y49+Y50</f>
        <v>17406.68</v>
      </c>
      <c r="Z51" s="55">
        <f t="shared" ref="Z51" si="455">IF(M51&gt;0,AA51/M51,0)</f>
        <v>2.9767063553768573E-3</v>
      </c>
      <c r="AA51" s="56">
        <f t="shared" ref="AA51" si="456">SUM(AA48:AA50)</f>
        <v>134.00238999999999</v>
      </c>
      <c r="AB51" s="55">
        <f t="shared" ref="AB51" si="457">IF(M51&gt;0,(AB48*M48+AB49*M49+AB50*M50)/M51,0)</f>
        <v>3.3280815958415711E-3</v>
      </c>
      <c r="AC51" s="55">
        <f t="shared" ref="AC51" si="458">IF(K51&gt;0,(K48*AC48+K49*AC49+K50*AC50)/K51,0)</f>
        <v>2.7E-4</v>
      </c>
      <c r="AD51" s="52">
        <f t="shared" ref="AD51" si="459">SUM(AD48:AD50)</f>
        <v>12.154590000000001</v>
      </c>
      <c r="AE51" s="53">
        <f t="shared" ref="AE51" si="460">IF(K51&gt;0,(K48*AE48+K49*AE49+K50*AE50)/K51,0)</f>
        <v>0.15829329835144404</v>
      </c>
      <c r="AF51" s="58">
        <f t="shared" ref="AF51" si="461">SUM(AF48:AF50)</f>
        <v>95.066030600000005</v>
      </c>
      <c r="AG51" s="53">
        <f t="shared" ref="AG51" si="462">IF(AND(AA51&gt;0),((AA48*AG48+AA49*AG49+AA50*AG50)/AA51),0)</f>
        <v>0.91415070143023269</v>
      </c>
      <c r="AH51" s="57">
        <f t="shared" si="6"/>
        <v>0.91993834805271002</v>
      </c>
      <c r="AI51" s="51">
        <f t="shared" ref="AI51" si="463">SUM(AI48:AI50)</f>
        <v>653</v>
      </c>
      <c r="AJ51" s="21">
        <f t="shared" ref="AJ51" si="464">IF(AI51&gt;0,(AJ48*AI48+AJ49*AI49+AJ50*AI50)/AI51,0)</f>
        <v>9.4952526799387454E-2</v>
      </c>
      <c r="AK51" s="53">
        <f t="shared" ref="AK51" si="465">IF(K51&gt;0,(AK48*K48+AK49*K49+AK50*K50)/K51,0)</f>
        <v>0.23296860099987601</v>
      </c>
      <c r="AL51" s="58">
        <f t="shared" ref="AL51" si="466">SUM(AL48:AL50)</f>
        <v>137.66565919999999</v>
      </c>
      <c r="AM51" s="56"/>
      <c r="AN51" s="56">
        <f t="shared" ref="AN51" si="467">SUM(AN48:AN50)</f>
        <v>509.6</v>
      </c>
      <c r="AO51" s="106"/>
      <c r="AP51" s="107">
        <f>AO50</f>
        <v>590.40000000000259</v>
      </c>
      <c r="AQ51" s="51">
        <f t="shared" ref="AQ51" si="468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68" t="s">
        <v>53</v>
      </c>
      <c r="D52" s="12">
        <v>19098</v>
      </c>
      <c r="E52" s="12">
        <v>1</v>
      </c>
      <c r="F52" s="12">
        <v>17389</v>
      </c>
      <c r="G52" s="13">
        <v>2.9</v>
      </c>
      <c r="H52" s="13">
        <v>5.8</v>
      </c>
      <c r="I52" s="12">
        <v>17714</v>
      </c>
      <c r="J52" s="13">
        <v>3.8</v>
      </c>
      <c r="K52" s="12">
        <v>16010</v>
      </c>
      <c r="L52" s="14">
        <v>7.0999999999999994E-2</v>
      </c>
      <c r="M52" s="24">
        <f>ROUND(K52*(1-L52),0)</f>
        <v>14873</v>
      </c>
      <c r="N52" s="15">
        <v>0.69799999999999995</v>
      </c>
      <c r="O52" s="25">
        <f t="shared" ref="O52:O54" si="469">M52*N52</f>
        <v>10381.353999999999</v>
      </c>
      <c r="P52" s="14">
        <v>0.27900000000000003</v>
      </c>
      <c r="Q52" s="25">
        <f t="shared" ref="Q52:Q54" si="470">M52*P52</f>
        <v>4149.567</v>
      </c>
      <c r="R52" s="16">
        <v>2.3E-2</v>
      </c>
      <c r="S52" s="25">
        <f t="shared" ref="S52:S54" si="471">M52*R52</f>
        <v>342.07900000000001</v>
      </c>
      <c r="T52" s="26">
        <v>0.22800000000000001</v>
      </c>
      <c r="U52" s="25">
        <f t="shared" ref="U52:U54" si="472">M52*T52</f>
        <v>3391.0440000000003</v>
      </c>
      <c r="V52" s="16">
        <v>0.48699999999999999</v>
      </c>
      <c r="W52" s="25">
        <f t="shared" ref="W52:W54" si="473">M52*V52</f>
        <v>7243.1509999999998</v>
      </c>
      <c r="X52" s="16">
        <v>0.39</v>
      </c>
      <c r="Y52" s="25">
        <f t="shared" ref="Y52:Y54" si="474">X52*M52</f>
        <v>5800.47</v>
      </c>
      <c r="Z52" s="17">
        <v>2.99E-3</v>
      </c>
      <c r="AA52" s="18">
        <f t="shared" ref="AA52:AA54" si="475">M52*Z52</f>
        <v>44.470269999999999</v>
      </c>
      <c r="AB52" s="27">
        <f>IF(M52&gt;0,(AD52+AL52)/M52,0)</f>
        <v>3.3793855308276743E-3</v>
      </c>
      <c r="AC52" s="17">
        <v>2.7999999999999998E-4</v>
      </c>
      <c r="AD52" s="24">
        <f t="shared" ref="AD52:AD54" si="476">AC52*M52</f>
        <v>4.1644399999999999</v>
      </c>
      <c r="AE52" s="118">
        <v>0.23130000000000001</v>
      </c>
      <c r="AF52" s="30">
        <f t="shared" ref="AF52:AF54" si="477">AI52*(1-AJ52)*AE52</f>
        <v>44.856009</v>
      </c>
      <c r="AG52" s="28">
        <f t="shared" ref="AG52:AG54" si="478">IF(AND(AE52&gt;0,AC52&gt;0,Z52&gt;0),((Z52-AC52)*AE52)/((AE52-AC52)*Z52),0)</f>
        <v>0.90745303147391443</v>
      </c>
      <c r="AH52" s="60">
        <f t="shared" si="6"/>
        <v>0.91822633025328171</v>
      </c>
      <c r="AI52" s="12">
        <v>215</v>
      </c>
      <c r="AJ52" s="14">
        <v>9.8000000000000004E-2</v>
      </c>
      <c r="AK52" s="15">
        <v>0.23769999999999999</v>
      </c>
      <c r="AL52" s="30">
        <f t="shared" ref="AL52:AL54" si="479">AI52*(1-AJ52)*AK52</f>
        <v>46.097161</v>
      </c>
      <c r="AM52" s="19">
        <v>1.75</v>
      </c>
      <c r="AN52" s="19"/>
      <c r="AO52" s="102">
        <f>AO50+AI52-AN52</f>
        <v>805.40000000000259</v>
      </c>
      <c r="AP52" s="103"/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1" t="s">
        <v>54</v>
      </c>
      <c r="D53" s="34">
        <v>19200</v>
      </c>
      <c r="E53" s="34">
        <v>3</v>
      </c>
      <c r="F53" s="34">
        <v>17424</v>
      </c>
      <c r="G53" s="35">
        <v>3.4</v>
      </c>
      <c r="H53" s="35">
        <v>5.8</v>
      </c>
      <c r="I53" s="34">
        <v>17610</v>
      </c>
      <c r="J53" s="35">
        <v>3</v>
      </c>
      <c r="K53" s="34">
        <v>15896</v>
      </c>
      <c r="L53" s="36">
        <v>7.0999999999999994E-2</v>
      </c>
      <c r="M53" s="37">
        <f>ROUND(K53*(1-L53),0)</f>
        <v>14767</v>
      </c>
      <c r="N53" s="38">
        <v>0.76900000000000002</v>
      </c>
      <c r="O53" s="25">
        <f t="shared" si="469"/>
        <v>11355.823</v>
      </c>
      <c r="P53" s="36">
        <v>0.19</v>
      </c>
      <c r="Q53" s="25">
        <f t="shared" si="470"/>
        <v>2805.73</v>
      </c>
      <c r="R53" s="39">
        <v>4.1000000000000002E-2</v>
      </c>
      <c r="S53" s="25">
        <f t="shared" si="471"/>
        <v>605.447</v>
      </c>
      <c r="T53" s="28">
        <v>0.222</v>
      </c>
      <c r="U53" s="25">
        <f t="shared" si="472"/>
        <v>3278.2739999999999</v>
      </c>
      <c r="V53" s="39">
        <v>0.48599999999999999</v>
      </c>
      <c r="W53" s="25">
        <f t="shared" si="473"/>
        <v>7176.7619999999997</v>
      </c>
      <c r="X53" s="39">
        <v>0.39</v>
      </c>
      <c r="Y53" s="25">
        <f t="shared" si="474"/>
        <v>5759.13</v>
      </c>
      <c r="Z53" s="40">
        <v>2.97E-3</v>
      </c>
      <c r="AA53" s="18">
        <f t="shared" si="475"/>
        <v>43.857990000000001</v>
      </c>
      <c r="AB53" s="27">
        <f>IF(M53&gt;0,(AD53+AL53)/M53,0)</f>
        <v>3.2335977043407601E-3</v>
      </c>
      <c r="AC53" s="40">
        <v>2.9E-4</v>
      </c>
      <c r="AD53" s="37">
        <f t="shared" si="476"/>
        <v>4.2824299999999997</v>
      </c>
      <c r="AE53" s="28">
        <v>0.23150000000000001</v>
      </c>
      <c r="AF53" s="41">
        <f t="shared" si="477"/>
        <v>41.876266500000007</v>
      </c>
      <c r="AG53" s="28">
        <f t="shared" si="478"/>
        <v>0.90348870245933521</v>
      </c>
      <c r="AH53" s="29">
        <f t="shared" si="6"/>
        <v>0.91141653131891009</v>
      </c>
      <c r="AI53" s="34">
        <v>199</v>
      </c>
      <c r="AJ53" s="36">
        <v>9.0999999999999998E-2</v>
      </c>
      <c r="AK53" s="38">
        <v>0.24030000000000001</v>
      </c>
      <c r="AL53" s="41">
        <f t="shared" si="479"/>
        <v>43.468107300000007</v>
      </c>
      <c r="AM53" s="42">
        <v>1.75</v>
      </c>
      <c r="AN53" s="42"/>
      <c r="AO53" s="122">
        <f>AO52+AI53-AN53</f>
        <v>1004.4000000000026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51</v>
      </c>
      <c r="D54" s="43">
        <v>14714</v>
      </c>
      <c r="E54" s="43">
        <v>3</v>
      </c>
      <c r="F54" s="43">
        <v>17189</v>
      </c>
      <c r="G54" s="37">
        <v>2.4</v>
      </c>
      <c r="H54" s="37">
        <v>7.2</v>
      </c>
      <c r="I54" s="43">
        <v>16601</v>
      </c>
      <c r="J54" s="37">
        <v>3.2</v>
      </c>
      <c r="K54" s="43">
        <v>15910</v>
      </c>
      <c r="L54" s="39">
        <v>7.0999999999999994E-2</v>
      </c>
      <c r="M54" s="37">
        <f>ROUND(K54*(1-L54),0)</f>
        <v>14780</v>
      </c>
      <c r="N54" s="28">
        <v>0.68500000000000005</v>
      </c>
      <c r="O54" s="25">
        <f t="shared" si="469"/>
        <v>10124.300000000001</v>
      </c>
      <c r="P54" s="39">
        <v>0.29599999999999999</v>
      </c>
      <c r="Q54" s="25">
        <f t="shared" si="470"/>
        <v>4374.88</v>
      </c>
      <c r="R54" s="39">
        <v>1.9E-2</v>
      </c>
      <c r="S54" s="25">
        <f t="shared" si="471"/>
        <v>280.82</v>
      </c>
      <c r="T54" s="28">
        <v>0.219</v>
      </c>
      <c r="U54" s="25">
        <f t="shared" si="472"/>
        <v>3236.82</v>
      </c>
      <c r="V54" s="39">
        <v>0.496</v>
      </c>
      <c r="W54" s="25">
        <f t="shared" si="473"/>
        <v>7330.88</v>
      </c>
      <c r="X54" s="39">
        <v>0.39</v>
      </c>
      <c r="Y54" s="25">
        <f t="shared" si="474"/>
        <v>5764.2</v>
      </c>
      <c r="Z54" s="47">
        <v>2.9399999999999999E-3</v>
      </c>
      <c r="AA54" s="18">
        <f t="shared" si="475"/>
        <v>43.453199999999995</v>
      </c>
      <c r="AB54" s="27">
        <f>IF(M54&gt;0,(AD54+AL54)/M54,0)</f>
        <v>3.2224276387009475E-3</v>
      </c>
      <c r="AC54" s="47">
        <v>2.9E-4</v>
      </c>
      <c r="AD54" s="37">
        <f t="shared" si="476"/>
        <v>4.2862</v>
      </c>
      <c r="AE54" s="28">
        <v>0.23089999999999999</v>
      </c>
      <c r="AF54" s="41">
        <f t="shared" si="477"/>
        <v>41.438930300000003</v>
      </c>
      <c r="AG54" s="28">
        <f t="shared" si="478"/>
        <v>0.90249403607763734</v>
      </c>
      <c r="AH54" s="29">
        <f t="shared" si="6"/>
        <v>0.91109981143673846</v>
      </c>
      <c r="AI54" s="43">
        <v>197</v>
      </c>
      <c r="AJ54" s="39">
        <v>8.8999999999999996E-2</v>
      </c>
      <c r="AK54" s="28">
        <v>0.24149999999999999</v>
      </c>
      <c r="AL54" s="41">
        <f t="shared" si="479"/>
        <v>43.341280500000003</v>
      </c>
      <c r="AM54" s="18">
        <v>1.59</v>
      </c>
      <c r="AN54" s="18"/>
      <c r="AO54" s="122">
        <f>AO53+AI54-AN54</f>
        <v>1201.4000000000026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80">SUM(D52:D54)</f>
        <v>53012</v>
      </c>
      <c r="E55" s="51"/>
      <c r="F55" s="51">
        <f t="shared" ref="F55" si="481">SUM(F52:F54)</f>
        <v>52002</v>
      </c>
      <c r="G55" s="52"/>
      <c r="H55" s="52"/>
      <c r="I55" s="51">
        <f t="shared" ref="I55:K55" si="482">SUM(I52:I54)</f>
        <v>51925</v>
      </c>
      <c r="J55" s="52"/>
      <c r="K55" s="51">
        <f t="shared" si="482"/>
        <v>47816</v>
      </c>
      <c r="L55" s="21">
        <f t="shared" ref="L55" si="483">IF(K55&gt;0,(K52*L52+K53*L53+K54*L54)/K55,0)</f>
        <v>7.0999999999999994E-2</v>
      </c>
      <c r="M55" s="52">
        <f t="shared" ref="M55" si="484">M52+M53+M54</f>
        <v>44420</v>
      </c>
      <c r="N55" s="53">
        <f t="shared" ref="N55" si="485">IF(M55&gt;0,O55/M55,0)</f>
        <v>0.71727773525438987</v>
      </c>
      <c r="O55" s="54">
        <f t="shared" ref="O55" si="486">O52+O53+O54</f>
        <v>31861.476999999999</v>
      </c>
      <c r="P55" s="21">
        <f t="shared" ref="P55" si="487">IF(M55&gt;0,Q55/M55,0)</f>
        <v>0.25506927059882933</v>
      </c>
      <c r="Q55" s="54">
        <f t="shared" ref="Q55" si="488">Q52+Q53+Q54</f>
        <v>11330.177</v>
      </c>
      <c r="R55" s="21">
        <f t="shared" ref="R55" si="489">IF(M55&gt;0,S55/M55,0)</f>
        <v>2.765299414678073E-2</v>
      </c>
      <c r="S55" s="54">
        <f t="shared" ref="S55" si="490">S52+S53+S54</f>
        <v>1228.346</v>
      </c>
      <c r="T55" s="21">
        <f t="shared" ref="T55" si="491">IF(M55&gt;0,U55/M55,0)</f>
        <v>0.22301076091850519</v>
      </c>
      <c r="U55" s="54">
        <f t="shared" ref="U55" si="492">U52+U53+U54</f>
        <v>9906.1380000000008</v>
      </c>
      <c r="V55" s="21">
        <f t="shared" ref="V55" si="493">IF(M55&gt;0,W55/M55,0)</f>
        <v>0.48966215668617741</v>
      </c>
      <c r="W55" s="54">
        <f t="shared" ref="W55" si="494">W52+W53+W54</f>
        <v>21750.793000000001</v>
      </c>
      <c r="X55" s="21">
        <f t="shared" ref="X55" si="495">IF(M55&gt;0,Y55/M55,0)</f>
        <v>0.38999999999999996</v>
      </c>
      <c r="Y55" s="54">
        <f t="shared" ref="Y55" si="496">Y52+Y53+Y54</f>
        <v>17323.8</v>
      </c>
      <c r="Z55" s="55">
        <f t="shared" ref="Z55" si="497">IF(M55&gt;0,AA55/M55,0)</f>
        <v>2.9667145429986487E-3</v>
      </c>
      <c r="AA55" s="56">
        <f t="shared" ref="AA55" si="498">SUM(AA52:AA54)</f>
        <v>131.78145999999998</v>
      </c>
      <c r="AB55" s="55">
        <f t="shared" ref="AB55" si="499">IF(M55&gt;0,(AB52*M52+AB53*M53+AB54*M54)/M55,0)</f>
        <v>3.278694705087798E-3</v>
      </c>
      <c r="AC55" s="55">
        <f t="shared" ref="AC55" si="500">IF(K55&gt;0,(K52*AC52+K53*AC53+K54*AC54)/K55,0)</f>
        <v>2.8665174836874687E-4</v>
      </c>
      <c r="AD55" s="52">
        <f t="shared" ref="AD55" si="501">SUM(AD52:AD54)</f>
        <v>12.733070000000001</v>
      </c>
      <c r="AE55" s="53">
        <f t="shared" ref="AE55" si="502">IF(K55&gt;0,(K52*AE52+K53*AE53+K54*AE54)/K55,0)</f>
        <v>0.23123339467960513</v>
      </c>
      <c r="AF55" s="58">
        <f t="shared" ref="AF55" si="503">SUM(AF52:AF54)</f>
        <v>128.17120580000002</v>
      </c>
      <c r="AG55" s="53">
        <f t="shared" ref="AG55" si="504">IF(AND(AA55&gt;0),((AA52*AG52+AA53*AG53+AA54*AG54)/AA55),0)</f>
        <v>0.90449850569288548</v>
      </c>
      <c r="AH55" s="57">
        <f t="shared" si="6"/>
        <v>0.91366342424878866</v>
      </c>
      <c r="AI55" s="51">
        <f t="shared" ref="AI55" si="505">SUM(AI52:AI54)</f>
        <v>611</v>
      </c>
      <c r="AJ55" s="21">
        <f t="shared" ref="AJ55" si="506">IF(AI55&gt;0,(AJ52*AI52+AJ53*AI53+AJ54*AI54)/AI55,0)</f>
        <v>9.2818330605564658E-2</v>
      </c>
      <c r="AK55" s="53">
        <f t="shared" ref="AK55" si="507">IF(K55&gt;0,(AK52*K52+AK53*K53+AK54*K54)/K55,0)</f>
        <v>0.23982873515141373</v>
      </c>
      <c r="AL55" s="58">
        <f t="shared" ref="AL55" si="508">SUM(AL52:AL54)</f>
        <v>132.90654880000002</v>
      </c>
      <c r="AM55" s="56"/>
      <c r="AN55" s="56">
        <f t="shared" ref="AN55" si="509">SUM(AN52:AN54)</f>
        <v>0</v>
      </c>
      <c r="AO55" s="106"/>
      <c r="AP55" s="107">
        <f>AO54</f>
        <v>1201.4000000000026</v>
      </c>
      <c r="AQ55" s="51">
        <f t="shared" ref="AQ55" si="510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49</v>
      </c>
      <c r="D56" s="12">
        <v>16629</v>
      </c>
      <c r="E56" s="12">
        <v>0</v>
      </c>
      <c r="F56" s="12">
        <v>15973</v>
      </c>
      <c r="G56" s="13">
        <v>3.7</v>
      </c>
      <c r="H56" s="13">
        <v>7.6</v>
      </c>
      <c r="I56" s="12">
        <v>16291</v>
      </c>
      <c r="J56" s="13">
        <v>2.8</v>
      </c>
      <c r="K56" s="12">
        <v>15986</v>
      </c>
      <c r="L56" s="14">
        <v>6.8000000000000005E-2</v>
      </c>
      <c r="M56" s="24">
        <f>ROUND(K56*(1-L56),0)</f>
        <v>14899</v>
      </c>
      <c r="N56" s="15">
        <v>0.71299999999999997</v>
      </c>
      <c r="O56" s="25">
        <f t="shared" ref="O56:O58" si="511">M56*N56</f>
        <v>10622.986999999999</v>
      </c>
      <c r="P56" s="14">
        <v>0.25800000000000001</v>
      </c>
      <c r="Q56" s="25">
        <f t="shared" ref="Q56:Q58" si="512">M56*P56</f>
        <v>3843.942</v>
      </c>
      <c r="R56" s="16">
        <v>2.9000000000000001E-2</v>
      </c>
      <c r="S56" s="25">
        <f t="shared" ref="S56:S58" si="513">M56*R56</f>
        <v>432.07100000000003</v>
      </c>
      <c r="T56" s="26">
        <v>0.22</v>
      </c>
      <c r="U56" s="25">
        <f t="shared" ref="U56:U58" si="514">M56*T56</f>
        <v>3277.78</v>
      </c>
      <c r="V56" s="16">
        <v>0.49099999999999999</v>
      </c>
      <c r="W56" s="25">
        <f t="shared" ref="W56:W58" si="515">M56*V56</f>
        <v>7315.4089999999997</v>
      </c>
      <c r="X56" s="16">
        <v>0.39</v>
      </c>
      <c r="Y56" s="25">
        <f t="shared" ref="Y56:Y58" si="516">X56*M56</f>
        <v>5810.6100000000006</v>
      </c>
      <c r="Z56" s="17">
        <v>2.8999999999999998E-3</v>
      </c>
      <c r="AA56" s="18">
        <f t="shared" ref="AA56:AA58" si="517">M56*Z56</f>
        <v>43.207099999999997</v>
      </c>
      <c r="AB56" s="27">
        <f>IF(M56&gt;0,(AD56+AL56)/M56,0)</f>
        <v>3.1005196858849586E-3</v>
      </c>
      <c r="AC56" s="17">
        <v>2.9E-4</v>
      </c>
      <c r="AD56" s="24">
        <f t="shared" ref="AD56:AD58" si="518">AC56*M56</f>
        <v>4.3207100000000001</v>
      </c>
      <c r="AE56" s="118">
        <v>0.23150000000000001</v>
      </c>
      <c r="AF56" s="30">
        <f t="shared" ref="AF56:AF58" si="519">AI56*(1-AJ56)*AE56</f>
        <v>39.859438500000003</v>
      </c>
      <c r="AG56" s="28">
        <f t="shared" ref="AG56:AG58" si="520">IF(AND(AE56&gt;0,AC56&gt;0,Z56&gt;0),((Z56-AC56)*AE56)/((AE56-AC56)*Z56),0)</f>
        <v>0.90112884390813552</v>
      </c>
      <c r="AH56" s="60">
        <f t="shared" si="6"/>
        <v>0.90754948583779504</v>
      </c>
      <c r="AI56" s="12">
        <v>189</v>
      </c>
      <c r="AJ56" s="14">
        <v>8.8999999999999996E-2</v>
      </c>
      <c r="AK56" s="15">
        <v>0.2432</v>
      </c>
      <c r="AL56" s="30">
        <f t="shared" ref="AL56:AL58" si="521">AI56*(1-AJ56)*AK56</f>
        <v>41.873932799999999</v>
      </c>
      <c r="AM56" s="19">
        <v>1.6</v>
      </c>
      <c r="AN56" s="19"/>
      <c r="AO56" s="102">
        <f>AO54+AI56-AN56</f>
        <v>1390.4000000000026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54</v>
      </c>
      <c r="D57" s="34">
        <v>19000</v>
      </c>
      <c r="E57" s="34">
        <v>3</v>
      </c>
      <c r="F57" s="34">
        <v>16253</v>
      </c>
      <c r="G57" s="35">
        <v>1.9</v>
      </c>
      <c r="H57" s="35">
        <v>7</v>
      </c>
      <c r="I57" s="34">
        <v>16467</v>
      </c>
      <c r="J57" s="35">
        <v>2.2999999999999998</v>
      </c>
      <c r="K57" s="34">
        <v>16064</v>
      </c>
      <c r="L57" s="36">
        <v>7.0999999999999994E-2</v>
      </c>
      <c r="M57" s="37">
        <f>ROUND(K57*(1-L57),0)</f>
        <v>14923</v>
      </c>
      <c r="N57" s="38">
        <v>0.72</v>
      </c>
      <c r="O57" s="25">
        <f t="shared" si="511"/>
        <v>10744.56</v>
      </c>
      <c r="P57" s="36">
        <v>0.23599999999999999</v>
      </c>
      <c r="Q57" s="25">
        <f t="shared" si="512"/>
        <v>3521.828</v>
      </c>
      <c r="R57" s="39">
        <v>4.3999999999999997E-2</v>
      </c>
      <c r="S57" s="25">
        <f t="shared" si="513"/>
        <v>656.61199999999997</v>
      </c>
      <c r="T57" s="28">
        <v>0.21099999999999999</v>
      </c>
      <c r="U57" s="25">
        <f t="shared" si="514"/>
        <v>3148.7529999999997</v>
      </c>
      <c r="V57" s="39">
        <v>0.501</v>
      </c>
      <c r="W57" s="25">
        <f t="shared" si="515"/>
        <v>7476.4229999999998</v>
      </c>
      <c r="X57" s="39">
        <v>0.39</v>
      </c>
      <c r="Y57" s="25">
        <f t="shared" si="516"/>
        <v>5819.97</v>
      </c>
      <c r="Z57" s="40">
        <v>2.9199999999999999E-3</v>
      </c>
      <c r="AA57" s="18">
        <f t="shared" si="517"/>
        <v>43.575159999999997</v>
      </c>
      <c r="AB57" s="27">
        <f>IF(M57&gt;0,(AD57+AL57)/M57,0)</f>
        <v>3.3345628894994308E-3</v>
      </c>
      <c r="AC57" s="40">
        <v>3.1E-4</v>
      </c>
      <c r="AD57" s="37">
        <f t="shared" si="518"/>
        <v>4.6261299999999999</v>
      </c>
      <c r="AE57" s="28">
        <v>0.2235</v>
      </c>
      <c r="AF57" s="41">
        <f t="shared" si="519"/>
        <v>44.400509999999997</v>
      </c>
      <c r="AG57" s="28">
        <f t="shared" si="520"/>
        <v>0.89507711041701066</v>
      </c>
      <c r="AH57" s="29">
        <f t="shared" si="6"/>
        <v>0.90827357369253248</v>
      </c>
      <c r="AI57" s="34">
        <v>220</v>
      </c>
      <c r="AJ57" s="36">
        <v>9.7000000000000003E-2</v>
      </c>
      <c r="AK57" s="38">
        <v>0.22720000000000001</v>
      </c>
      <c r="AL57" s="41">
        <f t="shared" si="521"/>
        <v>45.135552000000004</v>
      </c>
      <c r="AM57" s="42">
        <v>1.7</v>
      </c>
      <c r="AN57" s="42"/>
      <c r="AO57" s="122">
        <f>AO56+AI57-AN57</f>
        <v>1610.4000000000026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68" t="s">
        <v>53</v>
      </c>
      <c r="D58" s="43">
        <v>15218</v>
      </c>
      <c r="E58" s="43">
        <v>3</v>
      </c>
      <c r="F58" s="43">
        <v>16837</v>
      </c>
      <c r="G58" s="37">
        <v>2</v>
      </c>
      <c r="H58" s="37">
        <v>6.4</v>
      </c>
      <c r="I58" s="43">
        <v>17024</v>
      </c>
      <c r="J58" s="37">
        <v>2.5</v>
      </c>
      <c r="K58" s="43">
        <v>16067</v>
      </c>
      <c r="L58" s="39">
        <v>6.9000000000000006E-2</v>
      </c>
      <c r="M58" s="37">
        <f>ROUND(K58*(1-L58),0)</f>
        <v>14958</v>
      </c>
      <c r="N58" s="28">
        <v>0.68700000000000006</v>
      </c>
      <c r="O58" s="25">
        <f t="shared" si="511"/>
        <v>10276.146000000001</v>
      </c>
      <c r="P58" s="39">
        <v>0.27</v>
      </c>
      <c r="Q58" s="25">
        <f t="shared" si="512"/>
        <v>4038.6600000000003</v>
      </c>
      <c r="R58" s="39">
        <v>4.2999999999999997E-2</v>
      </c>
      <c r="S58" s="25">
        <f t="shared" si="513"/>
        <v>643.19399999999996</v>
      </c>
      <c r="T58" s="28">
        <v>0.214</v>
      </c>
      <c r="U58" s="25">
        <f t="shared" si="514"/>
        <v>3201.0119999999997</v>
      </c>
      <c r="V58" s="39">
        <v>0.504</v>
      </c>
      <c r="W58" s="25">
        <f t="shared" si="515"/>
        <v>7538.8320000000003</v>
      </c>
      <c r="X58" s="39">
        <v>0.39</v>
      </c>
      <c r="Y58" s="25">
        <f t="shared" si="516"/>
        <v>5833.62</v>
      </c>
      <c r="Z58" s="47">
        <v>2.9499999999999999E-3</v>
      </c>
      <c r="AA58" s="18">
        <f t="shared" si="517"/>
        <v>44.126100000000001</v>
      </c>
      <c r="AB58" s="27">
        <f>IF(M58&gt;0,(AD58+AL58)/M58,0)</f>
        <v>3.3184554352186126E-3</v>
      </c>
      <c r="AC58" s="47">
        <v>3.1E-4</v>
      </c>
      <c r="AD58" s="37">
        <f t="shared" si="518"/>
        <v>4.6369800000000003</v>
      </c>
      <c r="AE58" s="28">
        <v>0.22589999999999999</v>
      </c>
      <c r="AF58" s="41">
        <f t="shared" si="519"/>
        <v>43.798395599999999</v>
      </c>
      <c r="AG58" s="28">
        <f t="shared" si="520"/>
        <v>0.89614502385834194</v>
      </c>
      <c r="AH58" s="29">
        <f t="shared" si="6"/>
        <v>0.90779552564249277</v>
      </c>
      <c r="AI58" s="43">
        <v>214</v>
      </c>
      <c r="AJ58" s="39">
        <v>9.4E-2</v>
      </c>
      <c r="AK58" s="28">
        <v>0.2321</v>
      </c>
      <c r="AL58" s="41">
        <f t="shared" si="521"/>
        <v>45.000476400000004</v>
      </c>
      <c r="AM58" s="18">
        <v>1.7</v>
      </c>
      <c r="AN58" s="18"/>
      <c r="AO58" s="122">
        <f>AO57+AI58-AN58</f>
        <v>1824.4000000000026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22">SUM(D56:D58)</f>
        <v>50847</v>
      </c>
      <c r="E59" s="51"/>
      <c r="F59" s="51">
        <f t="shared" ref="F59" si="523">SUM(F56:F58)</f>
        <v>49063</v>
      </c>
      <c r="G59" s="52"/>
      <c r="H59" s="52"/>
      <c r="I59" s="51">
        <f t="shared" ref="I59:K59" si="524">SUM(I56:I58)</f>
        <v>49782</v>
      </c>
      <c r="J59" s="52"/>
      <c r="K59" s="51">
        <f t="shared" si="524"/>
        <v>48117</v>
      </c>
      <c r="L59" s="21">
        <f t="shared" ref="L59" si="525">IF(K59&gt;0,(K56*L56+K57*L57+K58*L58)/K59,0)</f>
        <v>6.9335473948916176E-2</v>
      </c>
      <c r="M59" s="52">
        <f t="shared" ref="M59" si="526">M56+M57+M58</f>
        <v>44780</v>
      </c>
      <c r="N59" s="53">
        <f t="shared" ref="N59" si="527">IF(M59&gt;0,O59/M59,0)</f>
        <v>0.70664790084859308</v>
      </c>
      <c r="O59" s="54">
        <f t="shared" ref="O59" si="528">O56+O57+O58</f>
        <v>31643.692999999999</v>
      </c>
      <c r="P59" s="21">
        <f t="shared" ref="P59" si="529">IF(M59&gt;0,Q59/M59,0)</f>
        <v>0.25467686467172845</v>
      </c>
      <c r="Q59" s="54">
        <f t="shared" ref="Q59" si="530">Q56+Q57+Q58</f>
        <v>11404.43</v>
      </c>
      <c r="R59" s="21">
        <f t="shared" ref="R59" si="531">IF(M59&gt;0,S59/M59,0)</f>
        <v>3.8675234479678425E-2</v>
      </c>
      <c r="S59" s="54">
        <f t="shared" ref="S59" si="532">S56+S57+S58</f>
        <v>1731.877</v>
      </c>
      <c r="T59" s="21">
        <f t="shared" ref="T59" si="533">IF(M59&gt;0,U59/M59,0)</f>
        <v>0.21499653863331841</v>
      </c>
      <c r="U59" s="54">
        <f t="shared" ref="U59" si="534">U56+U57+U58</f>
        <v>9627.5449999999983</v>
      </c>
      <c r="V59" s="21">
        <f t="shared" ref="V59" si="535">IF(M59&gt;0,W59/M59,0)</f>
        <v>0.4986749441715051</v>
      </c>
      <c r="W59" s="54">
        <f t="shared" ref="W59" si="536">W56+W57+W58</f>
        <v>22330.663999999997</v>
      </c>
      <c r="X59" s="21">
        <f t="shared" ref="X59" si="537">IF(M59&gt;0,Y59/M59,0)</f>
        <v>0.39</v>
      </c>
      <c r="Y59" s="54">
        <f t="shared" ref="Y59" si="538">Y56+Y57+Y58</f>
        <v>17464.2</v>
      </c>
      <c r="Z59" s="55">
        <f t="shared" ref="Z59" si="539">IF(M59&gt;0,AA59/M59,0)</f>
        <v>2.923366681554265E-3</v>
      </c>
      <c r="AA59" s="56">
        <f t="shared" ref="AA59" si="540">SUM(AA56:AA58)</f>
        <v>130.90835999999999</v>
      </c>
      <c r="AB59" s="55">
        <f t="shared" ref="AB59" si="541">IF(M59&gt;0,(AB56*M56+AB57*M57+AB58*M58)/M59,0)</f>
        <v>3.251312666368915E-3</v>
      </c>
      <c r="AC59" s="55">
        <f t="shared" ref="AC59" si="542">IF(K59&gt;0,(K56*AC56+K57*AC57+K58*AC58)/K59,0)</f>
        <v>3.0335536296942871E-4</v>
      </c>
      <c r="AD59" s="52">
        <f t="shared" ref="AD59" si="543">SUM(AD56:AD58)</f>
        <v>13.583819999999999</v>
      </c>
      <c r="AE59" s="53">
        <f t="shared" ref="AE59" si="544">IF(K59&gt;0,(K56*AE56+K57*AE57+K58*AE58)/K59,0)</f>
        <v>0.22695925140802625</v>
      </c>
      <c r="AF59" s="58">
        <f t="shared" ref="AF59" si="545">SUM(AF56:AF58)</f>
        <v>128.0583441</v>
      </c>
      <c r="AG59" s="53">
        <f t="shared" ref="AG59" si="546">IF(AND(AA59&gt;0),((AA56*AG56+AA57*AG57+AA58*AG58)/AA59),0)</f>
        <v>0.89743449010939946</v>
      </c>
      <c r="AH59" s="57">
        <f t="shared" si="6"/>
        <v>0.90787376830034272</v>
      </c>
      <c r="AI59" s="51">
        <f t="shared" ref="AI59" si="547">SUM(AI56:AI58)</f>
        <v>623</v>
      </c>
      <c r="AJ59" s="21">
        <f t="shared" ref="AJ59" si="548">IF(AI59&gt;0,(AJ56*AI56+AJ57*AI57+AJ58*AI58)/AI59,0)</f>
        <v>9.3542536115569827E-2</v>
      </c>
      <c r="AK59" s="53">
        <f t="shared" ref="AK59" si="549">IF(K59&gt;0,(AK56*K56+AK57*K57+AK58*K58)/K59,0)</f>
        <v>0.23415189434087744</v>
      </c>
      <c r="AL59" s="58">
        <f t="shared" ref="AL59" si="550">SUM(AL56:AL58)</f>
        <v>132.00996119999999</v>
      </c>
      <c r="AM59" s="56"/>
      <c r="AN59" s="56">
        <f t="shared" ref="AN59" si="551">SUM(AN56:AN58)</f>
        <v>0</v>
      </c>
      <c r="AO59" s="106"/>
      <c r="AP59" s="107">
        <f>AO58</f>
        <v>1824.4000000000026</v>
      </c>
      <c r="AQ59" s="51">
        <f t="shared" ref="AQ59" si="552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54" t="s">
        <v>50</v>
      </c>
      <c r="D60" s="12">
        <v>4856</v>
      </c>
      <c r="E60" s="12">
        <v>0</v>
      </c>
      <c r="F60" s="12">
        <v>10761</v>
      </c>
      <c r="G60" s="13">
        <v>2.1</v>
      </c>
      <c r="H60" s="13">
        <v>7.4</v>
      </c>
      <c r="I60" s="12">
        <v>11223</v>
      </c>
      <c r="J60" s="13">
        <v>3.5</v>
      </c>
      <c r="K60" s="12">
        <v>15720</v>
      </c>
      <c r="L60" s="14">
        <v>6.8000000000000005E-2</v>
      </c>
      <c r="M60" s="24">
        <f>ROUND(K60*(1-L60),0)</f>
        <v>14651</v>
      </c>
      <c r="N60" s="15">
        <v>0.71199999999999997</v>
      </c>
      <c r="O60" s="25">
        <f t="shared" ref="O60:O62" si="553">M60*N60</f>
        <v>10431.511999999999</v>
      </c>
      <c r="P60" s="14">
        <v>0.24099999999999999</v>
      </c>
      <c r="Q60" s="25">
        <f t="shared" ref="Q60:Q62" si="554">M60*P60</f>
        <v>3530.8910000000001</v>
      </c>
      <c r="R60" s="16">
        <v>4.7E-2</v>
      </c>
      <c r="S60" s="25">
        <f t="shared" ref="S60:S62" si="555">M60*R60</f>
        <v>688.59699999999998</v>
      </c>
      <c r="T60" s="26">
        <v>0.21099999999999999</v>
      </c>
      <c r="U60" s="25">
        <f t="shared" ref="U60:U62" si="556">M60*T60</f>
        <v>3091.3609999999999</v>
      </c>
      <c r="V60" s="16">
        <v>0.51</v>
      </c>
      <c r="W60" s="25">
        <f t="shared" ref="W60:W62" si="557">M60*V60</f>
        <v>7472.01</v>
      </c>
      <c r="X60" s="16">
        <v>0.38</v>
      </c>
      <c r="Y60" s="25">
        <f t="shared" ref="Y60:Y62" si="558">X60*M60</f>
        <v>5567.38</v>
      </c>
      <c r="Z60" s="17">
        <v>2.8999999999999998E-3</v>
      </c>
      <c r="AA60" s="18">
        <f t="shared" ref="AA60:AA62" si="559">M60*Z60</f>
        <v>42.487899999999996</v>
      </c>
      <c r="AB60" s="27">
        <f>IF(M60&gt;0,(AD60+AL60)/M60,0)</f>
        <v>3.0598762883079652E-3</v>
      </c>
      <c r="AC60" s="17">
        <v>2.9999999999999997E-4</v>
      </c>
      <c r="AD60" s="24">
        <f t="shared" ref="AD60:AD62" si="560">AC60*M60</f>
        <v>4.3952999999999998</v>
      </c>
      <c r="AE60" s="118">
        <v>0.22450000000000001</v>
      </c>
      <c r="AF60" s="30">
        <f t="shared" ref="AF60:AF62" si="561">AI60*(1-AJ60)*AE60</f>
        <v>39.212292499999997</v>
      </c>
      <c r="AG60" s="28">
        <f t="shared" ref="AG60:AG62" si="562">IF(AND(AE60&gt;0,AC60&gt;0,Z60&gt;0),((Z60-AC60)*AE60)/((AE60-AC60)*Z60),0)</f>
        <v>0.89775139192223696</v>
      </c>
      <c r="AH60" s="60">
        <f t="shared" si="6"/>
        <v>0.90312717975582879</v>
      </c>
      <c r="AI60" s="12">
        <v>193</v>
      </c>
      <c r="AJ60" s="14">
        <v>9.5000000000000001E-2</v>
      </c>
      <c r="AK60" s="15">
        <v>0.23150000000000001</v>
      </c>
      <c r="AL60" s="30">
        <f t="shared" ref="AL60:AL62" si="563">AI60*(1-AJ60)*AK60</f>
        <v>40.4349475</v>
      </c>
      <c r="AM60" s="19">
        <v>1.7</v>
      </c>
      <c r="AN60" s="19">
        <v>1201.92</v>
      </c>
      <c r="AO60" s="102">
        <f>AO58+AI60-AN60</f>
        <v>815.48000000000252</v>
      </c>
      <c r="AP60" s="103"/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54</v>
      </c>
      <c r="D61" s="34">
        <v>17600</v>
      </c>
      <c r="E61" s="34">
        <v>4</v>
      </c>
      <c r="F61" s="34">
        <v>17684</v>
      </c>
      <c r="G61" s="35">
        <v>4.0999999999999996</v>
      </c>
      <c r="H61" s="35">
        <v>6.3</v>
      </c>
      <c r="I61" s="34">
        <v>16709</v>
      </c>
      <c r="J61" s="35">
        <v>3</v>
      </c>
      <c r="K61" s="34">
        <v>16092</v>
      </c>
      <c r="L61" s="36">
        <v>6.8000000000000005E-2</v>
      </c>
      <c r="M61" s="37">
        <f>ROUND(K61*(1-L61),0)</f>
        <v>14998</v>
      </c>
      <c r="N61" s="38">
        <v>0.75600000000000001</v>
      </c>
      <c r="O61" s="25">
        <f t="shared" si="553"/>
        <v>11338.487999999999</v>
      </c>
      <c r="P61" s="36">
        <v>0.20699999999999999</v>
      </c>
      <c r="Q61" s="25">
        <f t="shared" si="554"/>
        <v>3104.5859999999998</v>
      </c>
      <c r="R61" s="39">
        <v>3.6999999999999998E-2</v>
      </c>
      <c r="S61" s="25">
        <f t="shared" si="555"/>
        <v>554.92599999999993</v>
      </c>
      <c r="T61" s="28">
        <v>0.219</v>
      </c>
      <c r="U61" s="25">
        <f t="shared" si="556"/>
        <v>3284.5619999999999</v>
      </c>
      <c r="V61" s="39">
        <v>0.502</v>
      </c>
      <c r="W61" s="25">
        <f t="shared" si="557"/>
        <v>7528.9960000000001</v>
      </c>
      <c r="X61" s="39">
        <v>0.39</v>
      </c>
      <c r="Y61" s="25">
        <f t="shared" si="558"/>
        <v>5849.22</v>
      </c>
      <c r="Z61" s="40">
        <v>2.8300000000000001E-3</v>
      </c>
      <c r="AA61" s="18">
        <f t="shared" si="559"/>
        <v>42.444340000000004</v>
      </c>
      <c r="AB61" s="27">
        <f>IF(M61&gt;0,(AD61+AL61)/M61,0)</f>
        <v>3.0041072543005734E-3</v>
      </c>
      <c r="AC61" s="40">
        <v>2.7999999999999998E-4</v>
      </c>
      <c r="AD61" s="37">
        <f t="shared" si="560"/>
        <v>4.1994400000000001</v>
      </c>
      <c r="AE61" s="28">
        <v>0.22770000000000001</v>
      </c>
      <c r="AF61" s="41">
        <f t="shared" si="561"/>
        <v>39.402574200000004</v>
      </c>
      <c r="AG61" s="28">
        <f t="shared" si="562"/>
        <v>0.90216945779558866</v>
      </c>
      <c r="AH61" s="29">
        <f t="shared" si="6"/>
        <v>0.90787095201538337</v>
      </c>
      <c r="AI61" s="34">
        <v>191</v>
      </c>
      <c r="AJ61" s="36">
        <v>9.4E-2</v>
      </c>
      <c r="AK61" s="38">
        <v>0.2361</v>
      </c>
      <c r="AL61" s="41">
        <f t="shared" si="563"/>
        <v>40.856160599999995</v>
      </c>
      <c r="AM61" s="42">
        <v>1.6</v>
      </c>
      <c r="AN61" s="42"/>
      <c r="AO61" s="122">
        <f>AO60+AI61-AN61</f>
        <v>1006.4800000000025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168" t="s">
        <v>53</v>
      </c>
      <c r="D62" s="43">
        <v>20134</v>
      </c>
      <c r="E62" s="43">
        <v>2</v>
      </c>
      <c r="F62" s="43">
        <v>18826</v>
      </c>
      <c r="G62" s="37">
        <v>4.0999999999999996</v>
      </c>
      <c r="H62" s="37">
        <v>7.1</v>
      </c>
      <c r="I62" s="43">
        <v>18275</v>
      </c>
      <c r="J62" s="37">
        <v>2.6</v>
      </c>
      <c r="K62" s="43">
        <v>16196</v>
      </c>
      <c r="L62" s="39">
        <v>6.9000000000000006E-2</v>
      </c>
      <c r="M62" s="37">
        <f>ROUND(K62*(1-L62),0)</f>
        <v>15078</v>
      </c>
      <c r="N62" s="28">
        <v>0.69099999999999995</v>
      </c>
      <c r="O62" s="25">
        <f t="shared" si="553"/>
        <v>10418.897999999999</v>
      </c>
      <c r="P62" s="39">
        <v>0.26400000000000001</v>
      </c>
      <c r="Q62" s="25">
        <f t="shared" si="554"/>
        <v>3980.5920000000001</v>
      </c>
      <c r="R62" s="39">
        <v>4.4999999999999998E-2</v>
      </c>
      <c r="S62" s="25">
        <f t="shared" si="555"/>
        <v>678.51</v>
      </c>
      <c r="T62" s="28">
        <v>0.22700000000000001</v>
      </c>
      <c r="U62" s="25">
        <f t="shared" si="556"/>
        <v>3422.7060000000001</v>
      </c>
      <c r="V62" s="39">
        <v>0.49199999999999999</v>
      </c>
      <c r="W62" s="25">
        <f t="shared" si="557"/>
        <v>7418.3760000000002</v>
      </c>
      <c r="X62" s="39">
        <v>0.39</v>
      </c>
      <c r="Y62" s="25">
        <f t="shared" si="558"/>
        <v>5880.42</v>
      </c>
      <c r="Z62" s="47">
        <v>2.8300000000000001E-3</v>
      </c>
      <c r="AA62" s="18">
        <f t="shared" si="559"/>
        <v>42.670740000000002</v>
      </c>
      <c r="AB62" s="27">
        <f>IF(M62&gt;0,(AD62+AL62)/M62,0)</f>
        <v>3.2165738161559891E-3</v>
      </c>
      <c r="AC62" s="47">
        <v>2.7E-4</v>
      </c>
      <c r="AD62" s="37">
        <f t="shared" si="560"/>
        <v>4.0710600000000001</v>
      </c>
      <c r="AE62" s="28">
        <v>0.22589999999999999</v>
      </c>
      <c r="AF62" s="41">
        <f t="shared" si="561"/>
        <v>43.074612000000002</v>
      </c>
      <c r="AG62" s="28">
        <f t="shared" si="562"/>
        <v>0.90567612099548822</v>
      </c>
      <c r="AH62" s="29">
        <f t="shared" si="6"/>
        <v>0.91712251318715399</v>
      </c>
      <c r="AI62" s="43">
        <v>210</v>
      </c>
      <c r="AJ62" s="39">
        <v>9.1999999999999998E-2</v>
      </c>
      <c r="AK62" s="28">
        <v>0.23300000000000001</v>
      </c>
      <c r="AL62" s="41">
        <f t="shared" si="563"/>
        <v>44.428440000000002</v>
      </c>
      <c r="AM62" s="18">
        <v>1.7</v>
      </c>
      <c r="AN62" s="18"/>
      <c r="AO62" s="122">
        <f>AO61+AI62-AN62</f>
        <v>1216.4800000000025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64">SUM(D60:D62)</f>
        <v>42590</v>
      </c>
      <c r="E63" s="51"/>
      <c r="F63" s="51">
        <f t="shared" ref="F63" si="565">SUM(F60:F62)</f>
        <v>47271</v>
      </c>
      <c r="G63" s="52"/>
      <c r="H63" s="52"/>
      <c r="I63" s="51">
        <f t="shared" ref="I63:K63" si="566">SUM(I60:I62)</f>
        <v>46207</v>
      </c>
      <c r="J63" s="52"/>
      <c r="K63" s="51">
        <f t="shared" si="566"/>
        <v>48008</v>
      </c>
      <c r="L63" s="21">
        <f t="shared" ref="L63" si="567">IF(K63&gt;0,(K60*L60+K61*L61+K62*L62)/K63,0)</f>
        <v>6.8337360439926692E-2</v>
      </c>
      <c r="M63" s="52">
        <f t="shared" ref="M63" si="568">M60+M61+M62</f>
        <v>44727</v>
      </c>
      <c r="N63" s="53">
        <f t="shared" ref="N63" si="569">IF(M63&gt;0,O63/M63,0)</f>
        <v>0.71967487200125202</v>
      </c>
      <c r="O63" s="54">
        <f t="shared" ref="O63" si="570">O60+O61+O62</f>
        <v>32188.898000000001</v>
      </c>
      <c r="P63" s="21">
        <f t="shared" ref="P63" si="571">IF(M63&gt;0,Q63/M63,0)</f>
        <v>0.23735258345071208</v>
      </c>
      <c r="Q63" s="54">
        <f t="shared" ref="Q63" si="572">Q60+Q61+Q62</f>
        <v>10616.069</v>
      </c>
      <c r="R63" s="21">
        <f t="shared" ref="R63" si="573">IF(M63&gt;0,S63/M63,0)</f>
        <v>4.2972544548035861E-2</v>
      </c>
      <c r="S63" s="54">
        <f t="shared" ref="S63" si="574">S60+S61+S62</f>
        <v>1922.0329999999999</v>
      </c>
      <c r="T63" s="21">
        <f t="shared" ref="T63" si="575">IF(M63&gt;0,U63/M63,0)</f>
        <v>0.21907637444943773</v>
      </c>
      <c r="U63" s="54">
        <f t="shared" ref="U63" si="576">U60+U61+U62</f>
        <v>9798.6290000000008</v>
      </c>
      <c r="V63" s="21">
        <f t="shared" ref="V63" si="577">IF(M63&gt;0,W63/M63,0)</f>
        <v>0.50124940192724754</v>
      </c>
      <c r="W63" s="54">
        <f t="shared" ref="W63" si="578">W60+W61+W62</f>
        <v>22419.382000000001</v>
      </c>
      <c r="X63" s="21">
        <f t="shared" ref="X63" si="579">IF(M63&gt;0,Y63/M63,0)</f>
        <v>0.38672434994522326</v>
      </c>
      <c r="Y63" s="54">
        <f t="shared" ref="Y63" si="580">Y60+Y61+Y62</f>
        <v>17297.02</v>
      </c>
      <c r="Z63" s="55">
        <f t="shared" ref="Z63" si="581">IF(M63&gt;0,AA63/M63,0)</f>
        <v>2.8529295503834373E-3</v>
      </c>
      <c r="AA63" s="56">
        <f t="shared" ref="AA63" si="582">SUM(AA60:AA62)</f>
        <v>127.60298</v>
      </c>
      <c r="AB63" s="55">
        <f t="shared" ref="AB63" si="583">IF(M63&gt;0,(AB60*M60+AB61*M61+AB62*M62)/M63,0)</f>
        <v>3.0940002258143854E-3</v>
      </c>
      <c r="AC63" s="55">
        <f t="shared" ref="AC63" si="584">IF(K63&gt;0,(K60*AC60+K61*AC61+K62*AC62)/K63,0)</f>
        <v>2.831753041159807E-4</v>
      </c>
      <c r="AD63" s="52">
        <f t="shared" ref="AD63" si="585">SUM(AD60:AD62)</f>
        <v>12.665800000000001</v>
      </c>
      <c r="AE63" s="53">
        <f t="shared" ref="AE63" si="586">IF(K63&gt;0,(K60*AE60+K61*AE61+K62*AE62)/K63,0)</f>
        <v>0.22604492584569238</v>
      </c>
      <c r="AF63" s="58">
        <f t="shared" ref="AF63" si="587">SUM(AF60:AF62)</f>
        <v>121.6894787</v>
      </c>
      <c r="AG63" s="53">
        <f t="shared" ref="AG63" si="588">IF(AND(AA63&gt;0),((AA60*AG60+AA61*AG61+AA62*AG62)/AA63),0)</f>
        <v>0.90187101314053519</v>
      </c>
      <c r="AH63" s="57">
        <f t="shared" si="6"/>
        <v>0.90957884938644851</v>
      </c>
      <c r="AI63" s="51">
        <f t="shared" ref="AI63" si="589">SUM(AI60:AI62)</f>
        <v>594</v>
      </c>
      <c r="AJ63" s="21">
        <f t="shared" ref="AJ63" si="590">IF(AI63&gt;0,(AJ60*AI60+AJ61*AI61+AJ62*AI62)/AI63,0)</f>
        <v>9.3617845117845128E-2</v>
      </c>
      <c r="AK63" s="53">
        <f t="shared" ref="AK63" si="591">IF(K63&gt;0,(AK60*K60+AK61*K61+AK62*K62)/K63,0)</f>
        <v>0.23354793367772039</v>
      </c>
      <c r="AL63" s="58">
        <f t="shared" ref="AL63" si="592">SUM(AL60:AL62)</f>
        <v>125.7195481</v>
      </c>
      <c r="AM63" s="56"/>
      <c r="AN63" s="56">
        <f t="shared" ref="AN63" si="593">SUM(AN60:AN62)</f>
        <v>1201.92</v>
      </c>
      <c r="AO63" s="106"/>
      <c r="AP63" s="107">
        <f>AO62</f>
        <v>1216.4800000000025</v>
      </c>
      <c r="AQ63" s="51">
        <f t="shared" ref="AQ63" si="594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54" t="s">
        <v>50</v>
      </c>
      <c r="D64" s="12">
        <v>7419</v>
      </c>
      <c r="E64" s="12">
        <v>0</v>
      </c>
      <c r="F64" s="12">
        <v>12197</v>
      </c>
      <c r="G64" s="13">
        <v>2.5</v>
      </c>
      <c r="H64" s="13">
        <v>5.5</v>
      </c>
      <c r="I64" s="12">
        <v>11395</v>
      </c>
      <c r="J64" s="13">
        <v>3.5</v>
      </c>
      <c r="K64" s="12">
        <v>16133</v>
      </c>
      <c r="L64" s="14">
        <v>7.3999999999999996E-2</v>
      </c>
      <c r="M64" s="24">
        <f>ROUND(K64*(1-L64),0)</f>
        <v>14939</v>
      </c>
      <c r="N64" s="15">
        <v>0.77800000000000002</v>
      </c>
      <c r="O64" s="25">
        <f t="shared" ref="O64:O66" si="595">M64*N64</f>
        <v>11622.542000000001</v>
      </c>
      <c r="P64" s="14">
        <v>0.17399999999999999</v>
      </c>
      <c r="Q64" s="25">
        <f t="shared" ref="Q64:Q66" si="596">M64*P64</f>
        <v>2599.386</v>
      </c>
      <c r="R64" s="16">
        <v>4.8000000000000001E-2</v>
      </c>
      <c r="S64" s="25">
        <f t="shared" ref="S64:S66" si="597">M64*R64</f>
        <v>717.072</v>
      </c>
      <c r="T64" s="26">
        <v>0.219</v>
      </c>
      <c r="U64" s="25">
        <f t="shared" ref="U64:U66" si="598">M64*T64</f>
        <v>3271.6410000000001</v>
      </c>
      <c r="V64" s="16">
        <v>0.496</v>
      </c>
      <c r="W64" s="25">
        <f t="shared" ref="W64:W66" si="599">M64*V64</f>
        <v>7409.7439999999997</v>
      </c>
      <c r="X64" s="16">
        <v>0.38</v>
      </c>
      <c r="Y64" s="25">
        <f t="shared" ref="Y64:Y66" si="600">X64*M64</f>
        <v>5676.82</v>
      </c>
      <c r="Z64" s="17">
        <v>3.0300000000000001E-3</v>
      </c>
      <c r="AA64" s="18">
        <f t="shared" ref="AA64:AA66" si="601">M64*Z64</f>
        <v>45.265170000000005</v>
      </c>
      <c r="AB64" s="27">
        <f>IF(M64&gt;0,(AD64+AL64)/M64,0)</f>
        <v>2.6047818997255506E-3</v>
      </c>
      <c r="AC64" s="17">
        <v>2.7E-4</v>
      </c>
      <c r="AD64" s="24">
        <f t="shared" ref="AD64:AD66" si="602">AC64*M64</f>
        <v>4.0335299999999998</v>
      </c>
      <c r="AE64" s="118">
        <v>0.2321</v>
      </c>
      <c r="AF64" s="30">
        <f t="shared" ref="AF64:AF66" si="603">AI64*(1-AJ64)*AE64</f>
        <v>34.143766800000002</v>
      </c>
      <c r="AG64" s="28">
        <f t="shared" ref="AG64:AG66" si="604">IF(AND(AE64&gt;0,AC64&gt;0,Z64&gt;0),((Z64-AC64)*AE64)/((AE64-AC64)*Z64),0)</f>
        <v>0.91195195523520789</v>
      </c>
      <c r="AH64" s="60">
        <f t="shared" si="6"/>
        <v>0.89736637350882686</v>
      </c>
      <c r="AI64" s="12">
        <v>164</v>
      </c>
      <c r="AJ64" s="14">
        <v>0.10299999999999999</v>
      </c>
      <c r="AK64" s="15">
        <v>0.23710000000000001</v>
      </c>
      <c r="AL64" s="30">
        <f t="shared" ref="AL64:AL66" si="605">AI64*(1-AJ64)*AK64</f>
        <v>34.879306800000002</v>
      </c>
      <c r="AM64" s="19">
        <v>1.7</v>
      </c>
      <c r="AN64" s="19">
        <v>574.36</v>
      </c>
      <c r="AO64" s="102">
        <f>AO62+AI64-AN64</f>
        <v>806.12000000000251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51</v>
      </c>
      <c r="D65" s="34">
        <v>17622</v>
      </c>
      <c r="E65" s="34">
        <v>6</v>
      </c>
      <c r="F65" s="34">
        <v>19033</v>
      </c>
      <c r="G65" s="35">
        <v>2.1</v>
      </c>
      <c r="H65" s="35">
        <v>6.3</v>
      </c>
      <c r="I65" s="34">
        <v>17842</v>
      </c>
      <c r="J65" s="35">
        <v>3</v>
      </c>
      <c r="K65" s="34">
        <v>16237</v>
      </c>
      <c r="L65" s="36">
        <v>7.0000000000000007E-2</v>
      </c>
      <c r="M65" s="37">
        <f>ROUND(K65*(1-L65),0)</f>
        <v>15100</v>
      </c>
      <c r="N65" s="38">
        <v>0.74099999999999999</v>
      </c>
      <c r="O65" s="25">
        <f t="shared" si="595"/>
        <v>11189.1</v>
      </c>
      <c r="P65" s="36">
        <v>0.24399999999999999</v>
      </c>
      <c r="Q65" s="25">
        <f t="shared" si="596"/>
        <v>3684.4</v>
      </c>
      <c r="R65" s="39">
        <v>1.4999999999999999E-2</v>
      </c>
      <c r="S65" s="25">
        <f t="shared" si="597"/>
        <v>226.5</v>
      </c>
      <c r="T65" s="28">
        <v>0.22700000000000001</v>
      </c>
      <c r="U65" s="25">
        <f t="shared" si="598"/>
        <v>3427.7000000000003</v>
      </c>
      <c r="V65" s="39">
        <v>0.48499999999999999</v>
      </c>
      <c r="W65" s="25">
        <f t="shared" si="599"/>
        <v>7323.5</v>
      </c>
      <c r="X65" s="39">
        <v>0.39</v>
      </c>
      <c r="Y65" s="25">
        <f t="shared" si="600"/>
        <v>5889</v>
      </c>
      <c r="Z65" s="40">
        <v>3.0100000000000001E-3</v>
      </c>
      <c r="AA65" s="18">
        <f t="shared" si="601"/>
        <v>45.451000000000001</v>
      </c>
      <c r="AB65" s="27">
        <f>IF(M65&gt;0,(AD65+AL65)/M65,0)</f>
        <v>3.4465276821192049E-3</v>
      </c>
      <c r="AC65" s="40">
        <v>2.7E-4</v>
      </c>
      <c r="AD65" s="37">
        <f t="shared" si="602"/>
        <v>4.077</v>
      </c>
      <c r="AE65" s="28">
        <v>0.22689999999999999</v>
      </c>
      <c r="AF65" s="41">
        <f t="shared" si="603"/>
        <v>47.776063999999998</v>
      </c>
      <c r="AG65" s="28">
        <f t="shared" si="604"/>
        <v>0.91138350551039404</v>
      </c>
      <c r="AH65" s="29">
        <f t="shared" si="6"/>
        <v>0.92275397829825867</v>
      </c>
      <c r="AI65" s="34">
        <v>235</v>
      </c>
      <c r="AJ65" s="36">
        <v>0.104</v>
      </c>
      <c r="AK65" s="38">
        <v>0.2278</v>
      </c>
      <c r="AL65" s="41">
        <f t="shared" si="605"/>
        <v>47.965567999999998</v>
      </c>
      <c r="AM65" s="42">
        <v>1.72</v>
      </c>
      <c r="AN65" s="42"/>
      <c r="AO65" s="122">
        <f>AO64+AI65-AN65</f>
        <v>1041.1200000000026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168" t="s">
        <v>53</v>
      </c>
      <c r="D66" s="43">
        <v>19459</v>
      </c>
      <c r="E66" s="43">
        <v>2</v>
      </c>
      <c r="F66" s="43">
        <v>17951</v>
      </c>
      <c r="G66" s="37">
        <v>2.5</v>
      </c>
      <c r="H66" s="37">
        <v>5.7</v>
      </c>
      <c r="I66" s="43">
        <v>17738</v>
      </c>
      <c r="J66" s="37">
        <v>2</v>
      </c>
      <c r="K66" s="43">
        <v>16107</v>
      </c>
      <c r="L66" s="39">
        <v>7.0999999999999994E-2</v>
      </c>
      <c r="M66" s="37">
        <f>ROUND(K66*(1-L66),0)</f>
        <v>14963</v>
      </c>
      <c r="N66" s="28">
        <v>0.77800000000000002</v>
      </c>
      <c r="O66" s="25">
        <f t="shared" si="595"/>
        <v>11641.214</v>
      </c>
      <c r="P66" s="39">
        <v>0.20899999999999999</v>
      </c>
      <c r="Q66" s="25">
        <f t="shared" si="596"/>
        <v>3127.2669999999998</v>
      </c>
      <c r="R66" s="39">
        <v>1.2999999999999999E-2</v>
      </c>
      <c r="S66" s="25">
        <f t="shared" si="597"/>
        <v>194.51899999999998</v>
      </c>
      <c r="T66" s="28">
        <v>0.22500000000000001</v>
      </c>
      <c r="U66" s="25">
        <f t="shared" si="598"/>
        <v>3366.6750000000002</v>
      </c>
      <c r="V66" s="39">
        <v>0.48699999999999999</v>
      </c>
      <c r="W66" s="25">
        <f t="shared" si="599"/>
        <v>7286.9809999999998</v>
      </c>
      <c r="X66" s="39">
        <v>0.39</v>
      </c>
      <c r="Y66" s="25">
        <f t="shared" si="600"/>
        <v>5835.5700000000006</v>
      </c>
      <c r="Z66" s="47">
        <v>3.0799999999999998E-3</v>
      </c>
      <c r="AA66" s="18">
        <f t="shared" si="601"/>
        <v>46.086039999999997</v>
      </c>
      <c r="AB66" s="27">
        <f>IF(M66&gt;0,(AD66+AL66)/M66,0)</f>
        <v>4.0000312771503038E-3</v>
      </c>
      <c r="AC66" s="47">
        <v>2.7999999999999998E-4</v>
      </c>
      <c r="AD66" s="37">
        <f t="shared" si="602"/>
        <v>4.1896399999999998</v>
      </c>
      <c r="AE66" s="28">
        <v>0.2301</v>
      </c>
      <c r="AF66" s="41">
        <f t="shared" si="603"/>
        <v>54.202356000000002</v>
      </c>
      <c r="AG66" s="28">
        <f t="shared" si="604"/>
        <v>0.91019849526506924</v>
      </c>
      <c r="AH66" s="29">
        <f t="shared" si="6"/>
        <v>0.93110384432600835</v>
      </c>
      <c r="AI66" s="43">
        <v>260</v>
      </c>
      <c r="AJ66" s="39">
        <v>9.4E-2</v>
      </c>
      <c r="AK66" s="28">
        <v>0.23630000000000001</v>
      </c>
      <c r="AL66" s="41">
        <f t="shared" si="605"/>
        <v>55.662828000000005</v>
      </c>
      <c r="AM66" s="18">
        <v>1.8</v>
      </c>
      <c r="AN66" s="18"/>
      <c r="AO66" s="122">
        <f>AO65+AI66-AN66</f>
        <v>1301.1200000000026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06">SUM(D64:D66)</f>
        <v>44500</v>
      </c>
      <c r="E67" s="51"/>
      <c r="F67" s="51">
        <f t="shared" ref="F67" si="607">SUM(F64:F66)</f>
        <v>49181</v>
      </c>
      <c r="G67" s="52"/>
      <c r="H67" s="52"/>
      <c r="I67" s="51">
        <f t="shared" ref="I67:K67" si="608">SUM(I64:I66)</f>
        <v>46975</v>
      </c>
      <c r="J67" s="52"/>
      <c r="K67" s="51">
        <f t="shared" si="608"/>
        <v>48477</v>
      </c>
      <c r="L67" s="21">
        <f t="shared" ref="L67" si="609">IF(K67&gt;0,(K64*L64+K65*L65+K66*L66)/K67,0)</f>
        <v>7.1663448645749528E-2</v>
      </c>
      <c r="M67" s="52">
        <f t="shared" ref="M67" si="610">M64+M65+M66</f>
        <v>45002</v>
      </c>
      <c r="N67" s="53">
        <f t="shared" ref="N67" si="611">IF(M67&gt;0,O67/M67,0)</f>
        <v>0.76558499622239007</v>
      </c>
      <c r="O67" s="54">
        <f t="shared" ref="O67" si="612">O64+O65+O66</f>
        <v>34452.856</v>
      </c>
      <c r="P67" s="21">
        <f t="shared" ref="P67" si="613">IF(M67&gt;0,Q67/M67,0)</f>
        <v>0.20912521665703745</v>
      </c>
      <c r="Q67" s="54">
        <f t="shared" ref="Q67" si="614">Q64+Q65+Q66</f>
        <v>9411.0529999999999</v>
      </c>
      <c r="R67" s="21">
        <f t="shared" ref="R67" si="615">IF(M67&gt;0,S67/M67,0)</f>
        <v>2.5289787120572418E-2</v>
      </c>
      <c r="S67" s="54">
        <f t="shared" ref="S67" si="616">S64+S65+S66</f>
        <v>1138.0909999999999</v>
      </c>
      <c r="T67" s="21">
        <f t="shared" ref="T67" si="617">IF(M67&gt;0,U67/M67,0)</f>
        <v>0.22367930314208256</v>
      </c>
      <c r="U67" s="54">
        <f t="shared" ref="U67" si="618">U64+U65+U66</f>
        <v>10066.016</v>
      </c>
      <c r="V67" s="21">
        <f t="shared" ref="V67" si="619">IF(M67&gt;0,W67/M67,0)</f>
        <v>0.48931658592951421</v>
      </c>
      <c r="W67" s="54">
        <f t="shared" ref="W67" si="620">W64+W65+W66</f>
        <v>22020.224999999999</v>
      </c>
      <c r="X67" s="21">
        <f t="shared" ref="X67" si="621">IF(M67&gt;0,Y67/M67,0)</f>
        <v>0.3866803697613439</v>
      </c>
      <c r="Y67" s="54">
        <f t="shared" ref="Y67" si="622">Y64+Y65+Y66</f>
        <v>17401.39</v>
      </c>
      <c r="Z67" s="55">
        <f t="shared" ref="Z67" si="623">IF(M67&gt;0,AA67/M67,0)</f>
        <v>3.0399140038220524E-3</v>
      </c>
      <c r="AA67" s="56">
        <f t="shared" ref="AA67" si="624">SUM(AA64:AA66)</f>
        <v>136.80221</v>
      </c>
      <c r="AB67" s="55">
        <f t="shared" ref="AB67" si="625">IF(M67&gt;0,(AB64*M64+AB65*M65+AB66*M66)/M67,0)</f>
        <v>3.351137122794542E-3</v>
      </c>
      <c r="AC67" s="55">
        <f t="shared" ref="AC67" si="626">IF(K67&gt;0,(K64*AC64+K65*AC65+K66*AC66)/K67,0)</f>
        <v>2.7332260659694287E-4</v>
      </c>
      <c r="AD67" s="52">
        <f t="shared" ref="AD67" si="627">SUM(AD64:AD66)</f>
        <v>12.300170000000001</v>
      </c>
      <c r="AE67" s="53">
        <f t="shared" ref="AE67" si="628">IF(K67&gt;0,(K64*AE64+K65*AE65+K66*AE66)/K67,0)</f>
        <v>0.22969377849289352</v>
      </c>
      <c r="AF67" s="58">
        <f t="shared" ref="AF67" si="629">SUM(AF64:AF66)</f>
        <v>136.12218680000001</v>
      </c>
      <c r="AG67" s="53">
        <f t="shared" ref="AG67" si="630">IF(AND(AA67&gt;0),((AA64*AG64+AA65*AG65+AA66*AG66)/AA67),0)</f>
        <v>0.91117238716562243</v>
      </c>
      <c r="AH67" s="57">
        <f t="shared" si="6"/>
        <v>0.91951417179218964</v>
      </c>
      <c r="AI67" s="51">
        <f t="shared" ref="AI67" si="631">SUM(AI64:AI66)</f>
        <v>659</v>
      </c>
      <c r="AJ67" s="21">
        <f t="shared" ref="AJ67" si="632">IF(AI67&gt;0,(AJ64*AI64+AJ65*AI65+AJ66*AI66)/AI67,0)</f>
        <v>9.9805766312594829E-2</v>
      </c>
      <c r="AK67" s="53">
        <f t="shared" ref="AK67" si="633">IF(K67&gt;0,(AK64*K64+AK65*K65+AK66*K66)/K67,0)</f>
        <v>0.23371922767497988</v>
      </c>
      <c r="AL67" s="58">
        <f t="shared" ref="AL67" si="634">SUM(AL64:AL66)</f>
        <v>138.5077028</v>
      </c>
      <c r="AM67" s="56"/>
      <c r="AN67" s="56">
        <f t="shared" ref="AN67" si="635">SUM(AN64:AN66)</f>
        <v>574.36</v>
      </c>
      <c r="AO67" s="106"/>
      <c r="AP67" s="107">
        <f>AO66</f>
        <v>1301.1200000000026</v>
      </c>
      <c r="AQ67" s="51">
        <f t="shared" ref="AQ67" si="636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54" t="s">
        <v>50</v>
      </c>
      <c r="D68" s="12">
        <v>5340</v>
      </c>
      <c r="E68" s="12">
        <v>2</v>
      </c>
      <c r="F68" s="12">
        <v>8746</v>
      </c>
      <c r="G68" s="13">
        <v>2.5</v>
      </c>
      <c r="H68" s="13">
        <v>6.8</v>
      </c>
      <c r="I68" s="12">
        <v>8514</v>
      </c>
      <c r="J68" s="13">
        <v>3.8</v>
      </c>
      <c r="K68" s="12">
        <v>14736</v>
      </c>
      <c r="L68" s="14">
        <v>7.0999999999999994E-2</v>
      </c>
      <c r="M68" s="24">
        <f>ROUND(K68*(1-L68),0)</f>
        <v>13690</v>
      </c>
      <c r="N68" s="15">
        <v>0.72599999999999998</v>
      </c>
      <c r="O68" s="25">
        <f t="shared" ref="O68:O70" si="637">M68*N68</f>
        <v>9938.94</v>
      </c>
      <c r="P68" s="14">
        <v>0.23300000000000001</v>
      </c>
      <c r="Q68" s="25">
        <f t="shared" ref="Q68:Q70" si="638">M68*P68</f>
        <v>3189.77</v>
      </c>
      <c r="R68" s="16">
        <v>4.1000000000000002E-2</v>
      </c>
      <c r="S68" s="25">
        <f t="shared" ref="S68:S70" si="639">M68*R68</f>
        <v>561.29000000000008</v>
      </c>
      <c r="T68" s="26">
        <v>0.22500000000000001</v>
      </c>
      <c r="U68" s="25">
        <f t="shared" ref="U68:U70" si="640">M68*T68</f>
        <v>3080.25</v>
      </c>
      <c r="V68" s="16">
        <v>0.48</v>
      </c>
      <c r="W68" s="25">
        <f t="shared" ref="W68:W70" si="641">M68*V68</f>
        <v>6571.2</v>
      </c>
      <c r="X68" s="16">
        <v>0.39</v>
      </c>
      <c r="Y68" s="25">
        <f t="shared" ref="Y68:Y70" si="642">X68*M68</f>
        <v>5339.1</v>
      </c>
      <c r="Z68" s="17">
        <v>3.31E-3</v>
      </c>
      <c r="AA68" s="18">
        <f t="shared" ref="AA68:AA70" si="643">M68*Z68</f>
        <v>45.313899999999997</v>
      </c>
      <c r="AB68" s="27">
        <f>IF(M68&gt;0,(AD68+AL68)/M68,0)</f>
        <v>3.7226532505478457E-3</v>
      </c>
      <c r="AC68" s="17">
        <v>2.9E-4</v>
      </c>
      <c r="AD68" s="24">
        <f t="shared" ref="AD68:AD70" si="644">AC68*M68</f>
        <v>3.9701</v>
      </c>
      <c r="AE68" s="118">
        <v>0.2387</v>
      </c>
      <c r="AF68" s="30">
        <f t="shared" ref="AF68:AF70" si="645">AI68*(1-AJ68)*AE68</f>
        <v>45.765951000000001</v>
      </c>
      <c r="AG68" s="28">
        <f t="shared" ref="AG68:AG70" si="646">IF(AND(AE68&gt;0,AC68&gt;0,Z68&gt;0),((Z68-AC68)*AE68)/((AE68-AC68)*Z68),0)</f>
        <v>0.91349652677589244</v>
      </c>
      <c r="AH68" s="60">
        <f t="shared" si="6"/>
        <v>0.92319088383450099</v>
      </c>
      <c r="AI68" s="12">
        <v>210</v>
      </c>
      <c r="AJ68" s="14">
        <v>8.6999999999999994E-2</v>
      </c>
      <c r="AK68" s="15">
        <v>0.24510000000000001</v>
      </c>
      <c r="AL68" s="30">
        <f t="shared" ref="AL68:AL70" si="647">AI68*(1-AJ68)*AK68</f>
        <v>46.993023000000008</v>
      </c>
      <c r="AM68" s="19">
        <v>1.65</v>
      </c>
      <c r="AN68" s="19">
        <v>505.54</v>
      </c>
      <c r="AO68" s="102">
        <f>AO66+AI68-AN68-AP68</f>
        <v>1005.5800000000027</v>
      </c>
      <c r="AP68" s="103"/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51</v>
      </c>
      <c r="D69" s="34">
        <v>23191</v>
      </c>
      <c r="E69" s="34">
        <v>3</v>
      </c>
      <c r="F69" s="34">
        <v>16373</v>
      </c>
      <c r="G69" s="35">
        <v>3.3</v>
      </c>
      <c r="H69" s="35">
        <v>7</v>
      </c>
      <c r="I69" s="34">
        <v>15575</v>
      </c>
      <c r="J69" s="35">
        <v>3.1</v>
      </c>
      <c r="K69" s="34">
        <v>14861</v>
      </c>
      <c r="L69" s="36">
        <v>7.0000000000000007E-2</v>
      </c>
      <c r="M69" s="37">
        <f>ROUND(K69*(1-L69),0)</f>
        <v>13821</v>
      </c>
      <c r="N69" s="38">
        <v>0.68600000000000005</v>
      </c>
      <c r="O69" s="25">
        <f t="shared" si="637"/>
        <v>9481.2060000000001</v>
      </c>
      <c r="P69" s="36">
        <v>0.3</v>
      </c>
      <c r="Q69" s="25">
        <f t="shared" si="638"/>
        <v>4146.3</v>
      </c>
      <c r="R69" s="39">
        <v>1.4E-2</v>
      </c>
      <c r="S69" s="25">
        <f t="shared" si="639"/>
        <v>193.494</v>
      </c>
      <c r="T69" s="28">
        <v>0.23200000000000001</v>
      </c>
      <c r="U69" s="25">
        <f t="shared" si="640"/>
        <v>3206.4720000000002</v>
      </c>
      <c r="V69" s="39">
        <v>0.48099999999999998</v>
      </c>
      <c r="W69" s="25">
        <f t="shared" si="641"/>
        <v>6647.9009999999998</v>
      </c>
      <c r="X69" s="39">
        <v>0.39</v>
      </c>
      <c r="Y69" s="25">
        <f t="shared" si="642"/>
        <v>5390.1900000000005</v>
      </c>
      <c r="Z69" s="40">
        <v>3.15E-3</v>
      </c>
      <c r="AA69" s="18">
        <f t="shared" si="643"/>
        <v>43.536149999999999</v>
      </c>
      <c r="AB69" s="27">
        <f>IF(M69&gt;0,(AD69+AL69)/M69,0)</f>
        <v>3.5532615367918382E-3</v>
      </c>
      <c r="AC69" s="40">
        <v>2.7999999999999998E-4</v>
      </c>
      <c r="AD69" s="37">
        <f t="shared" si="644"/>
        <v>3.8698799999999998</v>
      </c>
      <c r="AE69" s="28">
        <v>0.22750000000000001</v>
      </c>
      <c r="AF69" s="41">
        <f t="shared" si="645"/>
        <v>44.381382500000001</v>
      </c>
      <c r="AG69" s="28">
        <f t="shared" si="646"/>
        <v>0.91223386047785315</v>
      </c>
      <c r="AH69" s="29">
        <f t="shared" ref="AH69:AH127" si="648">IF(AND(AB69&gt;0,AK69&gt;0,AC69&gt;0),((AK69*(AB69-AC69))/(AB69*(AK69-AC69))),0)</f>
        <v>0.92231277438002457</v>
      </c>
      <c r="AI69" s="34">
        <v>217</v>
      </c>
      <c r="AJ69" s="36">
        <v>0.10100000000000001</v>
      </c>
      <c r="AK69" s="38">
        <v>0.2319</v>
      </c>
      <c r="AL69" s="41">
        <f t="shared" si="647"/>
        <v>45.239747699999995</v>
      </c>
      <c r="AM69" s="42">
        <v>1.63</v>
      </c>
      <c r="AN69" s="42"/>
      <c r="AO69" s="122">
        <f>AO68+AI69-AN69</f>
        <v>1222.5800000000027</v>
      </c>
      <c r="AP69" s="105"/>
      <c r="AQ69" s="43"/>
      <c r="AR69" s="44"/>
      <c r="AS69" s="45"/>
      <c r="AT69" s="45"/>
      <c r="AU69" s="45"/>
      <c r="AV69" s="45"/>
    </row>
    <row r="70" spans="1:48" x14ac:dyDescent="0.2">
      <c r="A70" s="188"/>
      <c r="B70" s="33">
        <v>3</v>
      </c>
      <c r="C70" s="46" t="s">
        <v>49</v>
      </c>
      <c r="D70" s="43">
        <v>18469</v>
      </c>
      <c r="E70" s="43">
        <v>0</v>
      </c>
      <c r="F70" s="43">
        <v>17629</v>
      </c>
      <c r="G70" s="37">
        <v>1.9</v>
      </c>
      <c r="H70" s="37">
        <v>6.9</v>
      </c>
      <c r="I70" s="43">
        <v>16722</v>
      </c>
      <c r="J70" s="37">
        <v>2.5</v>
      </c>
      <c r="K70" s="43">
        <v>14954</v>
      </c>
      <c r="L70" s="39">
        <v>6.9000000000000006E-2</v>
      </c>
      <c r="M70" s="37">
        <f>ROUND(K70*(1-L70),0)</f>
        <v>13922</v>
      </c>
      <c r="N70" s="28">
        <v>0.63200000000000001</v>
      </c>
      <c r="O70" s="25">
        <f t="shared" si="637"/>
        <v>8798.7039999999997</v>
      </c>
      <c r="P70" s="39">
        <v>0.34599999999999997</v>
      </c>
      <c r="Q70" s="25">
        <f t="shared" si="638"/>
        <v>4817.0119999999997</v>
      </c>
      <c r="R70" s="39">
        <v>2.1999999999999999E-2</v>
      </c>
      <c r="S70" s="25">
        <f t="shared" si="639"/>
        <v>306.28399999999999</v>
      </c>
      <c r="T70" s="28">
        <v>0.23799999999999999</v>
      </c>
      <c r="U70" s="25">
        <f t="shared" si="640"/>
        <v>3313.4359999999997</v>
      </c>
      <c r="V70" s="39">
        <v>0.48299999999999998</v>
      </c>
      <c r="W70" s="25">
        <f t="shared" si="641"/>
        <v>6724.326</v>
      </c>
      <c r="X70" s="39">
        <v>0.39</v>
      </c>
      <c r="Y70" s="25">
        <f t="shared" si="642"/>
        <v>5429.58</v>
      </c>
      <c r="Z70" s="47">
        <v>3.13E-3</v>
      </c>
      <c r="AA70" s="18">
        <f t="shared" si="643"/>
        <v>43.575859999999999</v>
      </c>
      <c r="AB70" s="27">
        <f>IF(M70&gt;0,(AD70+AL70)/M70,0)</f>
        <v>3.748799827610976E-3</v>
      </c>
      <c r="AC70" s="47">
        <v>2.7E-4</v>
      </c>
      <c r="AD70" s="37">
        <f t="shared" si="644"/>
        <v>3.7589399999999999</v>
      </c>
      <c r="AE70" s="28">
        <v>0.2233</v>
      </c>
      <c r="AF70" s="41">
        <f t="shared" si="645"/>
        <v>46.6357584</v>
      </c>
      <c r="AG70" s="28">
        <f t="shared" si="646"/>
        <v>0.91484418993189798</v>
      </c>
      <c r="AH70" s="29">
        <f t="shared" si="648"/>
        <v>0.92905864760890289</v>
      </c>
      <c r="AI70" s="43">
        <v>229</v>
      </c>
      <c r="AJ70" s="39">
        <v>8.7999999999999995E-2</v>
      </c>
      <c r="AK70" s="28">
        <v>0.2319</v>
      </c>
      <c r="AL70" s="41">
        <f t="shared" si="647"/>
        <v>48.431851200000004</v>
      </c>
      <c r="AM70" s="18">
        <v>1.7</v>
      </c>
      <c r="AN70" s="18"/>
      <c r="AO70" s="122">
        <f>AO69+AI70-AN70</f>
        <v>1451.5800000000027</v>
      </c>
      <c r="AP70" s="105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49">SUM(D68:D70)</f>
        <v>47000</v>
      </c>
      <c r="E71" s="51"/>
      <c r="F71" s="51">
        <f t="shared" ref="F71" si="650">SUM(F68:F70)</f>
        <v>42748</v>
      </c>
      <c r="G71" s="52"/>
      <c r="H71" s="52"/>
      <c r="I71" s="51">
        <f t="shared" ref="I71:K71" si="651">SUM(I68:I70)</f>
        <v>40811</v>
      </c>
      <c r="J71" s="52"/>
      <c r="K71" s="51">
        <f t="shared" si="651"/>
        <v>44551</v>
      </c>
      <c r="L71" s="21">
        <f t="shared" ref="L71" si="652">IF(K71&gt;0,(K68*L68+K69*L69+K70*L70)/K71,0)</f>
        <v>6.9995106731610954E-2</v>
      </c>
      <c r="M71" s="52">
        <f t="shared" ref="M71" si="653">M68+M69+M70</f>
        <v>41433</v>
      </c>
      <c r="N71" s="53">
        <f t="shared" ref="N71" si="654">IF(M71&gt;0,O71/M71,0)</f>
        <v>0.68107185094007194</v>
      </c>
      <c r="O71" s="54">
        <f t="shared" ref="O71" si="655">O68+O69+O70</f>
        <v>28218.85</v>
      </c>
      <c r="P71" s="21">
        <f t="shared" ref="P71" si="656">IF(M71&gt;0,Q71/M71,0)</f>
        <v>0.29331890039340619</v>
      </c>
      <c r="Q71" s="54">
        <f t="shared" ref="Q71" si="657">Q68+Q69+Q70</f>
        <v>12153.081999999999</v>
      </c>
      <c r="R71" s="21">
        <f t="shared" ref="R71" si="658">IF(M71&gt;0,S71/M71,0)</f>
        <v>2.560924866652186E-2</v>
      </c>
      <c r="S71" s="54">
        <f t="shared" ref="S71" si="659">S68+S69+S70</f>
        <v>1061.0680000000002</v>
      </c>
      <c r="T71" s="21">
        <f t="shared" ref="T71" si="660">IF(M71&gt;0,U71/M71,0)</f>
        <v>0.2317031834528033</v>
      </c>
      <c r="U71" s="54">
        <f t="shared" ref="U71" si="661">U68+U69+U70</f>
        <v>9600.1579999999994</v>
      </c>
      <c r="V71" s="21">
        <f t="shared" ref="V71" si="662">IF(M71&gt;0,W71/M71,0)</f>
        <v>0.48134161175874302</v>
      </c>
      <c r="W71" s="54">
        <f t="shared" ref="W71" si="663">W68+W69+W70</f>
        <v>19943.427</v>
      </c>
      <c r="X71" s="21">
        <f t="shared" ref="X71" si="664">IF(M71&gt;0,Y71/M71,0)</f>
        <v>0.39</v>
      </c>
      <c r="Y71" s="54">
        <f t="shared" ref="Y71" si="665">Y68+Y69+Y70</f>
        <v>16158.87</v>
      </c>
      <c r="Z71" s="55">
        <f t="shared" ref="Z71" si="666">IF(M71&gt;0,AA71/M71,0)</f>
        <v>3.1961458257910359E-3</v>
      </c>
      <c r="AA71" s="56">
        <f t="shared" ref="AA71" si="667">SUM(AA68:AA70)</f>
        <v>132.42590999999999</v>
      </c>
      <c r="AB71" s="55">
        <f t="shared" ref="AB71" si="668">IF(M71&gt;0,(AB68*M68+AB69*M69+AB70*M70)/M71,0)</f>
        <v>3.674934035672049E-3</v>
      </c>
      <c r="AC71" s="55">
        <f t="shared" ref="AC71" si="669">IF(K71&gt;0,(K68*AC68+K69*AC69+K70*AC70)/K71,0)</f>
        <v>2.7995106731610963E-4</v>
      </c>
      <c r="AD71" s="52">
        <f t="shared" ref="AD71" si="670">SUM(AD68:AD70)</f>
        <v>11.59892</v>
      </c>
      <c r="AE71" s="53">
        <f t="shared" ref="AE71" si="671">IF(K71&gt;0,(K68*AE68+K69*AE69+K70*AE70)/K71,0)</f>
        <v>0.22979481717582098</v>
      </c>
      <c r="AF71" s="58">
        <f t="shared" ref="AF71" si="672">SUM(AF68:AF70)</f>
        <v>136.78309189999999</v>
      </c>
      <c r="AG71" s="53">
        <f t="shared" ref="AG71" si="673">IF(AND(AA71&gt;0),((AA68*AG68+AA69*AG69+AA70*AG70)/AA71),0)</f>
        <v>0.91352487433764895</v>
      </c>
      <c r="AH71" s="57">
        <f t="shared" si="648"/>
        <v>0.92491740349568841</v>
      </c>
      <c r="AI71" s="51">
        <f t="shared" ref="AI71" si="674">SUM(AI68:AI70)</f>
        <v>656</v>
      </c>
      <c r="AJ71" s="21">
        <f t="shared" ref="AJ71" si="675">IF(AI71&gt;0,(AJ68*AI68+AJ69*AI69+AJ70*AI70)/AI71,0)</f>
        <v>9.198018292682926E-2</v>
      </c>
      <c r="AK71" s="53">
        <f t="shared" ref="AK71" si="676">IF(K71&gt;0,(AK68*K68+AK69*K69+AK70*K70)/K71,0)</f>
        <v>0.23626612421718926</v>
      </c>
      <c r="AL71" s="58">
        <f t="shared" ref="AL71" si="677">SUM(AL68:AL70)</f>
        <v>140.66462190000001</v>
      </c>
      <c r="AM71" s="56"/>
      <c r="AN71" s="56">
        <f t="shared" ref="AN71" si="678">SUM(AN68:AN70)</f>
        <v>505.54</v>
      </c>
      <c r="AO71" s="106"/>
      <c r="AP71" s="107">
        <f>AO70</f>
        <v>1451.5800000000027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54</v>
      </c>
      <c r="D72" s="12">
        <v>4300</v>
      </c>
      <c r="E72" s="12">
        <v>0</v>
      </c>
      <c r="F72" s="12">
        <v>13980</v>
      </c>
      <c r="G72" s="13">
        <v>2.2000000000000002</v>
      </c>
      <c r="H72" s="13">
        <v>6.4</v>
      </c>
      <c r="I72" s="12">
        <v>13323</v>
      </c>
      <c r="J72" s="147">
        <v>2.7</v>
      </c>
      <c r="K72" s="12">
        <v>15212</v>
      </c>
      <c r="L72" s="14">
        <v>6.5000000000000002E-2</v>
      </c>
      <c r="M72" s="24">
        <f>ROUND(K72*(1-L72),0)</f>
        <v>14223</v>
      </c>
      <c r="N72" s="15">
        <v>0.77700000000000002</v>
      </c>
      <c r="O72" s="25">
        <f t="shared" ref="O72:O74" si="680">M72*N72</f>
        <v>11051.271000000001</v>
      </c>
      <c r="P72" s="14">
        <v>0.191</v>
      </c>
      <c r="Q72" s="25">
        <f t="shared" ref="Q72:Q74" si="681">M72*P72</f>
        <v>2716.5929999999998</v>
      </c>
      <c r="R72" s="16">
        <v>3.2000000000000001E-2</v>
      </c>
      <c r="S72" s="25">
        <f t="shared" ref="S72:S74" si="682">M72*R72</f>
        <v>455.13600000000002</v>
      </c>
      <c r="T72" s="26">
        <v>0.23400000000000001</v>
      </c>
      <c r="U72" s="25">
        <f t="shared" ref="U72:U74" si="683">M72*T72</f>
        <v>3328.1820000000002</v>
      </c>
      <c r="V72" s="16">
        <v>0.49199999999999999</v>
      </c>
      <c r="W72" s="25">
        <f t="shared" ref="W72:W74" si="684">M72*V72</f>
        <v>6997.7160000000003</v>
      </c>
      <c r="X72" s="16">
        <v>0.39</v>
      </c>
      <c r="Y72" s="25">
        <f t="shared" ref="Y72:Y74" si="685">X72*M72</f>
        <v>5546.97</v>
      </c>
      <c r="Z72" s="17">
        <v>3.0899999999999999E-3</v>
      </c>
      <c r="AA72" s="18">
        <f t="shared" ref="AA72:AA74" si="686">M72*Z72</f>
        <v>43.949069999999999</v>
      </c>
      <c r="AB72" s="27">
        <f>IF(M72&gt;0,(AD72+AL72)/M72,0)</f>
        <v>3.1095546368557969E-3</v>
      </c>
      <c r="AC72" s="17">
        <v>2.5999999999999998E-4</v>
      </c>
      <c r="AD72" s="24">
        <f t="shared" ref="AD72:AD74" si="687">AC72*M72</f>
        <v>3.6979799999999998</v>
      </c>
      <c r="AE72" s="118">
        <v>0.22059999999999999</v>
      </c>
      <c r="AF72" s="30">
        <f t="shared" ref="AF72:AF74" si="688">AI72*(1-AJ72)*AE72</f>
        <v>39.860655199999997</v>
      </c>
      <c r="AG72" s="28">
        <f t="shared" ref="AG72:AG74" si="689">IF(AND(AE72&gt;0,AC72&gt;0,Z72&gt;0),((Z72-AC72)*AE72)/((AE72-AC72)*Z72),0)</f>
        <v>0.91693831216422539</v>
      </c>
      <c r="AH72" s="60">
        <f t="shared" si="648"/>
        <v>0.91745021338247545</v>
      </c>
      <c r="AI72" s="12">
        <v>199</v>
      </c>
      <c r="AJ72" s="14">
        <v>9.1999999999999998E-2</v>
      </c>
      <c r="AK72" s="15">
        <v>0.2243</v>
      </c>
      <c r="AL72" s="30">
        <f t="shared" ref="AL72:AL74" si="690">AI72*(1-AJ72)*AK72</f>
        <v>40.529215600000001</v>
      </c>
      <c r="AM72" s="19">
        <v>1.75</v>
      </c>
      <c r="AN72" s="19">
        <v>1200.28</v>
      </c>
      <c r="AO72" s="102">
        <f>AO70+AI72-AN72</f>
        <v>450.30000000000268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51</v>
      </c>
      <c r="D73" s="34">
        <v>18390</v>
      </c>
      <c r="E73" s="34">
        <v>5</v>
      </c>
      <c r="F73" s="34">
        <v>15808</v>
      </c>
      <c r="G73" s="35">
        <v>2.7</v>
      </c>
      <c r="H73" s="35">
        <v>5.7</v>
      </c>
      <c r="I73" s="34">
        <v>15067</v>
      </c>
      <c r="J73" s="148">
        <v>2.4</v>
      </c>
      <c r="K73" s="34">
        <v>16217</v>
      </c>
      <c r="L73" s="36">
        <v>7.0000000000000007E-2</v>
      </c>
      <c r="M73" s="37">
        <f>ROUND(K73*(1-L73),0)</f>
        <v>15082</v>
      </c>
      <c r="N73" s="38">
        <v>0.72299999999999998</v>
      </c>
      <c r="O73" s="25">
        <f t="shared" si="680"/>
        <v>10904.286</v>
      </c>
      <c r="P73" s="36">
        <v>0.216</v>
      </c>
      <c r="Q73" s="25">
        <f t="shared" si="681"/>
        <v>3257.712</v>
      </c>
      <c r="R73" s="39">
        <v>6.0999999999999999E-2</v>
      </c>
      <c r="S73" s="25">
        <f t="shared" si="682"/>
        <v>920.00199999999995</v>
      </c>
      <c r="T73" s="28">
        <v>0.23100000000000001</v>
      </c>
      <c r="U73" s="25">
        <f t="shared" si="683"/>
        <v>3483.942</v>
      </c>
      <c r="V73" s="39">
        <v>0.48199999999999998</v>
      </c>
      <c r="W73" s="25">
        <f t="shared" si="684"/>
        <v>7269.5239999999994</v>
      </c>
      <c r="X73" s="39">
        <v>0.39</v>
      </c>
      <c r="Y73" s="25">
        <f t="shared" si="685"/>
        <v>5881.9800000000005</v>
      </c>
      <c r="Z73" s="40">
        <v>3.0599999999999998E-3</v>
      </c>
      <c r="AA73" s="18">
        <f t="shared" si="686"/>
        <v>46.150919999999999</v>
      </c>
      <c r="AB73" s="27">
        <f>IF(M73&gt;0,(AD73+AL73)/M73,0)</f>
        <v>4.0016547540114049E-3</v>
      </c>
      <c r="AC73" s="40">
        <v>2.5999999999999998E-4</v>
      </c>
      <c r="AD73" s="37">
        <f t="shared" si="687"/>
        <v>3.9213199999999997</v>
      </c>
      <c r="AE73" s="28">
        <v>0.22189999999999999</v>
      </c>
      <c r="AF73" s="41">
        <f t="shared" si="688"/>
        <v>55.827821</v>
      </c>
      <c r="AG73" s="28">
        <f>IF(AND(AE73&gt;0,AC73&gt;0,Z73&gt;0),((Z73-AC73)*AE73)/((AE73-AC73)*Z73),0)</f>
        <v>0.91610608028328344</v>
      </c>
      <c r="AH73" s="29">
        <f t="shared" si="648"/>
        <v>0.93611198392005912</v>
      </c>
      <c r="AI73" s="34">
        <v>278</v>
      </c>
      <c r="AJ73" s="36">
        <v>9.5000000000000001E-2</v>
      </c>
      <c r="AK73" s="38">
        <v>0.2243</v>
      </c>
      <c r="AL73" s="41">
        <f t="shared" si="690"/>
        <v>56.431637000000002</v>
      </c>
      <c r="AM73" s="42">
        <v>1.73</v>
      </c>
      <c r="AN73" s="42"/>
      <c r="AO73" s="122">
        <f>AO72+AI73-AN73</f>
        <v>728.30000000000268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46" t="s">
        <v>49</v>
      </c>
      <c r="D74" s="43">
        <v>20210</v>
      </c>
      <c r="E74" s="43">
        <v>2</v>
      </c>
      <c r="F74" s="43">
        <v>18495</v>
      </c>
      <c r="G74" s="37">
        <v>1.7</v>
      </c>
      <c r="H74" s="37">
        <v>6.3</v>
      </c>
      <c r="I74" s="43">
        <v>16796</v>
      </c>
      <c r="J74" s="37">
        <v>2.2999999999999998</v>
      </c>
      <c r="K74" s="43">
        <v>16113</v>
      </c>
      <c r="L74" s="39">
        <v>6.6000000000000003E-2</v>
      </c>
      <c r="M74" s="37">
        <f>ROUND(K74*(1-L74),0)</f>
        <v>15050</v>
      </c>
      <c r="N74" s="28">
        <v>0.63900000000000001</v>
      </c>
      <c r="O74" s="25">
        <f t="shared" si="680"/>
        <v>9616.9500000000007</v>
      </c>
      <c r="P74" s="39">
        <v>0.309</v>
      </c>
      <c r="Q74" s="25">
        <f t="shared" si="681"/>
        <v>4650.45</v>
      </c>
      <c r="R74" s="39">
        <v>5.1999999999999998E-2</v>
      </c>
      <c r="S74" s="25">
        <f t="shared" si="682"/>
        <v>782.59999999999991</v>
      </c>
      <c r="T74" s="28">
        <v>0.23400000000000001</v>
      </c>
      <c r="U74" s="25">
        <f t="shared" si="683"/>
        <v>3521.7000000000003</v>
      </c>
      <c r="V74" s="39">
        <v>0.48099999999999998</v>
      </c>
      <c r="W74" s="25">
        <f t="shared" si="684"/>
        <v>7239.05</v>
      </c>
      <c r="X74" s="39">
        <v>0.39</v>
      </c>
      <c r="Y74" s="25">
        <f t="shared" si="685"/>
        <v>5869.5</v>
      </c>
      <c r="Z74" s="47">
        <v>3.2399999999999998E-3</v>
      </c>
      <c r="AA74" s="18">
        <f t="shared" si="686"/>
        <v>48.762</v>
      </c>
      <c r="AB74" s="27">
        <f>IF(M74&gt;0,(AD74+AL74)/M74,0)</f>
        <v>3.5940388438538205E-3</v>
      </c>
      <c r="AC74" s="47">
        <v>2.7999999999999998E-4</v>
      </c>
      <c r="AD74" s="37">
        <f t="shared" si="687"/>
        <v>4.2139999999999995</v>
      </c>
      <c r="AE74" s="28">
        <v>0.22639999999999999</v>
      </c>
      <c r="AF74" s="41">
        <f t="shared" si="688"/>
        <v>50.008816799999998</v>
      </c>
      <c r="AG74" s="28">
        <f t="shared" si="689"/>
        <v>0.91471151557241559</v>
      </c>
      <c r="AH74" s="29">
        <f t="shared" si="648"/>
        <v>0.92323806610881121</v>
      </c>
      <c r="AI74" s="43">
        <v>243</v>
      </c>
      <c r="AJ74" s="39">
        <v>9.0999999999999998E-2</v>
      </c>
      <c r="AK74" s="28">
        <v>0.2258</v>
      </c>
      <c r="AL74" s="41">
        <f t="shared" si="690"/>
        <v>49.876284599999998</v>
      </c>
      <c r="AM74" s="18">
        <v>1.6</v>
      </c>
      <c r="AN74" s="18"/>
      <c r="AO74" s="122">
        <f>AO73+AI74-AN74</f>
        <v>971.30000000000268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691">SUM(D72:D74)</f>
        <v>42900</v>
      </c>
      <c r="E75" s="51"/>
      <c r="F75" s="51">
        <f t="shared" ref="F75" si="692">SUM(F72:F74)</f>
        <v>48283</v>
      </c>
      <c r="G75" s="52"/>
      <c r="H75" s="52"/>
      <c r="I75" s="51">
        <f t="shared" ref="I75:K75" si="693">SUM(I72:I74)</f>
        <v>45186</v>
      </c>
      <c r="J75" s="52"/>
      <c r="K75" s="51">
        <f t="shared" si="693"/>
        <v>47542</v>
      </c>
      <c r="L75" s="21">
        <f t="shared" ref="L75" si="694">IF(K75&gt;0,(K72*L72+K73*L73+K74*L74)/K75,0)</f>
        <v>6.704446594590048E-2</v>
      </c>
      <c r="M75" s="52">
        <f t="shared" ref="M75" si="695">M72+M73+M74</f>
        <v>44355</v>
      </c>
      <c r="N75" s="53">
        <f t="shared" ref="N75" si="696">IF(M75&gt;0,O75/M75,0)</f>
        <v>0.71181393304024354</v>
      </c>
      <c r="O75" s="54">
        <f t="shared" ref="O75" si="697">O72+O73+O74</f>
        <v>31572.507000000001</v>
      </c>
      <c r="P75" s="21">
        <f t="shared" ref="P75" si="698">IF(M75&gt;0,Q75/M75,0)</f>
        <v>0.23953905985796417</v>
      </c>
      <c r="Q75" s="54">
        <f t="shared" ref="Q75" si="699">Q72+Q73+Q74</f>
        <v>10624.755000000001</v>
      </c>
      <c r="R75" s="21">
        <f t="shared" ref="R75" si="700">IF(M75&gt;0,S75/M75,0)</f>
        <v>4.8647007101792351E-2</v>
      </c>
      <c r="S75" s="54">
        <f t="shared" ref="S75" si="701">S72+S73+S74</f>
        <v>2157.7379999999998</v>
      </c>
      <c r="T75" s="21">
        <f t="shared" ref="T75" si="702">IF(M75&gt;0,U75/M75,0)</f>
        <v>0.23297991207304702</v>
      </c>
      <c r="U75" s="54">
        <f t="shared" ref="U75" si="703">U72+U73+U74</f>
        <v>10333.824000000001</v>
      </c>
      <c r="V75" s="21">
        <f t="shared" ref="V75" si="704">IF(M75&gt;0,W75/M75,0)</f>
        <v>0.484867320482471</v>
      </c>
      <c r="W75" s="54">
        <f t="shared" ref="W75" si="705">W72+W73+W74</f>
        <v>21506.29</v>
      </c>
      <c r="X75" s="21">
        <f t="shared" ref="X75" si="706">IF(M75&gt;0,Y75/M75,0)</f>
        <v>0.39</v>
      </c>
      <c r="Y75" s="54">
        <f t="shared" ref="Y75" si="707">Y72+Y73+Y74</f>
        <v>17298.45</v>
      </c>
      <c r="Z75" s="55">
        <f t="shared" ref="Z75" si="708">IF(M75&gt;0,AA75/M75,0)</f>
        <v>3.1306952992898205E-3</v>
      </c>
      <c r="AA75" s="56">
        <f t="shared" ref="AA75" si="709">SUM(AA72:AA74)</f>
        <v>138.86198999999999</v>
      </c>
      <c r="AB75" s="55">
        <f t="shared" ref="AB75" si="710">IF(M75&gt;0,(AB72*M72+AB73*M73+AB74*M74)/M75,0)</f>
        <v>3.5772841212941046E-3</v>
      </c>
      <c r="AC75" s="55">
        <f t="shared" ref="AC75" si="711">IF(K75&gt;0,(K72*AC72+K73*AC73+K74*AC74)/K75,0)</f>
        <v>2.66778427495688E-4</v>
      </c>
      <c r="AD75" s="52">
        <f t="shared" ref="AD75" si="712">SUM(AD72:AD74)</f>
        <v>11.833299999999998</v>
      </c>
      <c r="AE75" s="53">
        <f t="shared" ref="AE75" si="713">IF(K75&gt;0,(K72*AE72+K73*AE73+K74*AE74)/K75,0)</f>
        <v>0.2230091855622397</v>
      </c>
      <c r="AF75" s="58">
        <f t="shared" ref="AF75" si="714">SUM(AF72:AF74)</f>
        <v>145.697293</v>
      </c>
      <c r="AG75" s="53">
        <f t="shared" ref="AG75" si="715">IF(AND(AA75&gt;0),((AA72*AG72+AA73*AG73+AA74*AG74)/AA75),0)</f>
        <v>0.91587976963312212</v>
      </c>
      <c r="AH75" s="57">
        <f t="shared" si="648"/>
        <v>0.92652381005084516</v>
      </c>
      <c r="AI75" s="51">
        <f t="shared" ref="AI75" si="716">SUM(AI72:AI74)</f>
        <v>720</v>
      </c>
      <c r="AJ75" s="21">
        <f t="shared" ref="AJ75" si="717">IF(AI75&gt;0,(AJ72*AI72+AJ73*AI73+AJ74*AI74)/AI75,0)</f>
        <v>9.2820833333333339E-2</v>
      </c>
      <c r="AK75" s="53">
        <f t="shared" ref="AK75" si="718">IF(K75&gt;0,(AK72*K72+AK73*K73+AK74*K74)/K75,0)</f>
        <v>0.2248083820621766</v>
      </c>
      <c r="AL75" s="58">
        <f t="shared" ref="AL75" si="719">SUM(AL72:AL74)</f>
        <v>146.8371372</v>
      </c>
      <c r="AM75" s="56"/>
      <c r="AN75" s="56">
        <f t="shared" ref="AN75" si="720">SUM(AN72:AN74)</f>
        <v>1200.28</v>
      </c>
      <c r="AO75" s="106"/>
      <c r="AP75" s="107">
        <f>AO74</f>
        <v>971.30000000000268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54</v>
      </c>
      <c r="D76" s="12">
        <v>6002</v>
      </c>
      <c r="E76" s="12">
        <v>0</v>
      </c>
      <c r="F76" s="12">
        <v>10522</v>
      </c>
      <c r="G76" s="13">
        <v>1</v>
      </c>
      <c r="H76" s="13">
        <v>5.8</v>
      </c>
      <c r="I76" s="12">
        <v>10254</v>
      </c>
      <c r="J76" s="13">
        <v>4</v>
      </c>
      <c r="K76" s="12">
        <v>15801</v>
      </c>
      <c r="L76" s="14">
        <v>7.0999999999999994E-2</v>
      </c>
      <c r="M76" s="24">
        <f>ROUND(K76*(1-L76),0)</f>
        <v>14679</v>
      </c>
      <c r="N76" s="15">
        <v>0.73699999999999999</v>
      </c>
      <c r="O76" s="25">
        <f t="shared" ref="O76:O78" si="722">M76*N76</f>
        <v>10818.423000000001</v>
      </c>
      <c r="P76" s="14">
        <v>0.20300000000000001</v>
      </c>
      <c r="Q76" s="25">
        <f t="shared" ref="Q76:Q78" si="723">M76*P76</f>
        <v>2979.837</v>
      </c>
      <c r="R76" s="16">
        <v>0.06</v>
      </c>
      <c r="S76" s="25">
        <f t="shared" ref="S76:S78" si="724">M76*R76</f>
        <v>880.74</v>
      </c>
      <c r="T76" s="26">
        <v>0.23499999999999999</v>
      </c>
      <c r="U76" s="25">
        <f t="shared" ref="U76:U78" si="725">M76*T76</f>
        <v>3449.5649999999996</v>
      </c>
      <c r="V76" s="16">
        <v>0.47299999999999998</v>
      </c>
      <c r="W76" s="25">
        <f t="shared" ref="W76:W78" si="726">M76*V76</f>
        <v>6943.1669999999995</v>
      </c>
      <c r="X76" s="16">
        <v>0.39</v>
      </c>
      <c r="Y76" s="25">
        <f t="shared" ref="Y76:Y78" si="727">X76*M76</f>
        <v>5724.81</v>
      </c>
      <c r="Z76" s="17">
        <v>3.1700000000000001E-3</v>
      </c>
      <c r="AA76" s="18">
        <f t="shared" ref="AA76:AA78" si="728">M76*Z76</f>
        <v>46.532429999999998</v>
      </c>
      <c r="AB76" s="27">
        <f>IF(M76&gt;0,(AD76+AL76)/M76,0)</f>
        <v>3.1863342870767758E-3</v>
      </c>
      <c r="AC76" s="17">
        <v>2.9E-4</v>
      </c>
      <c r="AD76" s="24">
        <f t="shared" ref="AD76:AD78" si="729">AC76*M76</f>
        <v>4.2569100000000004</v>
      </c>
      <c r="AE76" s="118">
        <v>0.21779999999999999</v>
      </c>
      <c r="AF76" s="30">
        <f t="shared" ref="AF76:AF78" si="730">AI76*(1-AJ76)*AE76</f>
        <v>43.008966000000001</v>
      </c>
      <c r="AG76" s="28">
        <f t="shared" ref="AG76:AG78" si="731">IF(AND(AE76&gt;0,AC76&gt;0,Z76&gt;0),((Z76-AC76)*AE76)/((AE76-AC76)*Z76),0)</f>
        <v>0.90972865093261612</v>
      </c>
      <c r="AH76" s="60">
        <f t="shared" si="648"/>
        <v>0.91021234043109822</v>
      </c>
      <c r="AI76" s="12">
        <v>217</v>
      </c>
      <c r="AJ76" s="14">
        <v>0.09</v>
      </c>
      <c r="AK76" s="15">
        <v>0.21529999999999999</v>
      </c>
      <c r="AL76" s="30">
        <f t="shared" ref="AL76:AL78" si="732">AI76*(1-AJ76)*AK76</f>
        <v>42.515290999999998</v>
      </c>
      <c r="AM76" s="19">
        <v>1.7</v>
      </c>
      <c r="AN76" s="19">
        <v>1057.56</v>
      </c>
      <c r="AO76" s="102">
        <f>AO74+AI76-AN76-AP76</f>
        <v>40.000000000002743</v>
      </c>
      <c r="AP76" s="103">
        <v>90.74</v>
      </c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53</v>
      </c>
      <c r="D77" s="34">
        <v>17998</v>
      </c>
      <c r="E77" s="34">
        <v>4</v>
      </c>
      <c r="F77" s="34">
        <v>17287</v>
      </c>
      <c r="G77" s="35">
        <v>1.7</v>
      </c>
      <c r="H77" s="35">
        <v>5.7</v>
      </c>
      <c r="I77" s="34">
        <v>16309</v>
      </c>
      <c r="J77" s="35">
        <v>3.3</v>
      </c>
      <c r="K77" s="34">
        <v>16032</v>
      </c>
      <c r="L77" s="36">
        <v>7.0000000000000007E-2</v>
      </c>
      <c r="M77" s="37">
        <f>ROUND(K77*(1-L77),0)</f>
        <v>14910</v>
      </c>
      <c r="N77" s="38">
        <v>0.69499999999999995</v>
      </c>
      <c r="O77" s="25">
        <f t="shared" si="722"/>
        <v>10362.449999999999</v>
      </c>
      <c r="P77" s="36">
        <v>0.252</v>
      </c>
      <c r="Q77" s="25">
        <f t="shared" si="723"/>
        <v>3757.32</v>
      </c>
      <c r="R77" s="39">
        <v>5.2999999999999999E-2</v>
      </c>
      <c r="S77" s="25">
        <f t="shared" si="724"/>
        <v>790.23</v>
      </c>
      <c r="T77" s="28">
        <v>0.246</v>
      </c>
      <c r="U77" s="25">
        <f t="shared" si="725"/>
        <v>3667.86</v>
      </c>
      <c r="V77" s="39">
        <v>0.46100000000000002</v>
      </c>
      <c r="W77" s="25">
        <f t="shared" si="726"/>
        <v>6873.51</v>
      </c>
      <c r="X77" s="39">
        <v>0.39</v>
      </c>
      <c r="Y77" s="25">
        <f t="shared" si="727"/>
        <v>5814.9000000000005</v>
      </c>
      <c r="Z77" s="40">
        <v>3.2000000000000002E-3</v>
      </c>
      <c r="AA77" s="18">
        <f t="shared" si="728"/>
        <v>47.712000000000003</v>
      </c>
      <c r="AB77" s="27">
        <f>IF(M77&gt;0,(AD77+AL77)/M77,0)</f>
        <v>3.758993963782696E-3</v>
      </c>
      <c r="AC77" s="40">
        <v>2.9999999999999997E-4</v>
      </c>
      <c r="AD77" s="37">
        <f t="shared" si="729"/>
        <v>4.4729999999999999</v>
      </c>
      <c r="AE77" s="28">
        <v>0.22359999999999999</v>
      </c>
      <c r="AF77" s="41">
        <f t="shared" si="730"/>
        <v>53.020032</v>
      </c>
      <c r="AG77" s="28">
        <f t="shared" si="731"/>
        <v>0.90746753246753242</v>
      </c>
      <c r="AH77" s="29">
        <f t="shared" si="648"/>
        <v>0.92146239475978287</v>
      </c>
      <c r="AI77" s="34">
        <v>260</v>
      </c>
      <c r="AJ77" s="36">
        <v>8.7999999999999995E-2</v>
      </c>
      <c r="AK77" s="38">
        <v>0.2175</v>
      </c>
      <c r="AL77" s="41">
        <f t="shared" si="732"/>
        <v>51.573599999999999</v>
      </c>
      <c r="AM77" s="42">
        <v>1.8</v>
      </c>
      <c r="AN77" s="42"/>
      <c r="AO77" s="122">
        <f>AO76+AI77-AN77</f>
        <v>300.00000000000273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46" t="s">
        <v>49</v>
      </c>
      <c r="D78" s="43">
        <v>16740</v>
      </c>
      <c r="E78" s="43">
        <v>2</v>
      </c>
      <c r="F78" s="43">
        <v>17841</v>
      </c>
      <c r="G78" s="37">
        <v>1.9</v>
      </c>
      <c r="H78" s="37">
        <v>6.5</v>
      </c>
      <c r="I78" s="43">
        <v>16654</v>
      </c>
      <c r="J78" s="149">
        <v>3</v>
      </c>
      <c r="K78" s="43">
        <v>16009</v>
      </c>
      <c r="L78" s="39">
        <v>6.7000000000000004E-2</v>
      </c>
      <c r="M78" s="37">
        <f>ROUND(K78*(1-L78),0)</f>
        <v>14936</v>
      </c>
      <c r="N78" s="28">
        <v>0.66600000000000004</v>
      </c>
      <c r="O78" s="25">
        <f t="shared" si="722"/>
        <v>9947.3760000000002</v>
      </c>
      <c r="P78" s="39">
        <v>0.28199999999999997</v>
      </c>
      <c r="Q78" s="25">
        <f t="shared" si="723"/>
        <v>4211.9519999999993</v>
      </c>
      <c r="R78" s="39">
        <v>5.1999999999999998E-2</v>
      </c>
      <c r="S78" s="25">
        <f t="shared" si="724"/>
        <v>776.67199999999991</v>
      </c>
      <c r="T78" s="28">
        <v>0.251</v>
      </c>
      <c r="U78" s="25">
        <f t="shared" si="725"/>
        <v>3748.9360000000001</v>
      </c>
      <c r="V78" s="39">
        <v>0.46300000000000002</v>
      </c>
      <c r="W78" s="25">
        <f t="shared" si="726"/>
        <v>6915.3680000000004</v>
      </c>
      <c r="X78" s="39">
        <v>0.39</v>
      </c>
      <c r="Y78" s="25">
        <f t="shared" si="727"/>
        <v>5825.04</v>
      </c>
      <c r="Z78" s="47">
        <v>3.13E-3</v>
      </c>
      <c r="AA78" s="18">
        <f t="shared" si="728"/>
        <v>46.749679999999998</v>
      </c>
      <c r="AB78" s="27">
        <f>IF(M78&gt;0,(AD78+AL78)/M78,0)</f>
        <v>3.2806249598286018E-3</v>
      </c>
      <c r="AC78" s="47">
        <v>2.9E-4</v>
      </c>
      <c r="AD78" s="37">
        <f t="shared" si="729"/>
        <v>4.3314399999999997</v>
      </c>
      <c r="AE78" s="28">
        <v>0.2238</v>
      </c>
      <c r="AF78" s="41">
        <f t="shared" si="730"/>
        <v>45.418867200000001</v>
      </c>
      <c r="AG78" s="28">
        <f t="shared" si="731"/>
        <v>0.90852551000498449</v>
      </c>
      <c r="AH78" s="29">
        <f t="shared" si="648"/>
        <v>0.91280490501158218</v>
      </c>
      <c r="AI78" s="43">
        <v>224</v>
      </c>
      <c r="AJ78" s="39">
        <v>9.4E-2</v>
      </c>
      <c r="AK78" s="28">
        <v>0.22009999999999999</v>
      </c>
      <c r="AL78" s="41">
        <f t="shared" si="732"/>
        <v>44.667974399999999</v>
      </c>
      <c r="AM78" s="18">
        <v>1.65</v>
      </c>
      <c r="AN78" s="18"/>
      <c r="AO78" s="122">
        <f>AO77+AI78-AN78</f>
        <v>524.00000000000273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33">SUM(D76:D78)</f>
        <v>40740</v>
      </c>
      <c r="E79" s="51"/>
      <c r="F79" s="51">
        <f t="shared" ref="F79" si="734">SUM(F76:F78)</f>
        <v>45650</v>
      </c>
      <c r="G79" s="52"/>
      <c r="H79" s="52"/>
      <c r="I79" s="51">
        <f t="shared" ref="I79:K79" si="735">SUM(I76:I78)</f>
        <v>43217</v>
      </c>
      <c r="J79" s="52"/>
      <c r="K79" s="51">
        <f t="shared" si="735"/>
        <v>47842</v>
      </c>
      <c r="L79" s="21">
        <f t="shared" ref="L79" si="736">IF(K79&gt;0,(K76*L76+K77*L77+K78*L78)/K79,0)</f>
        <v>6.9326407758872957E-2</v>
      </c>
      <c r="M79" s="52">
        <f t="shared" ref="M79" si="737">M76+M77+M78</f>
        <v>44525</v>
      </c>
      <c r="N79" s="53">
        <f t="shared" ref="N79" si="738">IF(M79&gt;0,O79/M79,0)</f>
        <v>0.69911845030881525</v>
      </c>
      <c r="O79" s="54">
        <f t="shared" ref="O79" si="739">O76+O77+O78</f>
        <v>31128.249</v>
      </c>
      <c r="P79" s="21">
        <f t="shared" ref="P79" si="740">IF(M79&gt;0,Q79/M79,0)</f>
        <v>0.24590924199887704</v>
      </c>
      <c r="Q79" s="54">
        <f t="shared" ref="Q79" si="741">Q76+Q77+Q78</f>
        <v>10949.109</v>
      </c>
      <c r="R79" s="21">
        <f t="shared" ref="R79" si="742">IF(M79&gt;0,S79/M79,0)</f>
        <v>5.4972307692307688E-2</v>
      </c>
      <c r="S79" s="54">
        <f t="shared" ref="S79" si="743">S76+S77+S78</f>
        <v>2447.6419999999998</v>
      </c>
      <c r="T79" s="21">
        <f t="shared" ref="T79" si="744">IF(M79&gt;0,U79/M79,0)</f>
        <v>0.24405078046041548</v>
      </c>
      <c r="U79" s="54">
        <f t="shared" ref="U79" si="745">U76+U77+U78</f>
        <v>10866.360999999999</v>
      </c>
      <c r="V79" s="21">
        <f t="shared" ref="V79" si="746">IF(M79&gt;0,W79/M79,0)</f>
        <v>0.46562706344750138</v>
      </c>
      <c r="W79" s="54">
        <f t="shared" ref="W79" si="747">W76+W77+W78</f>
        <v>20732.044999999998</v>
      </c>
      <c r="X79" s="21">
        <f t="shared" ref="X79" si="748">IF(M79&gt;0,Y79/M79,0)</f>
        <v>0.39</v>
      </c>
      <c r="Y79" s="54">
        <f t="shared" ref="Y79" si="749">Y76+Y77+Y78</f>
        <v>17364.75</v>
      </c>
      <c r="Z79" s="55">
        <f t="shared" ref="Z79" si="750">IF(M79&gt;0,AA79/M79,0)</f>
        <v>3.1666279618192024E-3</v>
      </c>
      <c r="AA79" s="56">
        <f t="shared" ref="AA79" si="751">SUM(AA76:AA78)</f>
        <v>140.99410999999998</v>
      </c>
      <c r="AB79" s="55">
        <f t="shared" ref="AB79" si="752">IF(M79&gt;0,(AB76*M76+AB77*M77+AB78*M78)/M79,0)</f>
        <v>3.4097297113980908E-3</v>
      </c>
      <c r="AC79" s="55">
        <f t="shared" ref="AC79" si="753">IF(K79&gt;0,(K76*AC76+K77*AC77+K78*AC78)/K79,0)</f>
        <v>2.9335103047531462E-4</v>
      </c>
      <c r="AD79" s="52">
        <f t="shared" ref="AD79" si="754">SUM(AD76:AD78)</f>
        <v>13.061350000000001</v>
      </c>
      <c r="AE79" s="53">
        <f t="shared" ref="AE79" si="755">IF(K79&gt;0,(K76*AE76+K77*AE77+K78*AE78)/K79,0)</f>
        <v>0.22175133146607584</v>
      </c>
      <c r="AF79" s="58">
        <f t="shared" ref="AF79" si="756">SUM(AF76:AF78)</f>
        <v>141.4478652</v>
      </c>
      <c r="AG79" s="53">
        <f t="shared" ref="AG79" si="757">IF(AND(AA79&gt;0),((AA76*AG76+AA77*AG77+AA78*AG78)/AA79),0)</f>
        <v>0.90856456728708135</v>
      </c>
      <c r="AH79" s="57">
        <f t="shared" si="648"/>
        <v>0.91520003939380923</v>
      </c>
      <c r="AI79" s="51">
        <f t="shared" ref="AI79" si="758">SUM(AI76:AI78)</f>
        <v>701</v>
      </c>
      <c r="AJ79" s="21">
        <f t="shared" ref="AJ79" si="759">IF(AI79&gt;0,(AJ76*AI76+AJ77*AI77+AJ78*AI78)/AI79,0)</f>
        <v>9.0536376604850199E-2</v>
      </c>
      <c r="AK79" s="53">
        <f t="shared" ref="AK79" si="760">IF(K79&gt;0,(AK76*K76+AK77*K77+AK78*K78)/K79,0)</f>
        <v>0.21764341373688395</v>
      </c>
      <c r="AL79" s="58">
        <f t="shared" ref="AL79" si="761">SUM(AL76:AL78)</f>
        <v>138.75686539999998</v>
      </c>
      <c r="AM79" s="56"/>
      <c r="AN79" s="56">
        <f t="shared" ref="AN79" si="762">SUM(AN76:AN78)</f>
        <v>1057.56</v>
      </c>
      <c r="AO79" s="106"/>
      <c r="AP79" s="107">
        <f>AO78</f>
        <v>524.00000000000273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54</v>
      </c>
      <c r="D80" s="12">
        <v>18142</v>
      </c>
      <c r="E80" s="12">
        <v>0</v>
      </c>
      <c r="F80" s="12">
        <v>15698</v>
      </c>
      <c r="G80" s="13">
        <v>1.7</v>
      </c>
      <c r="H80" s="13">
        <v>5.8</v>
      </c>
      <c r="I80" s="12">
        <v>15060</v>
      </c>
      <c r="J80" s="147">
        <v>2.9</v>
      </c>
      <c r="K80" s="12">
        <v>15998</v>
      </c>
      <c r="L80" s="14">
        <v>7.1999999999999995E-2</v>
      </c>
      <c r="M80" s="24">
        <f>ROUND(K80*(1-L80),0)</f>
        <v>14846</v>
      </c>
      <c r="N80" s="15">
        <v>0.75</v>
      </c>
      <c r="O80" s="25">
        <f t="shared" ref="O80:O82" si="764">M80*N80</f>
        <v>11134.5</v>
      </c>
      <c r="P80" s="14">
        <v>0.218</v>
      </c>
      <c r="Q80" s="25">
        <f t="shared" ref="Q80:Q82" si="765">M80*P80</f>
        <v>3236.4279999999999</v>
      </c>
      <c r="R80" s="16">
        <v>3.2000000000000001E-2</v>
      </c>
      <c r="S80" s="25">
        <f t="shared" ref="S80:S82" si="766">M80*R80</f>
        <v>475.072</v>
      </c>
      <c r="T80" s="26">
        <v>0.247</v>
      </c>
      <c r="U80" s="25">
        <f t="shared" ref="U80:U82" si="767">M80*T80</f>
        <v>3666.962</v>
      </c>
      <c r="V80" s="16">
        <v>0.46600000000000003</v>
      </c>
      <c r="W80" s="25">
        <f t="shared" ref="W80:W82" si="768">M80*V80</f>
        <v>6918.2360000000008</v>
      </c>
      <c r="X80" s="16">
        <v>0.39</v>
      </c>
      <c r="Y80" s="25">
        <f t="shared" ref="Y80:Y82" si="769">X80*M80</f>
        <v>5789.9400000000005</v>
      </c>
      <c r="Z80" s="17">
        <v>2.99E-3</v>
      </c>
      <c r="AA80" s="18">
        <f t="shared" ref="AA80:AA82" si="770">M80*Z80</f>
        <v>44.389540000000004</v>
      </c>
      <c r="AB80" s="27">
        <f>IF(M80&gt;0,(AD80+AL80)/M80,0)</f>
        <v>3.2435936952714536E-3</v>
      </c>
      <c r="AC80" s="17">
        <v>2.5999999999999998E-4</v>
      </c>
      <c r="AD80" s="24">
        <f t="shared" ref="AD80:AD82" si="771">AC80*M80</f>
        <v>3.8599599999999996</v>
      </c>
      <c r="AE80" s="118">
        <v>0.222</v>
      </c>
      <c r="AF80" s="30">
        <f t="shared" ref="AF80:AF82" si="772">AI80*(1-AJ80)*AE80</f>
        <v>45.252479999999998</v>
      </c>
      <c r="AG80" s="28">
        <f t="shared" ref="AG80:AG82" si="773">IF(AND(AE80&gt;0,AC80&gt;0,Z80&gt;0),((Z80-AC80)*AE80)/((AE80-AC80)*Z80),0)</f>
        <v>0.91411406229779502</v>
      </c>
      <c r="AH80" s="60">
        <f t="shared" si="648"/>
        <v>0.9209439066053231</v>
      </c>
      <c r="AI80" s="12">
        <v>224</v>
      </c>
      <c r="AJ80" s="14">
        <v>0.09</v>
      </c>
      <c r="AK80" s="15">
        <v>0.21729999999999999</v>
      </c>
      <c r="AL80" s="30">
        <f t="shared" ref="AL80:AL82" si="774">AI80*(1-AJ80)*AK80</f>
        <v>44.294432</v>
      </c>
      <c r="AM80" s="19">
        <v>1.65</v>
      </c>
      <c r="AN80" s="19"/>
      <c r="AO80" s="102">
        <f>AO78+AI80-AN80</f>
        <v>748.00000000000273</v>
      </c>
      <c r="AP80" s="103"/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1" t="s">
        <v>53</v>
      </c>
      <c r="D81" s="34">
        <v>17918</v>
      </c>
      <c r="E81" s="34">
        <v>3</v>
      </c>
      <c r="F81" s="34">
        <v>19099</v>
      </c>
      <c r="G81" s="35">
        <v>2.2000000000000002</v>
      </c>
      <c r="H81" s="35">
        <v>5.0999999999999996</v>
      </c>
      <c r="I81" s="34">
        <v>18092</v>
      </c>
      <c r="J81" s="35">
        <v>1.8</v>
      </c>
      <c r="K81" s="34">
        <v>15941</v>
      </c>
      <c r="L81" s="36">
        <v>7.2999999999999995E-2</v>
      </c>
      <c r="M81" s="37">
        <f>ROUND(K81*(1-L81),0)</f>
        <v>14777</v>
      </c>
      <c r="N81" s="38">
        <v>0.746</v>
      </c>
      <c r="O81" s="25">
        <f t="shared" si="764"/>
        <v>11023.642</v>
      </c>
      <c r="P81" s="36">
        <v>0.20399999999999999</v>
      </c>
      <c r="Q81" s="25">
        <f t="shared" si="765"/>
        <v>3014.5079999999998</v>
      </c>
      <c r="R81" s="39">
        <v>0.05</v>
      </c>
      <c r="S81" s="25">
        <f t="shared" si="766"/>
        <v>738.85</v>
      </c>
      <c r="T81" s="28">
        <v>0.251</v>
      </c>
      <c r="U81" s="25">
        <f t="shared" si="767"/>
        <v>3709.027</v>
      </c>
      <c r="V81" s="39">
        <v>0.47099999999999997</v>
      </c>
      <c r="W81" s="25">
        <f t="shared" si="768"/>
        <v>6959.9669999999996</v>
      </c>
      <c r="X81" s="39">
        <v>0.39</v>
      </c>
      <c r="Y81" s="25">
        <f t="shared" si="769"/>
        <v>5763.03</v>
      </c>
      <c r="Z81" s="40">
        <v>2.9099999999999998E-3</v>
      </c>
      <c r="AA81" s="18">
        <f t="shared" si="770"/>
        <v>43.001069999999999</v>
      </c>
      <c r="AB81" s="27">
        <f>IF(M81&gt;0,(AD81+AL81)/M81,0)</f>
        <v>3.2926395073424914E-3</v>
      </c>
      <c r="AC81" s="40">
        <v>2.5999999999999998E-4</v>
      </c>
      <c r="AD81" s="37">
        <f t="shared" si="771"/>
        <v>3.8420199999999998</v>
      </c>
      <c r="AE81" s="28">
        <v>0.21640000000000001</v>
      </c>
      <c r="AF81" s="41">
        <f t="shared" si="772"/>
        <v>44.504823999999999</v>
      </c>
      <c r="AG81" s="28">
        <f t="shared" si="773"/>
        <v>0.91174836724447095</v>
      </c>
      <c r="AH81" s="29">
        <f t="shared" si="648"/>
        <v>0.92213629607302827</v>
      </c>
      <c r="AI81" s="34">
        <v>226</v>
      </c>
      <c r="AJ81" s="36">
        <v>0.09</v>
      </c>
      <c r="AK81" s="38">
        <v>0.21790000000000001</v>
      </c>
      <c r="AL81" s="41">
        <f t="shared" si="774"/>
        <v>44.813313999999998</v>
      </c>
      <c r="AM81" s="42">
        <v>1.7</v>
      </c>
      <c r="AN81" s="42"/>
      <c r="AO81" s="122">
        <f>AO80+AI81-AN81</f>
        <v>974.00000000000273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154" t="s">
        <v>50</v>
      </c>
      <c r="D82" s="43">
        <v>16260</v>
      </c>
      <c r="E82" s="43">
        <v>2</v>
      </c>
      <c r="F82" s="43">
        <v>16330</v>
      </c>
      <c r="G82" s="37">
        <v>0.8</v>
      </c>
      <c r="H82" s="37">
        <v>6.7</v>
      </c>
      <c r="I82" s="43">
        <v>15326</v>
      </c>
      <c r="J82" s="37">
        <v>2.2000000000000002</v>
      </c>
      <c r="K82" s="43">
        <v>15854</v>
      </c>
      <c r="L82" s="39">
        <v>7.3999999999999996E-2</v>
      </c>
      <c r="M82" s="37">
        <f>ROUND(K82*(1-L82),0)</f>
        <v>14681</v>
      </c>
      <c r="N82" s="28">
        <v>0.626</v>
      </c>
      <c r="O82" s="25">
        <f t="shared" si="764"/>
        <v>9190.3060000000005</v>
      </c>
      <c r="P82" s="39">
        <v>0.255</v>
      </c>
      <c r="Q82" s="25">
        <f t="shared" si="765"/>
        <v>3743.6550000000002</v>
      </c>
      <c r="R82" s="39">
        <v>0.11899999999999999</v>
      </c>
      <c r="S82" s="25">
        <f t="shared" si="766"/>
        <v>1747.039</v>
      </c>
      <c r="T82" s="28">
        <v>0.23400000000000001</v>
      </c>
      <c r="U82" s="25">
        <f t="shared" si="767"/>
        <v>3435.3540000000003</v>
      </c>
      <c r="V82" s="39">
        <v>0.47399999999999998</v>
      </c>
      <c r="W82" s="25">
        <f t="shared" si="768"/>
        <v>6958.7939999999999</v>
      </c>
      <c r="X82" s="39">
        <v>0.39</v>
      </c>
      <c r="Y82" s="25">
        <f t="shared" si="769"/>
        <v>5725.59</v>
      </c>
      <c r="Z82" s="47">
        <v>2.8999999999999998E-3</v>
      </c>
      <c r="AA82" s="18">
        <f t="shared" si="770"/>
        <v>42.5749</v>
      </c>
      <c r="AB82" s="27">
        <f>IF(M82&gt;0,(AD82+AL82)/M82,0)</f>
        <v>3.2228090048361828E-3</v>
      </c>
      <c r="AC82" s="47">
        <v>2.5999999999999998E-4</v>
      </c>
      <c r="AD82" s="37">
        <f t="shared" si="771"/>
        <v>3.8170599999999997</v>
      </c>
      <c r="AE82" s="28">
        <v>0.22</v>
      </c>
      <c r="AF82" s="41">
        <f t="shared" si="772"/>
        <v>43.300180000000005</v>
      </c>
      <c r="AG82" s="28">
        <f t="shared" si="773"/>
        <v>0.91142196263295505</v>
      </c>
      <c r="AH82" s="29">
        <f t="shared" si="648"/>
        <v>0.92040786892474924</v>
      </c>
      <c r="AI82" s="43">
        <v>217</v>
      </c>
      <c r="AJ82" s="39">
        <v>9.2999999999999999E-2</v>
      </c>
      <c r="AK82" s="28">
        <v>0.221</v>
      </c>
      <c r="AL82" s="41">
        <f t="shared" si="774"/>
        <v>43.496999000000002</v>
      </c>
      <c r="AM82" s="18">
        <v>1.65</v>
      </c>
      <c r="AN82" s="18"/>
      <c r="AO82" s="122">
        <f>AO81+AI82-AN82</f>
        <v>1191.0000000000027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75">SUM(D80:D82)</f>
        <v>52320</v>
      </c>
      <c r="E83" s="51"/>
      <c r="F83" s="51">
        <f t="shared" ref="F83" si="776">SUM(F80:F82)</f>
        <v>51127</v>
      </c>
      <c r="G83" s="52"/>
      <c r="H83" s="52"/>
      <c r="I83" s="51">
        <f t="shared" ref="I83:K83" si="777">SUM(I80:I82)</f>
        <v>48478</v>
      </c>
      <c r="J83" s="52"/>
      <c r="K83" s="51">
        <f t="shared" si="777"/>
        <v>47793</v>
      </c>
      <c r="L83" s="21">
        <f t="shared" ref="L83" si="778">IF(K83&gt;0,(K80*L80+K81*L81+K82*L82)/K83,0)</f>
        <v>7.2996987006465383E-2</v>
      </c>
      <c r="M83" s="52">
        <f t="shared" ref="M83" si="779">M80+M81+M82</f>
        <v>44304</v>
      </c>
      <c r="N83" s="53">
        <f t="shared" ref="N83" si="780">IF(M83&gt;0,O83/M83,0)</f>
        <v>0.70757602022390753</v>
      </c>
      <c r="O83" s="54">
        <f t="shared" ref="O83" si="781">O80+O81+O82</f>
        <v>31348.448</v>
      </c>
      <c r="P83" s="21">
        <f t="shared" ref="P83" si="782">IF(M83&gt;0,Q83/M83,0)</f>
        <v>0.22559116558324305</v>
      </c>
      <c r="Q83" s="54">
        <f t="shared" ref="Q83" si="783">Q80+Q81+Q82</f>
        <v>9994.5910000000003</v>
      </c>
      <c r="R83" s="21">
        <f t="shared" ref="R83" si="784">IF(M83&gt;0,S83/M83,0)</f>
        <v>6.6832814192849407E-2</v>
      </c>
      <c r="S83" s="54">
        <f t="shared" ref="S83" si="785">S80+S81+S82</f>
        <v>2960.9610000000002</v>
      </c>
      <c r="T83" s="21">
        <f t="shared" ref="T83" si="786">IF(M83&gt;0,U83/M83,0)</f>
        <v>0.24402634073672808</v>
      </c>
      <c r="U83" s="54">
        <f t="shared" ref="U83" si="787">U80+U81+U82</f>
        <v>10811.343000000001</v>
      </c>
      <c r="V83" s="21">
        <f t="shared" ref="V83" si="788">IF(M83&gt;0,W83/M83,0)</f>
        <v>0.47031863940050567</v>
      </c>
      <c r="W83" s="54">
        <f t="shared" ref="W83" si="789">W80+W81+W82</f>
        <v>20836.997000000003</v>
      </c>
      <c r="X83" s="21">
        <f t="shared" ref="X83" si="790">IF(M83&gt;0,Y83/M83,0)</f>
        <v>0.39</v>
      </c>
      <c r="Y83" s="54">
        <f t="shared" ref="Y83" si="791">Y80+Y81+Y82</f>
        <v>17278.560000000001</v>
      </c>
      <c r="Z83" s="55">
        <f t="shared" ref="Z83" si="792">IF(M83&gt;0,AA83/M83,0)</f>
        <v>2.9334938154568437E-3</v>
      </c>
      <c r="AA83" s="56">
        <f t="shared" ref="AA83" si="793">SUM(AA80:AA82)</f>
        <v>129.96550999999999</v>
      </c>
      <c r="AB83" s="55">
        <f t="shared" ref="AB83" si="794">IF(M83&gt;0,(AB80*M80+AB81*M81+AB82*M82)/M83,0)</f>
        <v>3.2530648474178403E-3</v>
      </c>
      <c r="AC83" s="55">
        <f t="shared" ref="AC83" si="795">IF(K83&gt;0,(K80*AC80+K81*AC81+K82*AC82)/K83,0)</f>
        <v>2.5999999999999998E-4</v>
      </c>
      <c r="AD83" s="52">
        <f t="shared" ref="AD83" si="796">SUM(AD80:AD82)</f>
        <v>11.519039999999999</v>
      </c>
      <c r="AE83" s="53">
        <f t="shared" ref="AE83" si="797">IF(K83&gt;0,(K80*AE80+K81*AE81+K82*AE82)/K83,0)</f>
        <v>0.21946871717615551</v>
      </c>
      <c r="AF83" s="58">
        <f t="shared" ref="AF83" si="798">SUM(AF80:AF82)</f>
        <v>133.05748400000002</v>
      </c>
      <c r="AG83" s="53">
        <f t="shared" ref="AG83" si="799">IF(AND(AA83&gt;0),((AA80*AG80+AA81*AG81+AA82*AG82)/AA83),0)</f>
        <v>0.91244944148718732</v>
      </c>
      <c r="AH83" s="57">
        <f t="shared" si="648"/>
        <v>0.92117036073091618</v>
      </c>
      <c r="AI83" s="51">
        <f t="shared" ref="AI83" si="800">SUM(AI80:AI82)</f>
        <v>667</v>
      </c>
      <c r="AJ83" s="21">
        <f t="shared" ref="AJ83" si="801">IF(AI83&gt;0,(AJ80*AI80+AJ81*AI81+AJ82*AI82)/AI83,0)</f>
        <v>9.0976011994003E-2</v>
      </c>
      <c r="AK83" s="53">
        <f t="shared" ref="AK83" si="802">IF(K83&gt;0,(AK80*K80+AK81*K81+AK82*K82)/K83,0)</f>
        <v>0.21872749775071662</v>
      </c>
      <c r="AL83" s="58">
        <f t="shared" ref="AL83" si="803">SUM(AL80:AL82)</f>
        <v>132.60474499999998</v>
      </c>
      <c r="AM83" s="56"/>
      <c r="AN83" s="56">
        <f t="shared" ref="AN83" si="804">SUM(AN80:AN82)</f>
        <v>0</v>
      </c>
      <c r="AO83" s="106"/>
      <c r="AP83" s="107">
        <f>AO82</f>
        <v>1191.0000000000027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51</v>
      </c>
      <c r="D84" s="12">
        <v>14066</v>
      </c>
      <c r="E84" s="12">
        <v>0</v>
      </c>
      <c r="F84" s="12">
        <v>17088</v>
      </c>
      <c r="G84" s="13">
        <v>1.5</v>
      </c>
      <c r="H84" s="13">
        <v>6.7</v>
      </c>
      <c r="I84" s="12">
        <v>16396</v>
      </c>
      <c r="J84" s="13">
        <v>1.6</v>
      </c>
      <c r="K84" s="12">
        <v>15739</v>
      </c>
      <c r="L84" s="14">
        <v>7.1999999999999995E-2</v>
      </c>
      <c r="M84" s="24">
        <f>ROUND(K84*(1-L84),0)</f>
        <v>14606</v>
      </c>
      <c r="N84" s="15">
        <v>0.68400000000000005</v>
      </c>
      <c r="O84" s="25">
        <f t="shared" ref="O84:O86" si="806">M84*N84</f>
        <v>9990.5040000000008</v>
      </c>
      <c r="P84" s="14">
        <v>0.29099999999999998</v>
      </c>
      <c r="Q84" s="25">
        <f t="shared" ref="Q84:Q86" si="807">M84*P84</f>
        <v>4250.3459999999995</v>
      </c>
      <c r="R84" s="16">
        <v>2.5000000000000001E-2</v>
      </c>
      <c r="S84" s="25">
        <f t="shared" ref="S84:S86" si="808">M84*R84</f>
        <v>365.15000000000003</v>
      </c>
      <c r="T84" s="26">
        <v>0.23499999999999999</v>
      </c>
      <c r="U84" s="25">
        <f t="shared" ref="U84:U86" si="809">M84*T84</f>
        <v>3432.41</v>
      </c>
      <c r="V84" s="16">
        <v>0.47599999999999998</v>
      </c>
      <c r="W84" s="25">
        <f t="shared" ref="W84:W86" si="810">M84*V84</f>
        <v>6952.4560000000001</v>
      </c>
      <c r="X84" s="16">
        <v>0.38</v>
      </c>
      <c r="Y84" s="25">
        <f t="shared" ref="Y84:Y86" si="811">X84*M84</f>
        <v>5550.28</v>
      </c>
      <c r="Z84" s="17">
        <v>2.8500000000000001E-3</v>
      </c>
      <c r="AA84" s="18">
        <f t="shared" ref="AA84:AA86" si="812">M84*Z84</f>
        <v>41.627099999999999</v>
      </c>
      <c r="AB84" s="27">
        <f>IF(M84&gt;0,(AD84+AL84)/M84,0)</f>
        <v>3.2480090510749004E-3</v>
      </c>
      <c r="AC84" s="17">
        <v>2.5999999999999998E-4</v>
      </c>
      <c r="AD84" s="24">
        <f t="shared" ref="AD84:AD86" si="813">AC84*M84</f>
        <v>3.7975599999999998</v>
      </c>
      <c r="AE84" s="118">
        <v>0.2203</v>
      </c>
      <c r="AF84" s="30">
        <f t="shared" ref="AF84:AF86" si="814">AI84*(1-AJ84)*AE84</f>
        <v>42.485736200000005</v>
      </c>
      <c r="AG84" s="28">
        <f t="shared" ref="AG84:AG86" si="815">IF(AND(AE84&gt;0,AC84&gt;0,Z84&gt;0),((Z84-AC84)*AE84)/((AE84-AC84)*Z84),0)</f>
        <v>0.90984573777654465</v>
      </c>
      <c r="AH84" s="60">
        <f t="shared" si="648"/>
        <v>0.92100912536446566</v>
      </c>
      <c r="AI84" s="12">
        <v>211</v>
      </c>
      <c r="AJ84" s="14">
        <v>8.5999999999999993E-2</v>
      </c>
      <c r="AK84" s="15">
        <v>0.2263</v>
      </c>
      <c r="AL84" s="30">
        <f t="shared" ref="AL84:AL86" si="816">AI84*(1-AJ84)*AK84</f>
        <v>43.642860200000001</v>
      </c>
      <c r="AM84" s="19">
        <v>1.61</v>
      </c>
      <c r="AN84" s="19"/>
      <c r="AO84" s="102">
        <f>AO82+AI84-AN84</f>
        <v>1402.0000000000027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1" t="s">
        <v>53</v>
      </c>
      <c r="D85" s="34">
        <v>19274</v>
      </c>
      <c r="E85" s="34">
        <v>2</v>
      </c>
      <c r="F85" s="34">
        <v>16928</v>
      </c>
      <c r="G85" s="35">
        <v>2.1</v>
      </c>
      <c r="H85" s="35">
        <v>5.9</v>
      </c>
      <c r="I85" s="34">
        <v>16222</v>
      </c>
      <c r="J85" s="35">
        <v>1.3</v>
      </c>
      <c r="K85" s="34">
        <v>15563</v>
      </c>
      <c r="L85" s="36">
        <v>6.9000000000000006E-2</v>
      </c>
      <c r="M85" s="37">
        <f>ROUND(K85*(1-L85),0)</f>
        <v>14489</v>
      </c>
      <c r="N85" s="38">
        <v>0.66500000000000004</v>
      </c>
      <c r="O85" s="25">
        <f t="shared" si="806"/>
        <v>9635.1850000000013</v>
      </c>
      <c r="P85" s="36">
        <v>0.29299999999999998</v>
      </c>
      <c r="Q85" s="25">
        <f t="shared" si="807"/>
        <v>4245.277</v>
      </c>
      <c r="R85" s="39">
        <v>4.2000000000000003E-2</v>
      </c>
      <c r="S85" s="25">
        <f t="shared" si="808"/>
        <v>608.53800000000001</v>
      </c>
      <c r="T85" s="28">
        <v>0.22900000000000001</v>
      </c>
      <c r="U85" s="25">
        <f t="shared" si="809"/>
        <v>3317.9810000000002</v>
      </c>
      <c r="V85" s="39">
        <v>0.49</v>
      </c>
      <c r="W85" s="25">
        <f t="shared" si="810"/>
        <v>7099.61</v>
      </c>
      <c r="X85" s="39">
        <v>0.38</v>
      </c>
      <c r="Y85" s="25">
        <f t="shared" si="811"/>
        <v>5505.82</v>
      </c>
      <c r="Z85" s="40">
        <v>2.82E-3</v>
      </c>
      <c r="AA85" s="18">
        <f t="shared" si="812"/>
        <v>40.858980000000003</v>
      </c>
      <c r="AB85" s="27">
        <f>IF(M85&gt;0,(AD85+AL85)/M85,0)</f>
        <v>3.2257174615225345E-3</v>
      </c>
      <c r="AC85" s="40">
        <v>2.5000000000000001E-4</v>
      </c>
      <c r="AD85" s="37">
        <f t="shared" si="813"/>
        <v>3.6222500000000002</v>
      </c>
      <c r="AE85" s="28">
        <v>0.22370000000000001</v>
      </c>
      <c r="AF85" s="41">
        <f t="shared" si="814"/>
        <v>42.9998377</v>
      </c>
      <c r="AG85" s="28">
        <f t="shared" si="815"/>
        <v>0.9123671502184475</v>
      </c>
      <c r="AH85" s="29">
        <f t="shared" si="648"/>
        <v>0.92352720569651381</v>
      </c>
      <c r="AI85" s="34">
        <v>211</v>
      </c>
      <c r="AJ85" s="36">
        <v>8.8999999999999996E-2</v>
      </c>
      <c r="AK85" s="38">
        <v>0.2243</v>
      </c>
      <c r="AL85" s="41">
        <f t="shared" si="816"/>
        <v>43.115170300000003</v>
      </c>
      <c r="AM85" s="42">
        <v>1.7</v>
      </c>
      <c r="AN85" s="42"/>
      <c r="AO85" s="122">
        <f>AO84+AI85-AN85</f>
        <v>1613.0000000000027</v>
      </c>
      <c r="AP85" s="105"/>
      <c r="AQ85" s="43"/>
      <c r="AR85" s="44"/>
      <c r="AS85" s="45"/>
      <c r="AT85" s="45"/>
      <c r="AU85" s="45"/>
      <c r="AV85" s="45"/>
    </row>
    <row r="86" spans="1:48" x14ac:dyDescent="0.2">
      <c r="A86" s="188"/>
      <c r="B86" s="33">
        <v>3</v>
      </c>
      <c r="C86" s="154" t="s">
        <v>50</v>
      </c>
      <c r="D86" s="43">
        <v>15933</v>
      </c>
      <c r="E86" s="43">
        <v>2</v>
      </c>
      <c r="F86" s="43">
        <v>16783</v>
      </c>
      <c r="G86" s="37">
        <v>1</v>
      </c>
      <c r="H86" s="37">
        <v>5</v>
      </c>
      <c r="I86" s="43">
        <v>15301</v>
      </c>
      <c r="J86" s="149">
        <v>1.8</v>
      </c>
      <c r="K86" s="43">
        <v>15684</v>
      </c>
      <c r="L86" s="39">
        <v>7.0000000000000007E-2</v>
      </c>
      <c r="M86" s="37">
        <f>ROUND(K86*(1-L86),0)</f>
        <v>14586</v>
      </c>
      <c r="N86" s="28">
        <v>0.67</v>
      </c>
      <c r="O86" s="25">
        <f t="shared" si="806"/>
        <v>9772.6200000000008</v>
      </c>
      <c r="P86" s="39">
        <v>0.29399999999999998</v>
      </c>
      <c r="Q86" s="25">
        <f t="shared" si="807"/>
        <v>4288.2839999999997</v>
      </c>
      <c r="R86" s="39">
        <v>3.5999999999999997E-2</v>
      </c>
      <c r="S86" s="25">
        <f t="shared" si="808"/>
        <v>525.096</v>
      </c>
      <c r="T86" s="28">
        <v>0.22700000000000001</v>
      </c>
      <c r="U86" s="25">
        <f t="shared" si="809"/>
        <v>3311.0219999999999</v>
      </c>
      <c r="V86" s="39">
        <v>0.48899999999999999</v>
      </c>
      <c r="W86" s="25">
        <f t="shared" si="810"/>
        <v>7132.5540000000001</v>
      </c>
      <c r="X86" s="39">
        <v>0.38</v>
      </c>
      <c r="Y86" s="25">
        <f t="shared" si="811"/>
        <v>5542.68</v>
      </c>
      <c r="Z86" s="47">
        <v>2.82E-3</v>
      </c>
      <c r="AA86" s="18">
        <f t="shared" si="812"/>
        <v>41.13252</v>
      </c>
      <c r="AB86" s="27">
        <f>IF(M86&gt;0,(AD86+AL86)/M86,0)</f>
        <v>3.2843726861373928E-3</v>
      </c>
      <c r="AC86" s="47">
        <v>2.5000000000000001E-4</v>
      </c>
      <c r="AD86" s="37">
        <f t="shared" si="813"/>
        <v>3.6465000000000001</v>
      </c>
      <c r="AE86" s="28">
        <v>0.22459999999999999</v>
      </c>
      <c r="AF86" s="41">
        <f t="shared" si="814"/>
        <v>43.220227200000004</v>
      </c>
      <c r="AG86" s="28">
        <f t="shared" si="815"/>
        <v>0.91236305987193911</v>
      </c>
      <c r="AH86" s="29">
        <f t="shared" si="648"/>
        <v>0.924887275757174</v>
      </c>
      <c r="AI86" s="43">
        <v>211</v>
      </c>
      <c r="AJ86" s="39">
        <v>8.7999999999999995E-2</v>
      </c>
      <c r="AK86" s="28">
        <v>0.23</v>
      </c>
      <c r="AL86" s="41">
        <f t="shared" si="816"/>
        <v>44.259360000000008</v>
      </c>
      <c r="AM86" s="18">
        <v>1.65</v>
      </c>
      <c r="AN86" s="18"/>
      <c r="AO86" s="122">
        <f>AO85+AI86-AN86</f>
        <v>1824.0000000000027</v>
      </c>
      <c r="AP86" s="105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89"/>
      <c r="B87" s="49" t="s">
        <v>38</v>
      </c>
      <c r="C87" s="50"/>
      <c r="D87" s="51">
        <f t="shared" ref="D87" si="817">SUM(D84:D86)</f>
        <v>49273</v>
      </c>
      <c r="E87" s="51"/>
      <c r="F87" s="51">
        <f t="shared" ref="F87" si="818">SUM(F84:F86)</f>
        <v>50799</v>
      </c>
      <c r="G87" s="52"/>
      <c r="H87" s="52"/>
      <c r="I87" s="51">
        <f t="shared" ref="I87:K87" si="819">SUM(I84:I86)</f>
        <v>47919</v>
      </c>
      <c r="J87" s="52"/>
      <c r="K87" s="51">
        <f t="shared" si="819"/>
        <v>46986</v>
      </c>
      <c r="L87" s="21">
        <f t="shared" ref="L87" si="820">IF(K87&gt;0,(K84*L84+K85*L85+K86*L86)/K87,0)</f>
        <v>7.0338717915974971E-2</v>
      </c>
      <c r="M87" s="52">
        <f t="shared" ref="M87" si="821">M84+M85+M86</f>
        <v>43681</v>
      </c>
      <c r="N87" s="53">
        <f t="shared" ref="N87" si="822">IF(M87&gt;0,O87/M87,0)</f>
        <v>0.67302280167578588</v>
      </c>
      <c r="O87" s="54">
        <f t="shared" ref="O87" si="823">O84+O85+O86</f>
        <v>29398.309000000001</v>
      </c>
      <c r="P87" s="21">
        <f t="shared" ref="P87" si="824">IF(M87&gt;0,Q87/M87,0)</f>
        <v>0.29266516334333004</v>
      </c>
      <c r="Q87" s="54">
        <f t="shared" ref="Q87" si="825">Q84+Q85+Q86</f>
        <v>12783.906999999999</v>
      </c>
      <c r="R87" s="21">
        <f t="shared" ref="R87" si="826">IF(M87&gt;0,S87/M87,0)</f>
        <v>3.4312034980884143E-2</v>
      </c>
      <c r="S87" s="54">
        <f t="shared" ref="S87" si="827">S84+S85+S86</f>
        <v>1498.7840000000001</v>
      </c>
      <c r="T87" s="21">
        <f t="shared" ref="T87" si="828">IF(M87&gt;0,U87/M87,0)</f>
        <v>0.23033843089672856</v>
      </c>
      <c r="U87" s="54">
        <f t="shared" ref="U87" si="829">U84+U85+U86</f>
        <v>10061.413</v>
      </c>
      <c r="V87" s="21">
        <f t="shared" ref="V87" si="830">IF(M87&gt;0,W87/M87,0)</f>
        <v>0.48498477598956063</v>
      </c>
      <c r="W87" s="54">
        <f t="shared" ref="W87" si="831">W84+W85+W86</f>
        <v>21184.62</v>
      </c>
      <c r="X87" s="21">
        <f t="shared" ref="X87" si="832">IF(M87&gt;0,Y87/M87,0)</f>
        <v>0.37999999999999995</v>
      </c>
      <c r="Y87" s="54">
        <f t="shared" ref="Y87" si="833">Y84+Y85+Y86</f>
        <v>16598.78</v>
      </c>
      <c r="Z87" s="55">
        <f t="shared" ref="Z87" si="834">IF(M87&gt;0,AA87/M87,0)</f>
        <v>2.83003136375083E-3</v>
      </c>
      <c r="AA87" s="56">
        <f t="shared" ref="AA87" si="835">SUM(AA84:AA86)</f>
        <v>123.6186</v>
      </c>
      <c r="AB87" s="55">
        <f t="shared" ref="AB87" si="836">IF(M87&gt;0,(AB84*M84+AB85*M85+AB86*M86)/M87,0)</f>
        <v>3.2527575032622884E-3</v>
      </c>
      <c r="AC87" s="55">
        <f t="shared" ref="AC87" si="837">IF(K87&gt;0,(K84*AC84+K85*AC85+K86*AC86)/K87,0)</f>
        <v>2.5334972119354704E-4</v>
      </c>
      <c r="AD87" s="52">
        <f t="shared" ref="AD87" si="838">SUM(AD84:AD86)</f>
        <v>11.06631</v>
      </c>
      <c r="AE87" s="53">
        <f t="shared" ref="AE87" si="839">IF(K87&gt;0,(K84*AE84+K85*AE85+K86*AE86)/K87,0)</f>
        <v>0.22286151619631384</v>
      </c>
      <c r="AF87" s="58">
        <f t="shared" ref="AF87" si="840">SUM(AF84:AF86)</f>
        <v>128.7058011</v>
      </c>
      <c r="AG87" s="53">
        <f t="shared" ref="AG87" si="841">IF(AND(AA87&gt;0),((AA84*AG84+AA85*AG85+AA86*AG86)/AA87),0)</f>
        <v>0.91151673341935824</v>
      </c>
      <c r="AH87" s="57">
        <f t="shared" si="648"/>
        <v>0.92314320279315876</v>
      </c>
      <c r="AI87" s="51">
        <f t="shared" ref="AI87" si="842">SUM(AI84:AI86)</f>
        <v>633</v>
      </c>
      <c r="AJ87" s="21">
        <f t="shared" ref="AJ87" si="843">IF(AI87&gt;0,(AJ84*AI84+AJ85*AI85+AJ86*AI86)/AI87,0)</f>
        <v>8.7666666666666657E-2</v>
      </c>
      <c r="AK87" s="53">
        <f t="shared" ref="AK87" si="844">IF(K87&gt;0,(AK84*K84+AK85*K85+AK86*K86)/K87,0)</f>
        <v>0.22687261311880136</v>
      </c>
      <c r="AL87" s="58">
        <f t="shared" ref="AL87" si="845">SUM(AL84:AL86)</f>
        <v>131.0173905</v>
      </c>
      <c r="AM87" s="56"/>
      <c r="AN87" s="56">
        <f t="shared" ref="AN87" si="846">SUM(AN84:AN86)</f>
        <v>0</v>
      </c>
      <c r="AO87" s="106"/>
      <c r="AP87" s="107">
        <f>AO86</f>
        <v>1824.0000000000027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2">
      <c r="A88" s="187">
        <v>22</v>
      </c>
      <c r="B88" s="23">
        <v>1</v>
      </c>
      <c r="C88" s="11" t="s">
        <v>51</v>
      </c>
      <c r="D88" s="12">
        <v>6062</v>
      </c>
      <c r="E88" s="12">
        <v>0</v>
      </c>
      <c r="F88" s="12">
        <v>10003</v>
      </c>
      <c r="G88" s="13">
        <v>1.2</v>
      </c>
      <c r="H88" s="13">
        <v>4.8</v>
      </c>
      <c r="I88" s="12">
        <v>9639</v>
      </c>
      <c r="J88" s="147">
        <v>3.3</v>
      </c>
      <c r="K88" s="12">
        <v>15284</v>
      </c>
      <c r="L88" s="14">
        <v>7.2999999999999995E-2</v>
      </c>
      <c r="M88" s="24">
        <f>ROUND(K88*(1-L88),0)</f>
        <v>14168</v>
      </c>
      <c r="N88" s="15">
        <v>0.77600000000000002</v>
      </c>
      <c r="O88" s="25">
        <f t="shared" ref="O88:O90" si="848">M88*N88</f>
        <v>10994.368</v>
      </c>
      <c r="P88" s="14">
        <v>0.16800000000000001</v>
      </c>
      <c r="Q88" s="25">
        <f t="shared" ref="Q88:Q90" si="849">M88*P88</f>
        <v>2380.2240000000002</v>
      </c>
      <c r="R88" s="16">
        <v>5.6000000000000001E-2</v>
      </c>
      <c r="S88" s="25">
        <f t="shared" ref="S88:S90" si="850">M88*R88</f>
        <v>793.40800000000002</v>
      </c>
      <c r="T88" s="26">
        <v>0.222</v>
      </c>
      <c r="U88" s="25">
        <f t="shared" ref="U88:U90" si="851">M88*T88</f>
        <v>3145.2959999999998</v>
      </c>
      <c r="V88" s="16">
        <v>0.49</v>
      </c>
      <c r="W88" s="25">
        <f t="shared" ref="W88:W90" si="852">M88*V88</f>
        <v>6942.32</v>
      </c>
      <c r="X88" s="16">
        <v>0.39</v>
      </c>
      <c r="Y88" s="25">
        <f t="shared" ref="Y88:Y90" si="853">X88*M88</f>
        <v>5525.52</v>
      </c>
      <c r="Z88" s="17">
        <v>2.9299999999999999E-3</v>
      </c>
      <c r="AA88" s="18">
        <f t="shared" ref="AA88:AA90" si="854">M88*Z88</f>
        <v>41.512239999999998</v>
      </c>
      <c r="AB88" s="27">
        <f>IF(M88&gt;0,(AD88+AL88)/M88,0)</f>
        <v>3.4413283455674761E-3</v>
      </c>
      <c r="AC88" s="17">
        <v>2.5000000000000001E-4</v>
      </c>
      <c r="AD88" s="24">
        <f t="shared" ref="AD88:AD90" si="855">AC88*M88</f>
        <v>3.5420000000000003</v>
      </c>
      <c r="AE88" s="118">
        <v>0.22939999999999999</v>
      </c>
      <c r="AF88" s="30">
        <f t="shared" ref="AF88:AF90" si="856">AI88*(1-AJ88)*AE88</f>
        <v>45.214739999999999</v>
      </c>
      <c r="AG88" s="28">
        <f t="shared" ref="AG88:AG90" si="857">IF(AND(AE88&gt;0,AC88&gt;0,Z88&gt;0),((Z88-AC88)*AE88)/((AE88-AC88)*Z88),0)</f>
        <v>0.91567366860314015</v>
      </c>
      <c r="AH88" s="60">
        <f t="shared" si="648"/>
        <v>0.92836536565929462</v>
      </c>
      <c r="AI88" s="12">
        <v>219</v>
      </c>
      <c r="AJ88" s="14">
        <v>0.1</v>
      </c>
      <c r="AK88" s="15">
        <v>0.22939999999999999</v>
      </c>
      <c r="AL88" s="30">
        <f t="shared" ref="AL88:AL90" si="858">AI88*(1-AJ88)*AK88</f>
        <v>45.214739999999999</v>
      </c>
      <c r="AM88" s="19">
        <v>1.65</v>
      </c>
      <c r="AN88" s="19">
        <v>1202</v>
      </c>
      <c r="AO88" s="102">
        <f>AO86+AI88-AN88</f>
        <v>841.00000000000273</v>
      </c>
      <c r="AP88" s="103"/>
      <c r="AQ88" s="12"/>
      <c r="AR88" s="31"/>
      <c r="AS88" s="20"/>
      <c r="AT88" s="20"/>
      <c r="AU88" s="20"/>
      <c r="AV88" s="20"/>
    </row>
    <row r="89" spans="1:48" x14ac:dyDescent="0.2">
      <c r="A89" s="188"/>
      <c r="B89" s="33">
        <v>2</v>
      </c>
      <c r="C89" s="11" t="s">
        <v>53</v>
      </c>
      <c r="D89" s="34">
        <v>17505</v>
      </c>
      <c r="E89" s="34">
        <v>2</v>
      </c>
      <c r="F89" s="34">
        <v>15504</v>
      </c>
      <c r="G89" s="35">
        <v>1.7</v>
      </c>
      <c r="H89" s="35">
        <v>6.7</v>
      </c>
      <c r="I89" s="34">
        <v>14545</v>
      </c>
      <c r="J89" s="35">
        <v>2.9</v>
      </c>
      <c r="K89" s="34">
        <v>15749</v>
      </c>
      <c r="L89" s="36">
        <v>7.1999999999999995E-2</v>
      </c>
      <c r="M89" s="37">
        <f>ROUND(K89*(1-L89),0)</f>
        <v>14615</v>
      </c>
      <c r="N89" s="38">
        <v>0.70899999999999996</v>
      </c>
      <c r="O89" s="25">
        <f t="shared" si="848"/>
        <v>10362.035</v>
      </c>
      <c r="P89" s="36">
        <v>0.26900000000000002</v>
      </c>
      <c r="Q89" s="25">
        <f t="shared" si="849"/>
        <v>3931.4350000000004</v>
      </c>
      <c r="R89" s="39">
        <v>2.1999999999999999E-2</v>
      </c>
      <c r="S89" s="25">
        <f t="shared" si="850"/>
        <v>321.52999999999997</v>
      </c>
      <c r="T89" s="28">
        <v>0.23200000000000001</v>
      </c>
      <c r="U89" s="25">
        <f t="shared" si="851"/>
        <v>3390.6800000000003</v>
      </c>
      <c r="V89" s="39">
        <v>0.47599999999999998</v>
      </c>
      <c r="W89" s="25">
        <f t="shared" si="852"/>
        <v>6956.74</v>
      </c>
      <c r="X89" s="39">
        <v>0.39</v>
      </c>
      <c r="Y89" s="25">
        <f t="shared" si="853"/>
        <v>5699.85</v>
      </c>
      <c r="Z89" s="40">
        <v>2.98E-3</v>
      </c>
      <c r="AA89" s="18">
        <f t="shared" si="854"/>
        <v>43.552700000000002</v>
      </c>
      <c r="AB89" s="27">
        <f>IF(M89&gt;0,(AD89+AL89)/M89,0)</f>
        <v>3.4271027163872737E-3</v>
      </c>
      <c r="AC89" s="40">
        <v>2.5000000000000001E-4</v>
      </c>
      <c r="AD89" s="37">
        <f t="shared" si="855"/>
        <v>3.6537500000000001</v>
      </c>
      <c r="AE89" s="28">
        <v>0.22800000000000001</v>
      </c>
      <c r="AF89" s="41">
        <f t="shared" si="856"/>
        <v>44.973684000000006</v>
      </c>
      <c r="AG89" s="28">
        <f t="shared" si="857"/>
        <v>0.91711298889781112</v>
      </c>
      <c r="AH89" s="29">
        <f t="shared" si="648"/>
        <v>0.92803768083211668</v>
      </c>
      <c r="AI89" s="34">
        <v>217</v>
      </c>
      <c r="AJ89" s="36">
        <v>9.0999999999999998E-2</v>
      </c>
      <c r="AK89" s="38">
        <v>0.2354</v>
      </c>
      <c r="AL89" s="41">
        <f t="shared" si="858"/>
        <v>46.433356200000006</v>
      </c>
      <c r="AM89" s="42">
        <v>1.7</v>
      </c>
      <c r="AN89" s="42"/>
      <c r="AO89" s="122">
        <f>AO88+AI89-AN89</f>
        <v>1058.0000000000027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154" t="s">
        <v>50</v>
      </c>
      <c r="D90" s="43">
        <v>17065</v>
      </c>
      <c r="E90" s="43">
        <v>1</v>
      </c>
      <c r="F90" s="43">
        <v>15747</v>
      </c>
      <c r="G90" s="37">
        <v>1.3</v>
      </c>
      <c r="H90" s="37">
        <v>6.8</v>
      </c>
      <c r="I90" s="43">
        <v>15328</v>
      </c>
      <c r="J90" s="149">
        <v>2.4</v>
      </c>
      <c r="K90" s="43">
        <v>15658</v>
      </c>
      <c r="L90" s="39">
        <v>7.0999999999999994E-2</v>
      </c>
      <c r="M90" s="37">
        <f>ROUND(K90*(1-L90),0)</f>
        <v>14546</v>
      </c>
      <c r="N90" s="28">
        <v>0.68400000000000005</v>
      </c>
      <c r="O90" s="25">
        <f t="shared" si="848"/>
        <v>9949.4639999999999</v>
      </c>
      <c r="P90" s="39">
        <v>0.249</v>
      </c>
      <c r="Q90" s="25">
        <f t="shared" si="849"/>
        <v>3621.9540000000002</v>
      </c>
      <c r="R90" s="39">
        <v>6.7000000000000004E-2</v>
      </c>
      <c r="S90" s="25">
        <f t="shared" si="850"/>
        <v>974.58200000000011</v>
      </c>
      <c r="T90" s="28">
        <v>0.223</v>
      </c>
      <c r="U90" s="25">
        <f t="shared" si="851"/>
        <v>3243.7580000000003</v>
      </c>
      <c r="V90" s="39">
        <v>0.48</v>
      </c>
      <c r="W90" s="25">
        <f t="shared" si="852"/>
        <v>6982.08</v>
      </c>
      <c r="X90" s="39">
        <v>0.38</v>
      </c>
      <c r="Y90" s="25">
        <f t="shared" si="853"/>
        <v>5527.4800000000005</v>
      </c>
      <c r="Z90" s="47">
        <v>2.98E-3</v>
      </c>
      <c r="AA90" s="18">
        <f t="shared" si="854"/>
        <v>43.347079999999998</v>
      </c>
      <c r="AB90" s="27">
        <f>IF(M90&gt;0,(AD90+AL90)/M90,0)</f>
        <v>2.9896357624089095E-3</v>
      </c>
      <c r="AC90" s="47">
        <v>2.5000000000000001E-4</v>
      </c>
      <c r="AD90" s="37">
        <f t="shared" si="855"/>
        <v>3.6365000000000003</v>
      </c>
      <c r="AE90" s="28">
        <v>0.22720000000000001</v>
      </c>
      <c r="AF90" s="41">
        <f t="shared" si="856"/>
        <v>38.413612800000003</v>
      </c>
      <c r="AG90" s="28">
        <f t="shared" si="857"/>
        <v>0.91711653366572476</v>
      </c>
      <c r="AH90" s="29">
        <f t="shared" si="648"/>
        <v>0.91735077989121594</v>
      </c>
      <c r="AI90" s="43">
        <v>186</v>
      </c>
      <c r="AJ90" s="39">
        <v>9.0999999999999998E-2</v>
      </c>
      <c r="AK90" s="28">
        <v>0.23569999999999999</v>
      </c>
      <c r="AL90" s="41">
        <f t="shared" si="858"/>
        <v>39.850741800000002</v>
      </c>
      <c r="AM90" s="18">
        <v>1.75</v>
      </c>
      <c r="AN90" s="18"/>
      <c r="AO90" s="122">
        <f>AO89+AI90-AN90</f>
        <v>1244.0000000000027</v>
      </c>
      <c r="AP90" s="105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89"/>
      <c r="B91" s="49" t="s">
        <v>38</v>
      </c>
      <c r="C91" s="50"/>
      <c r="D91" s="51">
        <f t="shared" ref="D91" si="859">SUM(D88:D90)</f>
        <v>40632</v>
      </c>
      <c r="E91" s="51"/>
      <c r="F91" s="51">
        <f t="shared" ref="F91" si="860">SUM(F88:F90)</f>
        <v>41254</v>
      </c>
      <c r="G91" s="52"/>
      <c r="H91" s="52"/>
      <c r="I91" s="51">
        <f t="shared" ref="I91:K91" si="861">SUM(I88:I90)</f>
        <v>39512</v>
      </c>
      <c r="J91" s="52"/>
      <c r="K91" s="51">
        <f t="shared" si="861"/>
        <v>46691</v>
      </c>
      <c r="L91" s="21">
        <f t="shared" ref="L91" si="862">IF(K91&gt;0,(K88*L88+K89*L89+K90*L90)/K91,0)</f>
        <v>7.1991989890985403E-2</v>
      </c>
      <c r="M91" s="52">
        <f t="shared" ref="M91" si="863">M88+M89+M90</f>
        <v>43329</v>
      </c>
      <c r="N91" s="53">
        <f t="shared" ref="N91" si="864">IF(M91&gt;0,O91/M91,0)</f>
        <v>0.72251533614899943</v>
      </c>
      <c r="O91" s="54">
        <f t="shared" ref="O91" si="865">O88+O89+O90</f>
        <v>31305.866999999998</v>
      </c>
      <c r="P91" s="21">
        <f t="shared" ref="P91" si="866">IF(M91&gt;0,Q91/M91,0)</f>
        <v>0.22926014909183229</v>
      </c>
      <c r="Q91" s="54">
        <f t="shared" ref="Q91" si="867">Q88+Q89+Q90</f>
        <v>9933.6130000000012</v>
      </c>
      <c r="R91" s="21">
        <f t="shared" ref="R91" si="868">IF(M91&gt;0,S91/M91,0)</f>
        <v>4.8224514759168231E-2</v>
      </c>
      <c r="S91" s="54">
        <f t="shared" ref="S91" si="869">S88+S89+S90</f>
        <v>2089.5200000000004</v>
      </c>
      <c r="T91" s="21">
        <f t="shared" ref="T91" si="870">IF(M91&gt;0,U91/M91,0)</f>
        <v>0.2257087401047797</v>
      </c>
      <c r="U91" s="54">
        <f t="shared" ref="U91" si="871">U88+U89+U90</f>
        <v>9779.7340000000004</v>
      </c>
      <c r="V91" s="21">
        <f t="shared" ref="V91" si="872">IF(M91&gt;0,W91/M91,0)</f>
        <v>0.48192065360382191</v>
      </c>
      <c r="W91" s="54">
        <f t="shared" ref="W91" si="873">W88+W89+W90</f>
        <v>20881.14</v>
      </c>
      <c r="X91" s="21">
        <f t="shared" ref="X91" si="874">IF(M91&gt;0,Y91/M91,0)</f>
        <v>0.38664289505873667</v>
      </c>
      <c r="Y91" s="54">
        <f t="shared" ref="Y91" si="875">Y88+Y89+Y90</f>
        <v>16752.850000000002</v>
      </c>
      <c r="Z91" s="55">
        <f t="shared" ref="Z91" si="876">IF(M91&gt;0,AA91/M91,0)</f>
        <v>2.9636506727595841E-3</v>
      </c>
      <c r="AA91" s="56">
        <f t="shared" ref="AA91" si="877">SUM(AA88:AA90)</f>
        <v>128.41202000000001</v>
      </c>
      <c r="AB91" s="55">
        <f t="shared" ref="AB91" si="878">IF(M91&gt;0,(AB88*M88+AB89*M89+AB90*M90)/M91,0)</f>
        <v>3.2848920584366129E-3</v>
      </c>
      <c r="AC91" s="55">
        <f t="shared" ref="AC91" si="879">IF(K91&gt;0,(K88*AC88+K89*AC89+K90*AC90)/K91,0)</f>
        <v>2.5000000000000001E-4</v>
      </c>
      <c r="AD91" s="52">
        <f t="shared" ref="AD91" si="880">SUM(AD88:AD90)</f>
        <v>10.83225</v>
      </c>
      <c r="AE91" s="53">
        <f t="shared" ref="AE91" si="881">IF(K91&gt;0,(K88*AE88+K89*AE89+K90*AE90)/K91,0)</f>
        <v>0.22818999807243368</v>
      </c>
      <c r="AF91" s="58">
        <f t="shared" ref="AF91" si="882">SUM(AF88:AF90)</f>
        <v>128.60203680000001</v>
      </c>
      <c r="AG91" s="53">
        <f t="shared" ref="AG91" si="883">IF(AND(AA91&gt;0),((AA88*AG88+AA89*AG89+AA90*AG90)/AA91),0)</f>
        <v>0.9166488909561159</v>
      </c>
      <c r="AH91" s="57">
        <f t="shared" si="648"/>
        <v>0.92488408343993522</v>
      </c>
      <c r="AI91" s="51">
        <f t="shared" ref="AI91" si="884">SUM(AI88:AI90)</f>
        <v>622</v>
      </c>
      <c r="AJ91" s="21">
        <f t="shared" ref="AJ91" si="885">IF(AI91&gt;0,(AJ88*AI88+AJ89*AI89+AJ90*AI90)/AI91,0)</f>
        <v>9.4168810289389074E-2</v>
      </c>
      <c r="AK91" s="53">
        <f t="shared" ref="AK91" si="886">IF(K91&gt;0,(AK88*K88+AK89*K89+AK90*K90)/K91,0)</f>
        <v>0.23353654451607375</v>
      </c>
      <c r="AL91" s="58">
        <f t="shared" ref="AL91" si="887">SUM(AL88:AL90)</f>
        <v>131.49883800000001</v>
      </c>
      <c r="AM91" s="56"/>
      <c r="AN91" s="56">
        <f t="shared" ref="AN91" si="888">SUM(AN88:AN90)</f>
        <v>1202</v>
      </c>
      <c r="AO91" s="106"/>
      <c r="AP91" s="107">
        <f>AO90</f>
        <v>1244.0000000000027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2">
      <c r="A92" s="187">
        <v>23</v>
      </c>
      <c r="B92" s="23">
        <v>1</v>
      </c>
      <c r="C92" s="11" t="s">
        <v>51</v>
      </c>
      <c r="D92" s="12">
        <v>5665</v>
      </c>
      <c r="E92" s="12">
        <v>0</v>
      </c>
      <c r="F92" s="12">
        <v>10408</v>
      </c>
      <c r="G92" s="13">
        <v>1</v>
      </c>
      <c r="H92" s="13">
        <v>6.1</v>
      </c>
      <c r="I92" s="12">
        <v>10249</v>
      </c>
      <c r="J92" s="13">
        <v>4.5</v>
      </c>
      <c r="K92" s="12">
        <v>15433</v>
      </c>
      <c r="L92" s="14">
        <v>6.7000000000000004E-2</v>
      </c>
      <c r="M92" s="24">
        <f>ROUND(K92*(1-L92),0)</f>
        <v>14399</v>
      </c>
      <c r="N92" s="15">
        <v>0.73599999999999999</v>
      </c>
      <c r="O92" s="25">
        <f t="shared" ref="O92:O94" si="890">M92*N92</f>
        <v>10597.664000000001</v>
      </c>
      <c r="P92" s="14">
        <v>0.245</v>
      </c>
      <c r="Q92" s="25">
        <f t="shared" ref="Q92:Q94" si="891">M92*P92</f>
        <v>3527.7550000000001</v>
      </c>
      <c r="R92" s="16">
        <v>1.9E-2</v>
      </c>
      <c r="S92" s="25">
        <f t="shared" ref="S92:S94" si="892">M92*R92</f>
        <v>273.58100000000002</v>
      </c>
      <c r="T92" s="26">
        <v>0.22900000000000001</v>
      </c>
      <c r="U92" s="25">
        <f t="shared" ref="U92:U94" si="893">M92*T92</f>
        <v>3297.3710000000001</v>
      </c>
      <c r="V92" s="16">
        <v>0.48099999999999998</v>
      </c>
      <c r="W92" s="25">
        <f t="shared" ref="W92:W94" si="894">M92*V92</f>
        <v>6925.9189999999999</v>
      </c>
      <c r="X92" s="16">
        <v>0.38</v>
      </c>
      <c r="Y92" s="25">
        <f t="shared" ref="Y92:Y94" si="895">X92*M92</f>
        <v>5471.62</v>
      </c>
      <c r="Z92" s="17">
        <v>2.9499999999999999E-3</v>
      </c>
      <c r="AA92" s="18">
        <f t="shared" ref="AA92:AA94" si="896">M92*Z92</f>
        <v>42.477049999999998</v>
      </c>
      <c r="AB92" s="27">
        <f>IF(M92&gt;0,(AD92+AL92)/M92,0)</f>
        <v>3.5299103757205365E-3</v>
      </c>
      <c r="AC92" s="17">
        <v>2.5999999999999998E-4</v>
      </c>
      <c r="AD92" s="24">
        <f t="shared" ref="AD92:AD94" si="897">AC92*M92</f>
        <v>3.7437399999999998</v>
      </c>
      <c r="AE92" s="118">
        <v>0.224</v>
      </c>
      <c r="AF92" s="30">
        <f t="shared" ref="AF92:AF94" si="898">AI92*(1-AJ92)*AE92</f>
        <v>45.206560000000003</v>
      </c>
      <c r="AG92" s="28">
        <f t="shared" ref="AG92:AG94" si="899">IF(AND(AE92&gt;0,AC92&gt;0,Z92&gt;0),((Z92-AC92)*AE92)/((AE92-AC92)*Z92),0)</f>
        <v>0.91292405076715866</v>
      </c>
      <c r="AH92" s="60">
        <f t="shared" si="648"/>
        <v>0.9273772498488646</v>
      </c>
      <c r="AI92" s="12">
        <v>223</v>
      </c>
      <c r="AJ92" s="14">
        <v>9.5000000000000001E-2</v>
      </c>
      <c r="AK92" s="15">
        <v>0.23330000000000001</v>
      </c>
      <c r="AL92" s="30">
        <f t="shared" ref="AL92:AL94" si="900">AI92*(1-AJ92)*AK92</f>
        <v>47.083439500000004</v>
      </c>
      <c r="AM92" s="19">
        <v>1.73</v>
      </c>
      <c r="AN92" s="19">
        <v>1043.82</v>
      </c>
      <c r="AO92" s="102">
        <f>AO90+AI92-AN92-AP92</f>
        <v>423.18000000000279</v>
      </c>
      <c r="AP92" s="103"/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52</v>
      </c>
      <c r="D93" s="34">
        <v>18270</v>
      </c>
      <c r="E93" s="34">
        <v>2</v>
      </c>
      <c r="F93" s="34">
        <v>16217</v>
      </c>
      <c r="G93" s="35">
        <v>1.4</v>
      </c>
      <c r="H93" s="35">
        <v>7</v>
      </c>
      <c r="I93" s="34">
        <v>15148</v>
      </c>
      <c r="J93" s="35">
        <v>3.6</v>
      </c>
      <c r="K93" s="34">
        <v>15839</v>
      </c>
      <c r="L93" s="36">
        <v>6.7000000000000004E-2</v>
      </c>
      <c r="M93" s="37">
        <f>ROUND(K93*(1-L93),0)</f>
        <v>14778</v>
      </c>
      <c r="N93" s="38">
        <v>0.78400000000000003</v>
      </c>
      <c r="O93" s="25">
        <f t="shared" si="890"/>
        <v>11585.952000000001</v>
      </c>
      <c r="P93" s="36">
        <v>0.20100000000000001</v>
      </c>
      <c r="Q93" s="25">
        <f t="shared" si="891"/>
        <v>2970.3780000000002</v>
      </c>
      <c r="R93" s="39">
        <v>1.4999999999999999E-2</v>
      </c>
      <c r="S93" s="25">
        <f t="shared" si="892"/>
        <v>221.67</v>
      </c>
      <c r="T93" s="28">
        <v>0.23699999999999999</v>
      </c>
      <c r="U93" s="25">
        <f t="shared" si="893"/>
        <v>3502.386</v>
      </c>
      <c r="V93" s="39">
        <v>0.48199999999999998</v>
      </c>
      <c r="W93" s="25">
        <f t="shared" si="894"/>
        <v>7122.9960000000001</v>
      </c>
      <c r="X93" s="39">
        <v>0.38</v>
      </c>
      <c r="Y93" s="25">
        <f t="shared" si="895"/>
        <v>5615.64</v>
      </c>
      <c r="Z93" s="40">
        <v>2.8900000000000002E-3</v>
      </c>
      <c r="AA93" s="18">
        <f t="shared" si="896"/>
        <v>42.708420000000004</v>
      </c>
      <c r="AB93" s="27">
        <f>IF(M93&gt;0,(AD93+AL93)/M93,0)</f>
        <v>3.7358145080525103E-3</v>
      </c>
      <c r="AC93" s="40">
        <v>2.5999999999999998E-4</v>
      </c>
      <c r="AD93" s="37">
        <f t="shared" si="897"/>
        <v>3.8422799999999997</v>
      </c>
      <c r="AE93" s="28">
        <v>0.22520000000000001</v>
      </c>
      <c r="AF93" s="41">
        <f t="shared" si="898"/>
        <v>49.838561599999998</v>
      </c>
      <c r="AG93" s="28">
        <f t="shared" si="899"/>
        <v>0.91108647811657895</v>
      </c>
      <c r="AH93" s="29">
        <f t="shared" si="648"/>
        <v>0.93144680984260075</v>
      </c>
      <c r="AI93" s="34">
        <v>244</v>
      </c>
      <c r="AJ93" s="36">
        <v>9.2999999999999999E-2</v>
      </c>
      <c r="AK93" s="38">
        <v>0.2321</v>
      </c>
      <c r="AL93" s="41">
        <f t="shared" si="900"/>
        <v>51.365586799999996</v>
      </c>
      <c r="AM93" s="42">
        <v>1.7</v>
      </c>
      <c r="AN93" s="42"/>
      <c r="AO93" s="122">
        <f>AO92+AI93-AN93</f>
        <v>667.18000000000279</v>
      </c>
      <c r="AP93" s="105"/>
      <c r="AQ93" s="43"/>
      <c r="AR93" s="44"/>
      <c r="AS93" s="45"/>
      <c r="AT93" s="45"/>
      <c r="AU93" s="45"/>
      <c r="AV93" s="45"/>
    </row>
    <row r="94" spans="1:48" x14ac:dyDescent="0.2">
      <c r="A94" s="188"/>
      <c r="B94" s="33">
        <v>3</v>
      </c>
      <c r="C94" s="46" t="s">
        <v>54</v>
      </c>
      <c r="D94" s="43">
        <v>16800</v>
      </c>
      <c r="E94" s="43">
        <v>1</v>
      </c>
      <c r="F94" s="43">
        <v>17092</v>
      </c>
      <c r="G94" s="37">
        <v>1.6</v>
      </c>
      <c r="H94" s="37">
        <v>5.7</v>
      </c>
      <c r="I94" s="43">
        <v>16008</v>
      </c>
      <c r="J94" s="37">
        <v>3.2</v>
      </c>
      <c r="K94" s="43">
        <v>15119</v>
      </c>
      <c r="L94" s="39">
        <v>7.0000000000000007E-2</v>
      </c>
      <c r="M94" s="37">
        <f>ROUND(K94*(1-L94),0)</f>
        <v>14061</v>
      </c>
      <c r="N94" s="28">
        <v>0.85199999999999998</v>
      </c>
      <c r="O94" s="25">
        <f t="shared" si="890"/>
        <v>11979.972</v>
      </c>
      <c r="P94" s="39">
        <v>0.126</v>
      </c>
      <c r="Q94" s="25">
        <f t="shared" si="891"/>
        <v>1771.6859999999999</v>
      </c>
      <c r="R94" s="39">
        <v>2.1999999999999999E-2</v>
      </c>
      <c r="S94" s="25">
        <f t="shared" si="892"/>
        <v>309.34199999999998</v>
      </c>
      <c r="T94" s="28">
        <v>0.23100000000000001</v>
      </c>
      <c r="U94" s="25">
        <f t="shared" si="893"/>
        <v>3248.0910000000003</v>
      </c>
      <c r="V94" s="39">
        <v>0.47599999999999998</v>
      </c>
      <c r="W94" s="25">
        <f t="shared" si="894"/>
        <v>6693.0360000000001</v>
      </c>
      <c r="X94" s="39">
        <v>0.38</v>
      </c>
      <c r="Y94" s="25">
        <f t="shared" si="895"/>
        <v>5343.18</v>
      </c>
      <c r="Z94" s="47">
        <v>2.82E-3</v>
      </c>
      <c r="AA94" s="18">
        <f t="shared" si="896"/>
        <v>39.65202</v>
      </c>
      <c r="AB94" s="27">
        <f>IF(M94&gt;0,(AD94+AL94)/M94,0)</f>
        <v>3.2847450394708766E-3</v>
      </c>
      <c r="AC94" s="47">
        <v>2.5999999999999998E-4</v>
      </c>
      <c r="AD94" s="37">
        <f t="shared" si="897"/>
        <v>3.6558599999999997</v>
      </c>
      <c r="AE94" s="28">
        <v>0.22559999999999999</v>
      </c>
      <c r="AF94" s="41">
        <f t="shared" si="898"/>
        <v>41.808191999999998</v>
      </c>
      <c r="AG94" s="28">
        <f t="shared" si="899"/>
        <v>0.90884885062572129</v>
      </c>
      <c r="AH94" s="29">
        <f t="shared" si="648"/>
        <v>0.921890623479934</v>
      </c>
      <c r="AI94" s="43">
        <v>205</v>
      </c>
      <c r="AJ94" s="39">
        <v>9.6000000000000002E-2</v>
      </c>
      <c r="AK94" s="28">
        <v>0.22950000000000001</v>
      </c>
      <c r="AL94" s="41">
        <f t="shared" si="900"/>
        <v>42.530940000000001</v>
      </c>
      <c r="AM94" s="18">
        <v>1.65</v>
      </c>
      <c r="AN94" s="18"/>
      <c r="AO94" s="122">
        <f>AO93+AI94-AN94</f>
        <v>872.18000000000279</v>
      </c>
      <c r="AP94" s="105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89"/>
      <c r="B95" s="49" t="s">
        <v>38</v>
      </c>
      <c r="C95" s="50"/>
      <c r="D95" s="51">
        <f t="shared" ref="D95" si="901">SUM(D92:D94)</f>
        <v>40735</v>
      </c>
      <c r="E95" s="51"/>
      <c r="F95" s="51">
        <f t="shared" ref="F95" si="902">SUM(F92:F94)</f>
        <v>43717</v>
      </c>
      <c r="G95" s="52"/>
      <c r="H95" s="52"/>
      <c r="I95" s="51">
        <f t="shared" ref="I95:K95" si="903">SUM(I92:I94)</f>
        <v>41405</v>
      </c>
      <c r="J95" s="52"/>
      <c r="K95" s="51">
        <f t="shared" si="903"/>
        <v>46391</v>
      </c>
      <c r="L95" s="21">
        <f t="shared" ref="L95" si="904">IF(K95&gt;0,(K92*L92+K93*L93+K94*L94)/K95,0)</f>
        <v>6.7977711193981591E-2</v>
      </c>
      <c r="M95" s="52">
        <f t="shared" ref="M95" si="905">M92+M93+M94</f>
        <v>43238</v>
      </c>
      <c r="N95" s="53">
        <f t="shared" ref="N95" si="906">IF(M95&gt;0,O95/M95,0)</f>
        <v>0.79012877561404327</v>
      </c>
      <c r="O95" s="54">
        <f t="shared" ref="O95" si="907">O92+O93+O94</f>
        <v>34163.588000000003</v>
      </c>
      <c r="P95" s="21">
        <f t="shared" ref="P95" si="908">IF(M95&gt;0,Q95/M95,0)</f>
        <v>0.1912627549840418</v>
      </c>
      <c r="Q95" s="54">
        <f t="shared" ref="Q95" si="909">Q92+Q93+Q94</f>
        <v>8269.8189999999995</v>
      </c>
      <c r="R95" s="21">
        <f t="shared" ref="R95" si="910">IF(M95&gt;0,S95/M95,0)</f>
        <v>1.8608469401914983E-2</v>
      </c>
      <c r="S95" s="54">
        <f t="shared" ref="S95" si="911">S92+S93+S94</f>
        <v>804.59299999999996</v>
      </c>
      <c r="T95" s="21">
        <f t="shared" ref="T95" si="912">IF(M95&gt;0,U95/M95,0)</f>
        <v>0.23238466164022387</v>
      </c>
      <c r="U95" s="54">
        <f t="shared" ref="U95" si="913">U92+U93+U94</f>
        <v>10047.848</v>
      </c>
      <c r="V95" s="21">
        <f t="shared" ref="V95" si="914">IF(M95&gt;0,W95/M95,0)</f>
        <v>0.47971578241361768</v>
      </c>
      <c r="W95" s="54">
        <f t="shared" ref="W95" si="915">W92+W93+W94</f>
        <v>20741.951000000001</v>
      </c>
      <c r="X95" s="21">
        <f t="shared" ref="X95" si="916">IF(M95&gt;0,Y95/M95,0)</f>
        <v>0.38000000000000006</v>
      </c>
      <c r="Y95" s="54">
        <f t="shared" ref="Y95" si="917">Y92+Y93+Y94</f>
        <v>16430.440000000002</v>
      </c>
      <c r="Z95" s="55">
        <f t="shared" ref="Z95" si="918">IF(M95&gt;0,AA95/M95,0)</f>
        <v>2.887217031315047E-3</v>
      </c>
      <c r="AA95" s="56">
        <f t="shared" ref="AA95" si="919">SUM(AA92:AA94)</f>
        <v>124.83749</v>
      </c>
      <c r="AB95" s="55">
        <f t="shared" ref="AB95" si="920">IF(M95&gt;0,(AB92*M92+AB93*M93+AB94*M94)/M95,0)</f>
        <v>3.5205570632314172E-3</v>
      </c>
      <c r="AC95" s="55">
        <f t="shared" ref="AC95" si="921">IF(K95&gt;0,(K92*AC92+K93*AC93+K94*AC94)/K95,0)</f>
        <v>2.5999999999999998E-4</v>
      </c>
      <c r="AD95" s="52">
        <f t="shared" ref="AD95" si="922">SUM(AD92:AD94)</f>
        <v>11.241879999999998</v>
      </c>
      <c r="AE95" s="53">
        <f t="shared" ref="AE95" si="923">IF(K95&gt;0,(K92*AE92+K93*AE93+K94*AE94)/K95,0)</f>
        <v>0.22493115474984374</v>
      </c>
      <c r="AF95" s="58">
        <f t="shared" ref="AF95" si="924">SUM(AF92:AF94)</f>
        <v>136.85331360000001</v>
      </c>
      <c r="AG95" s="53">
        <f t="shared" ref="AG95" si="925">IF(AND(AA95&gt;0),((AA92*AG92+AA93*AG93+AA94*AG94)/AA95),0)</f>
        <v>0.91100099270139856</v>
      </c>
      <c r="AH95" s="57">
        <f t="shared" si="648"/>
        <v>0.92718870360305772</v>
      </c>
      <c r="AI95" s="51">
        <f t="shared" ref="AI95" si="926">SUM(AI92:AI94)</f>
        <v>672</v>
      </c>
      <c r="AJ95" s="21">
        <f t="shared" ref="AJ95" si="927">IF(AI95&gt;0,(AJ92*AI92+AJ93*AI93+AJ94*AI94)/AI95,0)</f>
        <v>9.4578869047619044E-2</v>
      </c>
      <c r="AK95" s="53">
        <f t="shared" ref="AK95" si="928">IF(K95&gt;0,(AK92*K92+AK93*K93+AK94*K94)/K95,0)</f>
        <v>0.23165185704123642</v>
      </c>
      <c r="AL95" s="58">
        <f t="shared" ref="AL95" si="929">SUM(AL92:AL94)</f>
        <v>140.9799663</v>
      </c>
      <c r="AM95" s="56"/>
      <c r="AN95" s="56">
        <f t="shared" ref="AN95" si="930">SUM(AN92:AN94)</f>
        <v>1043.82</v>
      </c>
      <c r="AO95" s="106"/>
      <c r="AP95" s="107">
        <f>AO94</f>
        <v>872.18000000000279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2">
      <c r="A96" s="187">
        <v>24</v>
      </c>
      <c r="B96" s="23">
        <v>1</v>
      </c>
      <c r="C96" s="11" t="s">
        <v>53</v>
      </c>
      <c r="D96" s="12">
        <v>5478</v>
      </c>
      <c r="E96" s="12">
        <v>0</v>
      </c>
      <c r="F96" s="12">
        <v>13262</v>
      </c>
      <c r="G96" s="13">
        <v>1.2</v>
      </c>
      <c r="H96" s="13">
        <v>6.8</v>
      </c>
      <c r="I96" s="12">
        <v>13056</v>
      </c>
      <c r="J96" s="13">
        <v>3.8</v>
      </c>
      <c r="K96" s="12">
        <v>15041</v>
      </c>
      <c r="L96" s="14">
        <v>7.4999999999999997E-2</v>
      </c>
      <c r="M96" s="24">
        <f>ROUND(K96*(1-L96),0)</f>
        <v>13913</v>
      </c>
      <c r="N96" s="15">
        <v>0.753</v>
      </c>
      <c r="O96" s="25">
        <f t="shared" ref="O96:O98" si="932">M96*N96</f>
        <v>10476.489</v>
      </c>
      <c r="P96" s="14">
        <v>0.184</v>
      </c>
      <c r="Q96" s="25">
        <f t="shared" ref="Q96:Q98" si="933">M96*P96</f>
        <v>2559.9919999999997</v>
      </c>
      <c r="R96" s="16">
        <v>6.3E-2</v>
      </c>
      <c r="S96" s="25">
        <f t="shared" ref="S96:S98" si="934">M96*R96</f>
        <v>876.51900000000001</v>
      </c>
      <c r="T96" s="26">
        <v>0.22</v>
      </c>
      <c r="U96" s="25">
        <f t="shared" ref="U96:U98" si="935">M96*T96</f>
        <v>3060.86</v>
      </c>
      <c r="V96" s="16">
        <v>0.48599999999999999</v>
      </c>
      <c r="W96" s="25">
        <f t="shared" ref="W96:W98" si="936">M96*V96</f>
        <v>6761.7179999999998</v>
      </c>
      <c r="X96" s="16">
        <v>0.38</v>
      </c>
      <c r="Y96" s="25">
        <f t="shared" ref="Y96:Y98" si="937">X96*M96</f>
        <v>5286.9400000000005</v>
      </c>
      <c r="Z96" s="17">
        <v>2.7899999999999999E-3</v>
      </c>
      <c r="AA96" s="18">
        <f t="shared" ref="AA96:AA98" si="938">M96*Z96</f>
        <v>38.817270000000001</v>
      </c>
      <c r="AB96" s="27">
        <f>IF(M96&gt;0,(AD96+AL96)/M96,0)</f>
        <v>2.8552706102206566E-3</v>
      </c>
      <c r="AC96" s="17">
        <v>2.5999999999999998E-4</v>
      </c>
      <c r="AD96" s="24">
        <f t="shared" ref="AD96:AD98" si="939">AC96*M96</f>
        <v>3.6173799999999998</v>
      </c>
      <c r="AE96" s="118">
        <v>0.23150000000000001</v>
      </c>
      <c r="AF96" s="30">
        <f t="shared" ref="AF96:AF98" si="940">AI96*(1-AJ96)*AE96</f>
        <v>35.419499999999999</v>
      </c>
      <c r="AG96" s="28">
        <f t="shared" ref="AG96:AG98" si="941">IF(AND(AE96&gt;0,AC96&gt;0,Z96&gt;0),((Z96-AC96)*AE96)/((AE96-AC96)*Z96),0)</f>
        <v>0.90782962851362681</v>
      </c>
      <c r="AH96" s="60">
        <f t="shared" si="648"/>
        <v>0.90994280920054715</v>
      </c>
      <c r="AI96" s="12">
        <v>170</v>
      </c>
      <c r="AJ96" s="14">
        <v>0.1</v>
      </c>
      <c r="AK96" s="15">
        <v>0.23599999999999999</v>
      </c>
      <c r="AL96" s="30">
        <f t="shared" ref="AL96:AL98" si="942">AI96*(1-AJ96)*AK96</f>
        <v>36.107999999999997</v>
      </c>
      <c r="AM96" s="19">
        <v>1.68</v>
      </c>
      <c r="AN96" s="19">
        <v>558.38</v>
      </c>
      <c r="AO96" s="102">
        <f>AO94+AI96-AN96</f>
        <v>483.8000000000028</v>
      </c>
      <c r="AP96" s="103"/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1" t="s">
        <v>52</v>
      </c>
      <c r="D97" s="34">
        <v>20408</v>
      </c>
      <c r="E97" s="34">
        <v>4</v>
      </c>
      <c r="F97" s="34">
        <v>17203</v>
      </c>
      <c r="G97" s="35">
        <v>2.8</v>
      </c>
      <c r="H97" s="35">
        <v>6.4</v>
      </c>
      <c r="I97" s="34">
        <v>15654</v>
      </c>
      <c r="J97" s="35">
        <v>2.9</v>
      </c>
      <c r="K97" s="34">
        <v>14842</v>
      </c>
      <c r="L97" s="36">
        <v>6.9000000000000006E-2</v>
      </c>
      <c r="M97" s="37">
        <f>ROUND(K97*(1-L97),0)</f>
        <v>13818</v>
      </c>
      <c r="N97" s="38">
        <v>0.73699999999999999</v>
      </c>
      <c r="O97" s="25">
        <f t="shared" si="932"/>
        <v>10183.866</v>
      </c>
      <c r="P97" s="36">
        <v>0.23899999999999999</v>
      </c>
      <c r="Q97" s="25">
        <f t="shared" si="933"/>
        <v>3302.502</v>
      </c>
      <c r="R97" s="39">
        <v>2.4E-2</v>
      </c>
      <c r="S97" s="25">
        <f t="shared" si="934"/>
        <v>331.63200000000001</v>
      </c>
      <c r="T97" s="28">
        <v>0.217</v>
      </c>
      <c r="U97" s="25">
        <f t="shared" si="935"/>
        <v>2998.5059999999999</v>
      </c>
      <c r="V97" s="39">
        <v>0.495</v>
      </c>
      <c r="W97" s="25">
        <f t="shared" si="936"/>
        <v>6839.91</v>
      </c>
      <c r="X97" s="39">
        <v>0.38</v>
      </c>
      <c r="Y97" s="25">
        <f t="shared" si="937"/>
        <v>5250.84</v>
      </c>
      <c r="Z97" s="40">
        <v>2.7499999999999998E-3</v>
      </c>
      <c r="AA97" s="18">
        <f t="shared" si="938"/>
        <v>37.999499999999998</v>
      </c>
      <c r="AB97" s="27">
        <f>IF(M97&gt;0,(AD97+AL97)/M97,0)</f>
        <v>2.5600839484730066E-3</v>
      </c>
      <c r="AC97" s="40">
        <v>2.5000000000000001E-4</v>
      </c>
      <c r="AD97" s="37">
        <f t="shared" si="939"/>
        <v>3.4544999999999999</v>
      </c>
      <c r="AE97" s="28">
        <v>0.22800000000000001</v>
      </c>
      <c r="AF97" s="41">
        <f t="shared" si="940"/>
        <v>32.061360000000001</v>
      </c>
      <c r="AG97" s="28">
        <f t="shared" si="941"/>
        <v>0.91008881349166748</v>
      </c>
      <c r="AH97" s="29">
        <f t="shared" si="648"/>
        <v>0.90334182212324743</v>
      </c>
      <c r="AI97" s="34">
        <v>158</v>
      </c>
      <c r="AJ97" s="36">
        <v>0.11</v>
      </c>
      <c r="AK97" s="38">
        <v>0.22700000000000001</v>
      </c>
      <c r="AL97" s="41">
        <f t="shared" si="942"/>
        <v>31.920740000000002</v>
      </c>
      <c r="AM97" s="42">
        <v>1.65</v>
      </c>
      <c r="AN97" s="42"/>
      <c r="AO97" s="122">
        <f>AO96+AI97-AN97</f>
        <v>641.8000000000028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46" t="s">
        <v>54</v>
      </c>
      <c r="D98" s="43">
        <v>19700</v>
      </c>
      <c r="E98" s="43">
        <v>0</v>
      </c>
      <c r="F98" s="43">
        <v>15990</v>
      </c>
      <c r="G98" s="37">
        <v>1.9</v>
      </c>
      <c r="H98" s="37">
        <v>6.3</v>
      </c>
      <c r="I98" s="43">
        <v>15204</v>
      </c>
      <c r="J98" s="37">
        <v>2.5</v>
      </c>
      <c r="K98" s="43">
        <v>14818</v>
      </c>
      <c r="L98" s="39">
        <v>7.2999999999999995E-2</v>
      </c>
      <c r="M98" s="37">
        <f>ROUND(K98*(1-L98),0)</f>
        <v>13736</v>
      </c>
      <c r="N98" s="28">
        <v>0.81499999999999995</v>
      </c>
      <c r="O98" s="25">
        <f t="shared" si="932"/>
        <v>11194.84</v>
      </c>
      <c r="P98" s="39">
        <v>0.154</v>
      </c>
      <c r="Q98" s="25">
        <f t="shared" si="933"/>
        <v>2115.3440000000001</v>
      </c>
      <c r="R98" s="39">
        <v>3.1E-2</v>
      </c>
      <c r="S98" s="25">
        <f t="shared" si="934"/>
        <v>425.81599999999997</v>
      </c>
      <c r="T98" s="28">
        <v>0.217</v>
      </c>
      <c r="U98" s="25">
        <f t="shared" si="935"/>
        <v>2980.712</v>
      </c>
      <c r="V98" s="39">
        <v>0.48799999999999999</v>
      </c>
      <c r="W98" s="25">
        <f t="shared" si="936"/>
        <v>6703.1679999999997</v>
      </c>
      <c r="X98" s="39">
        <v>0.38</v>
      </c>
      <c r="Y98" s="25">
        <f t="shared" si="937"/>
        <v>5219.68</v>
      </c>
      <c r="Z98" s="47">
        <v>2.7899999999999999E-3</v>
      </c>
      <c r="AA98" s="18">
        <f t="shared" si="938"/>
        <v>38.323439999999998</v>
      </c>
      <c r="AB98" s="27">
        <f>IF(M98&gt;0,(AD98+AL98)/M98,0)</f>
        <v>4.1686178217821782E-3</v>
      </c>
      <c r="AC98" s="47">
        <v>2.5000000000000001E-4</v>
      </c>
      <c r="AD98" s="37">
        <f t="shared" si="939"/>
        <v>3.4340000000000002</v>
      </c>
      <c r="AE98" s="28">
        <v>0.2329</v>
      </c>
      <c r="AF98" s="41">
        <f t="shared" si="940"/>
        <v>54.2219148</v>
      </c>
      <c r="AG98" s="28">
        <f t="shared" si="941"/>
        <v>0.91137255264457284</v>
      </c>
      <c r="AH98" s="29">
        <f t="shared" si="648"/>
        <v>0.94104565014602792</v>
      </c>
      <c r="AI98" s="43">
        <v>261</v>
      </c>
      <c r="AJ98" s="39">
        <v>0.108</v>
      </c>
      <c r="AK98" s="28">
        <v>0.23119999999999999</v>
      </c>
      <c r="AL98" s="41">
        <f t="shared" si="942"/>
        <v>53.826134400000001</v>
      </c>
      <c r="AM98" s="18">
        <v>1.65</v>
      </c>
      <c r="AN98" s="18"/>
      <c r="AO98" s="122">
        <f>AO97+AI98-AN98</f>
        <v>902.8000000000028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43">SUM(D96:D98)</f>
        <v>45586</v>
      </c>
      <c r="E99" s="51"/>
      <c r="F99" s="51">
        <f t="shared" ref="F99" si="944">SUM(F96:F98)</f>
        <v>46455</v>
      </c>
      <c r="G99" s="52"/>
      <c r="H99" s="52"/>
      <c r="I99" s="51">
        <f t="shared" ref="I99:K99" si="945">SUM(I96:I98)</f>
        <v>43914</v>
      </c>
      <c r="J99" s="52"/>
      <c r="K99" s="51">
        <f t="shared" si="945"/>
        <v>44701</v>
      </c>
      <c r="L99" s="21">
        <f t="shared" ref="L99" si="946">IF(K99&gt;0,(K96*L96+K97*L97+K98*L98)/K99,0)</f>
        <v>7.2344846871434651E-2</v>
      </c>
      <c r="M99" s="52">
        <f t="shared" ref="M99" si="947">M96+M97+M98</f>
        <v>41467</v>
      </c>
      <c r="N99" s="53">
        <f t="shared" ref="N99" si="948">IF(M99&gt;0,O99/M99,0)</f>
        <v>0.7682059227819712</v>
      </c>
      <c r="O99" s="54">
        <f t="shared" ref="O99" si="949">O96+O97+O98</f>
        <v>31855.195</v>
      </c>
      <c r="P99" s="21">
        <f t="shared" ref="P99" si="950">IF(M99&gt;0,Q99/M99,0)</f>
        <v>0.1923900450961005</v>
      </c>
      <c r="Q99" s="54">
        <f t="shared" ref="Q99" si="951">Q96+Q97+Q98</f>
        <v>7977.8379999999997</v>
      </c>
      <c r="R99" s="21">
        <f t="shared" ref="R99" si="952">IF(M99&gt;0,S99/M99,0)</f>
        <v>3.9404032121928285E-2</v>
      </c>
      <c r="S99" s="54">
        <f t="shared" ref="S99" si="953">S96+S97+S98</f>
        <v>1633.9670000000001</v>
      </c>
      <c r="T99" s="21">
        <f t="shared" ref="T99" si="954">IF(M99&gt;0,U99/M99,0)</f>
        <v>0.21800655943280198</v>
      </c>
      <c r="U99" s="54">
        <f t="shared" ref="U99" si="955">U96+U97+U98</f>
        <v>9040.0779999999995</v>
      </c>
      <c r="V99" s="21">
        <f t="shared" ref="V99" si="956">IF(M99&gt;0,W99/M99,0)</f>
        <v>0.48966156220609164</v>
      </c>
      <c r="W99" s="54">
        <f t="shared" ref="W99" si="957">W96+W97+W98</f>
        <v>20304.796000000002</v>
      </c>
      <c r="X99" s="21">
        <f t="shared" ref="X99" si="958">IF(M99&gt;0,Y99/M99,0)</f>
        <v>0.38</v>
      </c>
      <c r="Y99" s="54">
        <f t="shared" ref="Y99" si="959">Y96+Y97+Y98</f>
        <v>15757.460000000001</v>
      </c>
      <c r="Z99" s="55">
        <f t="shared" ref="Z99" si="960">IF(M99&gt;0,AA99/M99,0)</f>
        <v>2.7766708466973739E-3</v>
      </c>
      <c r="AA99" s="56">
        <f t="shared" ref="AA99" si="961">SUM(AA96:AA98)</f>
        <v>115.14021</v>
      </c>
      <c r="AB99" s="55">
        <f t="shared" ref="AB99" si="962">IF(M99&gt;0,(AB96*M96+AB97*M97+AB98*M98)/M99,0)</f>
        <v>3.1919539489232399E-3</v>
      </c>
      <c r="AC99" s="55">
        <f t="shared" ref="AC99" si="963">IF(K99&gt;0,(K96*AC96+K97*AC97+K98*AC98)/K99,0)</f>
        <v>2.5336480168228898E-4</v>
      </c>
      <c r="AD99" s="52">
        <f t="shared" ref="AD99" si="964">SUM(AD96:AD98)</f>
        <v>10.505880000000001</v>
      </c>
      <c r="AE99" s="53">
        <f t="shared" ref="AE99" si="965">IF(K99&gt;0,(K96*AE96+K97*AE97+K98*AE98)/K99,0)</f>
        <v>0.23080198876982619</v>
      </c>
      <c r="AF99" s="58">
        <f t="shared" ref="AF99" si="966">SUM(AF96:AF98)</f>
        <v>121.70277480000001</v>
      </c>
      <c r="AG99" s="53">
        <f t="shared" ref="AG99" si="967">IF(AND(AA99&gt;0),((AA96*AG96+AA97*AG97+AA98*AG98)/AA99),0)</f>
        <v>0.90975445512224529</v>
      </c>
      <c r="AH99" s="57">
        <f t="shared" si="648"/>
        <v>0.92163294279527319</v>
      </c>
      <c r="AI99" s="51">
        <f t="shared" ref="AI99" si="968">SUM(AI96:AI98)</f>
        <v>589</v>
      </c>
      <c r="AJ99" s="21">
        <f t="shared" ref="AJ99" si="969">IF(AI99&gt;0,(AJ96*AI96+AJ97*AI97+AJ98*AI98)/AI99,0)</f>
        <v>0.10622750424448217</v>
      </c>
      <c r="AK99" s="53">
        <f t="shared" ref="AK99" si="970">IF(K99&gt;0,(AK96*K96+AK97*K97+AK98*K98)/K99,0)</f>
        <v>0.23142058566922438</v>
      </c>
      <c r="AL99" s="58">
        <f t="shared" ref="AL99" si="971">SUM(AL96:AL98)</f>
        <v>121.8548744</v>
      </c>
      <c r="AM99" s="56"/>
      <c r="AN99" s="56">
        <f t="shared" ref="AN99" si="972">SUM(AN96:AN98)</f>
        <v>558.38</v>
      </c>
      <c r="AO99" s="106"/>
      <c r="AP99" s="107">
        <f>AO98</f>
        <v>902.8000000000028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11" t="s">
        <v>53</v>
      </c>
      <c r="D100" s="12">
        <v>4169</v>
      </c>
      <c r="E100" s="12">
        <v>1</v>
      </c>
      <c r="F100" s="12">
        <v>12462</v>
      </c>
      <c r="G100" s="13">
        <v>1.4</v>
      </c>
      <c r="H100" s="13">
        <v>6</v>
      </c>
      <c r="I100" s="12">
        <v>11783</v>
      </c>
      <c r="J100" s="13">
        <v>3.3</v>
      </c>
      <c r="K100" s="12">
        <v>15191</v>
      </c>
      <c r="L100" s="14">
        <v>7.4999999999999997E-2</v>
      </c>
      <c r="M100" s="24">
        <f>ROUND(K100*(1-L100),0)</f>
        <v>14052</v>
      </c>
      <c r="N100" s="15">
        <v>0.79600000000000004</v>
      </c>
      <c r="O100" s="25">
        <f t="shared" ref="O100:O102" si="974">M100*N100</f>
        <v>11185.392</v>
      </c>
      <c r="P100" s="14">
        <v>0.17</v>
      </c>
      <c r="Q100" s="25">
        <f t="shared" ref="Q100:Q102" si="975">M100*P100</f>
        <v>2388.84</v>
      </c>
      <c r="R100" s="16">
        <v>3.4000000000000002E-2</v>
      </c>
      <c r="S100" s="25">
        <f t="shared" ref="S100:S102" si="976">M100*R100</f>
        <v>477.76800000000003</v>
      </c>
      <c r="T100" s="26">
        <v>0.22600000000000001</v>
      </c>
      <c r="U100" s="25">
        <f t="shared" ref="U100:U102" si="977">M100*T100</f>
        <v>3175.752</v>
      </c>
      <c r="V100" s="16">
        <v>0.47799999999999998</v>
      </c>
      <c r="W100" s="25">
        <f t="shared" ref="W100:W102" si="978">M100*V100</f>
        <v>6716.8559999999998</v>
      </c>
      <c r="X100" s="16">
        <v>0.38</v>
      </c>
      <c r="Y100" s="25">
        <f t="shared" ref="Y100:Y102" si="979">X100*M100</f>
        <v>5339.76</v>
      </c>
      <c r="Z100" s="17">
        <v>2.7899999999999999E-3</v>
      </c>
      <c r="AA100" s="18">
        <f t="shared" ref="AA100:AA102" si="980">M100*Z100</f>
        <v>39.205080000000002</v>
      </c>
      <c r="AB100" s="27">
        <f>IF(M100&gt;0,(AD100+AL100)/M100,0)</f>
        <v>3.3163879803586684E-3</v>
      </c>
      <c r="AC100" s="17">
        <v>2.4000000000000001E-4</v>
      </c>
      <c r="AD100" s="24">
        <f t="shared" ref="AD100:AD102" si="981">AC100*M100</f>
        <v>3.3724799999999999</v>
      </c>
      <c r="AE100" s="118">
        <v>0.22989999999999999</v>
      </c>
      <c r="AF100" s="30">
        <f t="shared" ref="AF100:AF102" si="982">AI100*(1-AJ100)*AE100</f>
        <v>42.782780700000004</v>
      </c>
      <c r="AG100" s="28">
        <f t="shared" ref="AG100:AG102" si="983">IF(AND(AE100&gt;0,AC100&gt;0,Z100&gt;0),((Z100-AC100)*AE100)/((AE100-AC100)*Z100),0)</f>
        <v>0.91493362324296112</v>
      </c>
      <c r="AH100" s="60">
        <f t="shared" si="648"/>
        <v>0.92859148147987614</v>
      </c>
      <c r="AI100" s="12">
        <v>207</v>
      </c>
      <c r="AJ100" s="14">
        <v>0.10100000000000001</v>
      </c>
      <c r="AK100" s="15">
        <v>0.23230000000000001</v>
      </c>
      <c r="AL100" s="30">
        <f t="shared" ref="AL100:AL102" si="984">AI100*(1-AJ100)*AK100</f>
        <v>43.229403900000008</v>
      </c>
      <c r="AM100" s="19">
        <v>1.65</v>
      </c>
      <c r="AN100" s="19">
        <v>1050.6199999999999</v>
      </c>
      <c r="AO100" s="102">
        <f>AO98+AI100-AN100-AP100</f>
        <v>3.0198066269804258E-12</v>
      </c>
      <c r="AP100" s="121">
        <v>59.18</v>
      </c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54" t="s">
        <v>50</v>
      </c>
      <c r="D101" s="34">
        <v>18700</v>
      </c>
      <c r="E101" s="34">
        <v>5</v>
      </c>
      <c r="F101" s="34">
        <v>17307</v>
      </c>
      <c r="G101" s="35">
        <v>1.2</v>
      </c>
      <c r="H101" s="35">
        <v>6.4</v>
      </c>
      <c r="I101" s="34">
        <v>16186</v>
      </c>
      <c r="J101" s="35">
        <v>2.8</v>
      </c>
      <c r="K101" s="34">
        <v>15692</v>
      </c>
      <c r="L101" s="36">
        <v>7.0999999999999994E-2</v>
      </c>
      <c r="M101" s="37">
        <f>ROUND(K101*(1-L101),0)</f>
        <v>14578</v>
      </c>
      <c r="N101" s="38">
        <v>0.7</v>
      </c>
      <c r="O101" s="25">
        <f t="shared" si="974"/>
        <v>10204.599999999999</v>
      </c>
      <c r="P101" s="36">
        <v>0.26500000000000001</v>
      </c>
      <c r="Q101" s="25">
        <f t="shared" si="975"/>
        <v>3863.17</v>
      </c>
      <c r="R101" s="39">
        <v>3.5000000000000003E-2</v>
      </c>
      <c r="S101" s="25">
        <f t="shared" si="976"/>
        <v>510.23000000000008</v>
      </c>
      <c r="T101" s="28">
        <v>0.224</v>
      </c>
      <c r="U101" s="25">
        <f t="shared" si="977"/>
        <v>3265.4720000000002</v>
      </c>
      <c r="V101" s="39">
        <v>0.48099999999999998</v>
      </c>
      <c r="W101" s="25">
        <f t="shared" si="978"/>
        <v>7012.018</v>
      </c>
      <c r="X101" s="39">
        <v>0.38</v>
      </c>
      <c r="Y101" s="25">
        <f t="shared" si="979"/>
        <v>5539.64</v>
      </c>
      <c r="Z101" s="40">
        <v>2.8600000000000001E-3</v>
      </c>
      <c r="AA101" s="18">
        <f t="shared" si="980"/>
        <v>41.693080000000002</v>
      </c>
      <c r="AB101" s="27">
        <f>IF(M101&gt;0,(AD101+AL101)/M101,0)</f>
        <v>3.3692351762930443E-3</v>
      </c>
      <c r="AC101" s="40">
        <v>2.4000000000000001E-4</v>
      </c>
      <c r="AD101" s="37">
        <f t="shared" si="981"/>
        <v>3.4987200000000001</v>
      </c>
      <c r="AE101" s="28">
        <v>0.2311</v>
      </c>
      <c r="AF101" s="41">
        <f t="shared" si="982"/>
        <v>44.975757600000001</v>
      </c>
      <c r="AG101" s="28">
        <f t="shared" si="983"/>
        <v>0.91703626876458888</v>
      </c>
      <c r="AH101" s="29">
        <f t="shared" si="648"/>
        <v>0.92971914733001781</v>
      </c>
      <c r="AI101" s="34">
        <v>216</v>
      </c>
      <c r="AJ101" s="36">
        <v>9.9000000000000005E-2</v>
      </c>
      <c r="AK101" s="38">
        <v>0.2344</v>
      </c>
      <c r="AL101" s="41">
        <f t="shared" si="984"/>
        <v>45.617990400000004</v>
      </c>
      <c r="AM101" s="42">
        <v>1.7</v>
      </c>
      <c r="AN101" s="42"/>
      <c r="AO101" s="122">
        <f>AO100+AI101-AN101</f>
        <v>216.00000000000301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46" t="s">
        <v>54</v>
      </c>
      <c r="D102" s="43">
        <v>20065</v>
      </c>
      <c r="E102" s="43">
        <v>2</v>
      </c>
      <c r="F102" s="43">
        <v>17745</v>
      </c>
      <c r="G102" s="37">
        <v>1.3</v>
      </c>
      <c r="H102" s="37">
        <v>6.4</v>
      </c>
      <c r="I102" s="43">
        <v>16685</v>
      </c>
      <c r="J102" s="37">
        <v>2.1</v>
      </c>
      <c r="K102" s="43">
        <v>15709</v>
      </c>
      <c r="L102" s="39">
        <v>7.0999999999999994E-2</v>
      </c>
      <c r="M102" s="37">
        <f>ROUND(K102*(1-L102),0)</f>
        <v>14594</v>
      </c>
      <c r="N102" s="28">
        <v>0.77900000000000003</v>
      </c>
      <c r="O102" s="25">
        <f t="shared" si="974"/>
        <v>11368.726000000001</v>
      </c>
      <c r="P102" s="39">
        <v>0.186</v>
      </c>
      <c r="Q102" s="25">
        <f t="shared" si="975"/>
        <v>2714.4839999999999</v>
      </c>
      <c r="R102" s="39">
        <v>3.5000000000000003E-2</v>
      </c>
      <c r="S102" s="25">
        <f t="shared" si="976"/>
        <v>510.79</v>
      </c>
      <c r="T102" s="28">
        <v>0.23200000000000001</v>
      </c>
      <c r="U102" s="25">
        <f t="shared" si="977"/>
        <v>3385.808</v>
      </c>
      <c r="V102" s="39">
        <v>0.47699999999999998</v>
      </c>
      <c r="W102" s="25">
        <f t="shared" si="978"/>
        <v>6961.3379999999997</v>
      </c>
      <c r="X102" s="39">
        <v>0.38</v>
      </c>
      <c r="Y102" s="25">
        <f t="shared" si="979"/>
        <v>5545.72</v>
      </c>
      <c r="Z102" s="47">
        <v>2.8300000000000001E-3</v>
      </c>
      <c r="AA102" s="18">
        <f t="shared" si="980"/>
        <v>41.301020000000001</v>
      </c>
      <c r="AB102" s="27">
        <f>IF(M102&gt;0,(AD102+AL102)/M102,0)</f>
        <v>3.2325523502809376E-3</v>
      </c>
      <c r="AC102" s="47">
        <v>2.4000000000000001E-4</v>
      </c>
      <c r="AD102" s="37">
        <f t="shared" si="981"/>
        <v>3.5025599999999999</v>
      </c>
      <c r="AE102" s="28">
        <v>0.2356</v>
      </c>
      <c r="AF102" s="41">
        <f t="shared" si="982"/>
        <v>43.070036000000002</v>
      </c>
      <c r="AG102" s="28">
        <f t="shared" si="983"/>
        <v>0.91612758321662846</v>
      </c>
      <c r="AH102" s="29">
        <f t="shared" si="648"/>
        <v>0.92668621580115029</v>
      </c>
      <c r="AI102" s="43">
        <v>202</v>
      </c>
      <c r="AJ102" s="39">
        <v>9.5000000000000001E-2</v>
      </c>
      <c r="AK102" s="28">
        <v>0.2389</v>
      </c>
      <c r="AL102" s="41">
        <f t="shared" si="984"/>
        <v>43.673309000000003</v>
      </c>
      <c r="AM102" s="18">
        <v>1.65</v>
      </c>
      <c r="AN102" s="18"/>
      <c r="AO102" s="122">
        <f>AO101+AI102-AN102</f>
        <v>418.00000000000301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985">SUM(D100:D102)</f>
        <v>42934</v>
      </c>
      <c r="E103" s="51"/>
      <c r="F103" s="51">
        <f t="shared" ref="F103" si="986">SUM(F100:F102)</f>
        <v>47514</v>
      </c>
      <c r="G103" s="52"/>
      <c r="H103" s="52"/>
      <c r="I103" s="51">
        <f t="shared" ref="I103:K103" si="987">SUM(I100:I102)</f>
        <v>44654</v>
      </c>
      <c r="J103" s="52"/>
      <c r="K103" s="51">
        <f t="shared" si="987"/>
        <v>46592</v>
      </c>
      <c r="L103" s="21">
        <f t="shared" ref="L103" si="988">IF(K103&gt;0,(K100*L100+K101*L101+K102*L102)/K103,0)</f>
        <v>7.2304172390109889E-2</v>
      </c>
      <c r="M103" s="52">
        <f t="shared" ref="M103" si="989">M100+M101+M102</f>
        <v>43224</v>
      </c>
      <c r="N103" s="53">
        <f t="shared" ref="N103" si="990">IF(M103&gt;0,O103/M103,0)</f>
        <v>0.75788261151212288</v>
      </c>
      <c r="O103" s="54">
        <f t="shared" ref="O103" si="991">O100+O101+O102</f>
        <v>32758.718000000001</v>
      </c>
      <c r="P103" s="21">
        <f t="shared" ref="P103" si="992">IF(M103&gt;0,Q103/M103,0)</f>
        <v>0.20744248565611698</v>
      </c>
      <c r="Q103" s="54">
        <f t="shared" ref="Q103" si="993">Q100+Q101+Q102</f>
        <v>8966.4940000000006</v>
      </c>
      <c r="R103" s="21">
        <f t="shared" ref="R103" si="994">IF(M103&gt;0,S103/M103,0)</f>
        <v>3.4674902831760133E-2</v>
      </c>
      <c r="S103" s="54">
        <f t="shared" ref="S103" si="995">S100+S101+S102</f>
        <v>1498.788</v>
      </c>
      <c r="T103" s="21">
        <f t="shared" ref="T103" si="996">IF(M103&gt;0,U103/M103,0)</f>
        <v>0.22735128632241344</v>
      </c>
      <c r="U103" s="54">
        <f t="shared" ref="U103" si="997">U100+U101+U102</f>
        <v>9827.0319999999992</v>
      </c>
      <c r="V103" s="21">
        <f t="shared" ref="V103" si="998">IF(M103&gt;0,W103/M103,0)</f>
        <v>0.47867416250231354</v>
      </c>
      <c r="W103" s="54">
        <f t="shared" ref="W103" si="999">W100+W101+W102</f>
        <v>20690.212</v>
      </c>
      <c r="X103" s="21">
        <f t="shared" ref="X103" si="1000">IF(M103&gt;0,Y103/M103,0)</f>
        <v>0.38000000000000006</v>
      </c>
      <c r="Y103" s="54">
        <f t="shared" ref="Y103" si="1001">Y100+Y101+Y102</f>
        <v>16425.120000000003</v>
      </c>
      <c r="Z103" s="55">
        <f t="shared" ref="Z103" si="1002">IF(M103&gt;0,AA103/M103,0)</f>
        <v>2.827114103275958E-3</v>
      </c>
      <c r="AA103" s="56">
        <f t="shared" ref="AA103" si="1003">SUM(AA100:AA102)</f>
        <v>122.19918000000001</v>
      </c>
      <c r="AB103" s="55">
        <f t="shared" ref="AB103" si="1004">IF(M103&gt;0,(AB100*M100+AB101*M101+AB102*M102)/M103,0)</f>
        <v>3.3059055918008519E-3</v>
      </c>
      <c r="AC103" s="55">
        <f t="shared" ref="AC103" si="1005">IF(K103&gt;0,(K100*AC100+K101*AC101+K102*AC102)/K103,0)</f>
        <v>2.4000000000000001E-4</v>
      </c>
      <c r="AD103" s="52">
        <f t="shared" ref="AD103" si="1006">SUM(AD100:AD102)</f>
        <v>10.373760000000001</v>
      </c>
      <c r="AE103" s="53">
        <f t="shared" ref="AE103" si="1007">IF(K103&gt;0,(K100*AE100+K101*AE101+K102*AE102)/K103,0)</f>
        <v>0.23222597226991756</v>
      </c>
      <c r="AF103" s="58">
        <f t="shared" ref="AF103" si="1008">SUM(AF100:AF102)</f>
        <v>130.82857430000001</v>
      </c>
      <c r="AG103" s="53">
        <f t="shared" ref="AG103" si="1009">IF(AND(AA103&gt;0),((AA100*AG100+AA101*AG101+AA102*AG102)/AA103),0)</f>
        <v>0.91605455983759698</v>
      </c>
      <c r="AH103" s="57">
        <f t="shared" si="648"/>
        <v>0.92834981026837771</v>
      </c>
      <c r="AI103" s="51">
        <f t="shared" ref="AI103" si="1010">SUM(AI100:AI102)</f>
        <v>625</v>
      </c>
      <c r="AJ103" s="21">
        <f t="shared" ref="AJ103" si="1011">IF(AI103&gt;0,(AJ100*AI100+AJ101*AI101+AJ102*AI102)/AI103,0)</f>
        <v>9.8369599999999988E-2</v>
      </c>
      <c r="AK103" s="53">
        <f t="shared" ref="AK103" si="1012">IF(K103&gt;0,(AK100*K100+AK101*K101+AK102*K102)/K103,0)</f>
        <v>0.23523253348214285</v>
      </c>
      <c r="AL103" s="58">
        <f t="shared" ref="AL103" si="1013">SUM(AL100:AL102)</f>
        <v>132.52070330000004</v>
      </c>
      <c r="AM103" s="56"/>
      <c r="AN103" s="56">
        <f t="shared" ref="AN103" si="1014">SUM(AN100:AN102)</f>
        <v>1050.6199999999999</v>
      </c>
      <c r="AO103" s="123"/>
      <c r="AP103" s="107">
        <f>AO102</f>
        <v>418.00000000000301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ht="12" customHeight="1" x14ac:dyDescent="0.2">
      <c r="A104" s="187">
        <v>26</v>
      </c>
      <c r="B104" s="23">
        <v>1</v>
      </c>
      <c r="C104" s="11" t="s">
        <v>53</v>
      </c>
      <c r="D104" s="12">
        <v>6153</v>
      </c>
      <c r="E104" s="12">
        <v>1</v>
      </c>
      <c r="F104" s="12">
        <v>8489</v>
      </c>
      <c r="G104" s="13">
        <v>1.4</v>
      </c>
      <c r="H104" s="13">
        <v>6.2</v>
      </c>
      <c r="I104" s="12">
        <v>8184</v>
      </c>
      <c r="J104" s="13">
        <v>4.4000000000000004</v>
      </c>
      <c r="K104" s="12">
        <v>15528</v>
      </c>
      <c r="L104" s="14">
        <v>7.0999999999999994E-2</v>
      </c>
      <c r="M104" s="24">
        <f>ROUND(K104*(1-L104),0)</f>
        <v>14426</v>
      </c>
      <c r="N104" s="15">
        <v>0.74399999999999999</v>
      </c>
      <c r="O104" s="25">
        <f t="shared" ref="O104:O106" si="1016">M104*N104</f>
        <v>10732.944</v>
      </c>
      <c r="P104" s="14">
        <v>0.22600000000000001</v>
      </c>
      <c r="Q104" s="25">
        <f t="shared" ref="Q104:Q106" si="1017">M104*P104</f>
        <v>3260.2760000000003</v>
      </c>
      <c r="R104" s="16">
        <v>0.03</v>
      </c>
      <c r="S104" s="25">
        <f t="shared" ref="S104:S106" si="1018">M104*R104</f>
        <v>432.78</v>
      </c>
      <c r="T104" s="26">
        <v>0.219</v>
      </c>
      <c r="U104" s="25">
        <f t="shared" ref="U104:U106" si="1019">M104*T104</f>
        <v>3159.2939999999999</v>
      </c>
      <c r="V104" s="16">
        <v>0.48299999999999998</v>
      </c>
      <c r="W104" s="25">
        <f t="shared" ref="W104:W106" si="1020">M104*V104</f>
        <v>6967.7579999999998</v>
      </c>
      <c r="X104" s="16">
        <v>0.38</v>
      </c>
      <c r="Y104" s="25">
        <f t="shared" ref="Y104:Y106" si="1021">X104*M104</f>
        <v>5481.88</v>
      </c>
      <c r="Z104" s="17">
        <v>2.7699999999999999E-3</v>
      </c>
      <c r="AA104" s="18">
        <f t="shared" ref="AA104:AA106" si="1022">M104*Z104</f>
        <v>39.96002</v>
      </c>
      <c r="AB104" s="27">
        <f>IF(M104&gt;0,(AD104+AL104)/M104,0)</f>
        <v>3.1675872729793426E-3</v>
      </c>
      <c r="AC104" s="17">
        <v>2.3000000000000001E-4</v>
      </c>
      <c r="AD104" s="24">
        <f t="shared" ref="AD104:AD106" si="1023">AC104*M104</f>
        <v>3.3179799999999999</v>
      </c>
      <c r="AE104" s="118">
        <v>0.2344</v>
      </c>
      <c r="AF104" s="30">
        <f t="shared" ref="AF104:AF106" si="1024">AI104*(1-AJ104)*AE104</f>
        <v>41.182907999999998</v>
      </c>
      <c r="AG104" s="28">
        <f t="shared" ref="AG104:AG106" si="1025">IF(AND(AE104&gt;0,AC104&gt;0,Z104&gt;0),((Z104-AC104)*AE104)/((AE104-AC104)*Z104),0)</f>
        <v>0.91786814756597102</v>
      </c>
      <c r="AH104" s="60">
        <f t="shared" si="648"/>
        <v>0.92827470094215792</v>
      </c>
      <c r="AI104" s="12">
        <v>195</v>
      </c>
      <c r="AJ104" s="14">
        <v>9.9000000000000005E-2</v>
      </c>
      <c r="AK104" s="15">
        <v>0.2412</v>
      </c>
      <c r="AL104" s="30">
        <f t="shared" ref="AL104:AL106" si="1026">AI104*(1-AJ104)*AK104</f>
        <v>42.377634</v>
      </c>
      <c r="AM104" s="19">
        <v>1.68</v>
      </c>
      <c r="AN104" s="19">
        <v>547.5</v>
      </c>
      <c r="AO104" s="102">
        <f>AO102+AI104-AN104</f>
        <v>65.500000000002956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54" t="s">
        <v>50</v>
      </c>
      <c r="D105" s="34">
        <v>17377</v>
      </c>
      <c r="E105" s="34">
        <v>4</v>
      </c>
      <c r="F105" s="34">
        <v>18025</v>
      </c>
      <c r="G105" s="35">
        <v>2.2000000000000002</v>
      </c>
      <c r="H105" s="35">
        <v>6.9</v>
      </c>
      <c r="I105" s="34">
        <v>17000</v>
      </c>
      <c r="J105" s="35">
        <v>3.6</v>
      </c>
      <c r="K105" s="34">
        <v>15644</v>
      </c>
      <c r="L105" s="36">
        <v>7.2999999999999995E-2</v>
      </c>
      <c r="M105" s="37">
        <f>ROUND(K105*(1-L105),0)</f>
        <v>14502</v>
      </c>
      <c r="N105" s="38">
        <v>0.68200000000000005</v>
      </c>
      <c r="O105" s="25">
        <f t="shared" si="1016"/>
        <v>9890.3640000000014</v>
      </c>
      <c r="P105" s="36">
        <v>0.28499999999999998</v>
      </c>
      <c r="Q105" s="25">
        <f t="shared" si="1017"/>
        <v>4133.07</v>
      </c>
      <c r="R105" s="39">
        <v>3.3000000000000002E-2</v>
      </c>
      <c r="S105" s="25">
        <f t="shared" si="1018"/>
        <v>478.56600000000003</v>
      </c>
      <c r="T105" s="28">
        <v>0.17299999999999999</v>
      </c>
      <c r="U105" s="25">
        <f t="shared" si="1019"/>
        <v>2508.846</v>
      </c>
      <c r="V105" s="39">
        <v>0.53200000000000003</v>
      </c>
      <c r="W105" s="25">
        <f t="shared" si="1020"/>
        <v>7715.0640000000003</v>
      </c>
      <c r="X105" s="39">
        <v>0.38</v>
      </c>
      <c r="Y105" s="25">
        <f t="shared" si="1021"/>
        <v>5510.76</v>
      </c>
      <c r="Z105" s="40">
        <v>2.9099999999999998E-3</v>
      </c>
      <c r="AA105" s="18">
        <f t="shared" si="1022"/>
        <v>42.20082</v>
      </c>
      <c r="AB105" s="27">
        <f>IF(M105&gt;0,(AD105+AL105)/M105,0)</f>
        <v>3.0188460074472485E-3</v>
      </c>
      <c r="AC105" s="40">
        <v>2.3000000000000001E-4</v>
      </c>
      <c r="AD105" s="37">
        <f t="shared" si="1023"/>
        <v>3.3354600000000003</v>
      </c>
      <c r="AE105" s="28">
        <v>0.23580000000000001</v>
      </c>
      <c r="AF105" s="41">
        <f t="shared" si="1024"/>
        <v>40.685403600000001</v>
      </c>
      <c r="AG105" s="28">
        <f t="shared" si="1025"/>
        <v>0.9218613855666602</v>
      </c>
      <c r="AH105" s="29">
        <f t="shared" si="648"/>
        <v>0.92471930796791479</v>
      </c>
      <c r="AI105" s="34">
        <v>193</v>
      </c>
      <c r="AJ105" s="36">
        <v>0.106</v>
      </c>
      <c r="AK105" s="38">
        <v>0.2344</v>
      </c>
      <c r="AL105" s="41">
        <f t="shared" si="1026"/>
        <v>40.443844800000001</v>
      </c>
      <c r="AM105" s="42">
        <v>1.7</v>
      </c>
      <c r="AN105" s="42"/>
      <c r="AO105" s="122">
        <f>AO104+AI105-AN105</f>
        <v>258.50000000000296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11" t="s">
        <v>51</v>
      </c>
      <c r="D106" s="43">
        <v>16600</v>
      </c>
      <c r="E106" s="43">
        <v>3</v>
      </c>
      <c r="F106" s="43">
        <v>16481</v>
      </c>
      <c r="G106" s="37">
        <v>2.2999999999999998</v>
      </c>
      <c r="H106" s="37">
        <v>7.7</v>
      </c>
      <c r="I106" s="43">
        <v>16583</v>
      </c>
      <c r="J106" s="37">
        <v>2.7</v>
      </c>
      <c r="K106" s="43">
        <v>15741</v>
      </c>
      <c r="L106" s="39">
        <v>7.8E-2</v>
      </c>
      <c r="M106" s="37">
        <f>ROUND(K106*(1-L106),0)</f>
        <v>14513</v>
      </c>
      <c r="N106" s="28">
        <v>0.745</v>
      </c>
      <c r="O106" s="25">
        <f t="shared" si="1016"/>
        <v>10812.184999999999</v>
      </c>
      <c r="P106" s="39">
        <v>0.24099999999999999</v>
      </c>
      <c r="Q106" s="25">
        <f t="shared" si="1017"/>
        <v>3497.6329999999998</v>
      </c>
      <c r="R106" s="39">
        <v>1.4E-2</v>
      </c>
      <c r="S106" s="25">
        <f t="shared" si="1018"/>
        <v>203.18200000000002</v>
      </c>
      <c r="T106" s="28">
        <v>0.17</v>
      </c>
      <c r="U106" s="25">
        <f t="shared" si="1019"/>
        <v>2467.21</v>
      </c>
      <c r="V106" s="39">
        <v>0.53700000000000003</v>
      </c>
      <c r="W106" s="25">
        <f t="shared" si="1020"/>
        <v>7793.4810000000007</v>
      </c>
      <c r="X106" s="39">
        <v>0.38</v>
      </c>
      <c r="Y106" s="25">
        <f t="shared" si="1021"/>
        <v>5514.9400000000005</v>
      </c>
      <c r="Z106" s="47">
        <v>2.9199999999999999E-3</v>
      </c>
      <c r="AA106" s="18">
        <f t="shared" si="1022"/>
        <v>42.377959999999995</v>
      </c>
      <c r="AB106" s="27">
        <f>IF(M106&gt;0,(AD106+AL106)/M106,0)</f>
        <v>3.4662739474953493E-3</v>
      </c>
      <c r="AC106" s="47">
        <v>2.2000000000000001E-4</v>
      </c>
      <c r="AD106" s="37">
        <f t="shared" si="1023"/>
        <v>3.19286</v>
      </c>
      <c r="AE106" s="28">
        <v>0.2301</v>
      </c>
      <c r="AF106" s="41">
        <f t="shared" si="1024"/>
        <v>45.038393400000004</v>
      </c>
      <c r="AG106" s="28">
        <f t="shared" si="1025"/>
        <v>0.92554245097501731</v>
      </c>
      <c r="AH106" s="29">
        <f t="shared" si="648"/>
        <v>0.93738804497513095</v>
      </c>
      <c r="AI106" s="43">
        <v>217</v>
      </c>
      <c r="AJ106" s="39">
        <v>9.8000000000000004E-2</v>
      </c>
      <c r="AK106" s="28">
        <v>0.2407</v>
      </c>
      <c r="AL106" s="41">
        <f t="shared" si="1026"/>
        <v>47.113173799999998</v>
      </c>
      <c r="AM106" s="18">
        <v>1.67</v>
      </c>
      <c r="AN106" s="18"/>
      <c r="AO106" s="122">
        <f>AO105+AI106-AN106</f>
        <v>475.50000000000296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27">SUM(D104:D106)</f>
        <v>40130</v>
      </c>
      <c r="E107" s="51"/>
      <c r="F107" s="51">
        <f t="shared" ref="F107" si="1028">SUM(F104:F106)</f>
        <v>42995</v>
      </c>
      <c r="G107" s="52"/>
      <c r="H107" s="52"/>
      <c r="I107" s="51">
        <f t="shared" ref="I107:K107" si="1029">SUM(I104:I106)</f>
        <v>41767</v>
      </c>
      <c r="J107" s="52"/>
      <c r="K107" s="51">
        <f t="shared" si="1029"/>
        <v>46913</v>
      </c>
      <c r="L107" s="21">
        <f t="shared" ref="L107" si="1030">IF(K107&gt;0,(K104*L104+K105*L105+K106*L106)/K107,0)</f>
        <v>7.4015688615096026E-2</v>
      </c>
      <c r="M107" s="52">
        <f t="shared" ref="M107" si="1031">M104+M105+M106</f>
        <v>43441</v>
      </c>
      <c r="N107" s="53">
        <f t="shared" ref="N107" si="1032">IF(M107&gt;0,O107/M107,0)</f>
        <v>0.72363649547662356</v>
      </c>
      <c r="O107" s="54">
        <f t="shared" ref="O107" si="1033">O104+O105+O106</f>
        <v>31435.493000000002</v>
      </c>
      <c r="P107" s="21">
        <f t="shared" ref="P107" si="1034">IF(M107&gt;0,Q107/M107,0)</f>
        <v>0.25070737321884856</v>
      </c>
      <c r="Q107" s="54">
        <f t="shared" ref="Q107" si="1035">Q104+Q105+Q106</f>
        <v>10890.978999999999</v>
      </c>
      <c r="R107" s="21">
        <f t="shared" ref="R107" si="1036">IF(M107&gt;0,S107/M107,0)</f>
        <v>2.5656131304527981E-2</v>
      </c>
      <c r="S107" s="54">
        <f t="shared" ref="S107" si="1037">S104+S105+S106</f>
        <v>1114.528</v>
      </c>
      <c r="T107" s="21">
        <f t="shared" ref="T107" si="1038">IF(M107&gt;0,U107/M107,0)</f>
        <v>0.18727354342671668</v>
      </c>
      <c r="U107" s="54">
        <f t="shared" ref="U107" si="1039">U104+U105+U106</f>
        <v>8135.3499999999995</v>
      </c>
      <c r="V107" s="21">
        <f t="shared" ref="V107" si="1040">IF(M107&gt;0,W107/M107,0)</f>
        <v>0.51739837941115541</v>
      </c>
      <c r="W107" s="54">
        <f t="shared" ref="W107" si="1041">W104+W105+W106</f>
        <v>22476.303</v>
      </c>
      <c r="X107" s="21">
        <f t="shared" ref="X107" si="1042">IF(M107&gt;0,Y107/M107,0)</f>
        <v>0.38000000000000006</v>
      </c>
      <c r="Y107" s="54">
        <f t="shared" ref="Y107" si="1043">Y104+Y105+Y106</f>
        <v>16507.580000000002</v>
      </c>
      <c r="Z107" s="55">
        <f t="shared" ref="Z107" si="1044">IF(M107&gt;0,AA107/M107,0)</f>
        <v>2.8668492898413942E-3</v>
      </c>
      <c r="AA107" s="56">
        <f t="shared" ref="AA107" si="1045">SUM(AA104:AA106)</f>
        <v>124.53880000000001</v>
      </c>
      <c r="AB107" s="55">
        <f t="shared" ref="AB107" si="1046">IF(M107&gt;0,(AB104*M104+AB105*M105+AB106*M106)/M107,0)</f>
        <v>3.2177194954075643E-3</v>
      </c>
      <c r="AC107" s="55">
        <f t="shared" ref="AC107" si="1047">IF(K107&gt;0,(K104*AC104+K105*AC105+K106*AC106)/K107,0)</f>
        <v>2.266446400784431E-4</v>
      </c>
      <c r="AD107" s="52">
        <f t="shared" ref="AD107" si="1048">SUM(AD104:AD106)</f>
        <v>9.8462999999999994</v>
      </c>
      <c r="AE107" s="53">
        <f t="shared" ref="AE107" si="1049">IF(K107&gt;0,(K104*AE104+K105*AE105+K106*AE106)/K107,0)</f>
        <v>0.23342405090273483</v>
      </c>
      <c r="AF107" s="58">
        <f t="shared" ref="AF107" si="1050">SUM(AF104:AF106)</f>
        <v>126.906705</v>
      </c>
      <c r="AG107" s="53">
        <f t="shared" ref="AG107" si="1051">IF(AND(AA107&gt;0),((AA104*AG104+AA105*AG105+AA106*AG106)/AA107),0)</f>
        <v>0.92183268906613525</v>
      </c>
      <c r="AH107" s="57">
        <f t="shared" si="648"/>
        <v>0.9304467966360449</v>
      </c>
      <c r="AI107" s="51">
        <f t="shared" ref="AI107" si="1052">SUM(AI104:AI106)</f>
        <v>605</v>
      </c>
      <c r="AJ107" s="21">
        <f t="shared" ref="AJ107" si="1053">IF(AI107&gt;0,(AJ104*AI104+AJ105*AI105+AJ106*AI106)/AI107,0)</f>
        <v>0.10087438016528925</v>
      </c>
      <c r="AK107" s="53">
        <f t="shared" ref="AK107" si="1054">IF(K107&gt;0,(AK104*K104+AK105*K105+AK106*K106)/K107,0)</f>
        <v>0.23876464732590114</v>
      </c>
      <c r="AL107" s="58">
        <f t="shared" ref="AL107" si="1055">SUM(AL104:AL106)</f>
        <v>129.93465259999999</v>
      </c>
      <c r="AM107" s="56"/>
      <c r="AN107" s="56">
        <f t="shared" ref="AN107" si="1056">SUM(AN104:AN106)</f>
        <v>547.5</v>
      </c>
      <c r="AO107" s="106"/>
      <c r="AP107" s="107">
        <f>AO106</f>
        <v>475.50000000000296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1" t="s">
        <v>52</v>
      </c>
      <c r="D108" s="12">
        <v>17313</v>
      </c>
      <c r="E108" s="12">
        <v>0</v>
      </c>
      <c r="F108" s="12">
        <v>17221</v>
      </c>
      <c r="G108" s="13">
        <v>1.7</v>
      </c>
      <c r="H108" s="13">
        <v>7.6</v>
      </c>
      <c r="I108" s="12">
        <v>16322</v>
      </c>
      <c r="J108" s="13">
        <v>2.6</v>
      </c>
      <c r="K108" s="12">
        <v>16044</v>
      </c>
      <c r="L108" s="14">
        <v>7.3999999999999996E-2</v>
      </c>
      <c r="M108" s="24">
        <f>ROUND(K108*(1-L108),0)</f>
        <v>14857</v>
      </c>
      <c r="N108" s="15">
        <v>0.755</v>
      </c>
      <c r="O108" s="25">
        <f t="shared" ref="O108:O110" si="1058">M108*N108</f>
        <v>11217.035</v>
      </c>
      <c r="P108" s="14">
        <v>0.23100000000000001</v>
      </c>
      <c r="Q108" s="25">
        <f t="shared" ref="Q108:Q110" si="1059">M108*P108</f>
        <v>3431.9670000000001</v>
      </c>
      <c r="R108" s="16">
        <v>1.4E-2</v>
      </c>
      <c r="S108" s="25">
        <f t="shared" ref="S108:S110" si="1060">M108*R108</f>
        <v>207.99799999999999</v>
      </c>
      <c r="T108" s="26">
        <v>0.17599999999999999</v>
      </c>
      <c r="U108" s="25">
        <f t="shared" ref="U108:U110" si="1061">M108*T108</f>
        <v>2614.8319999999999</v>
      </c>
      <c r="V108" s="16">
        <v>0.53100000000000003</v>
      </c>
      <c r="W108" s="25">
        <f t="shared" ref="W108:W110" si="1062">M108*V108</f>
        <v>7889.067</v>
      </c>
      <c r="X108" s="16">
        <v>0.38</v>
      </c>
      <c r="Y108" s="25">
        <f t="shared" ref="Y108:Y110" si="1063">X108*M108</f>
        <v>5645.66</v>
      </c>
      <c r="Z108" s="17">
        <v>3.0899999999999999E-3</v>
      </c>
      <c r="AA108" s="18">
        <f t="shared" ref="AA108:AA110" si="1064">M108*Z108</f>
        <v>45.90813</v>
      </c>
      <c r="AB108" s="27">
        <f>IF(M108&gt;0,(AD108+AL108)/M108,0)</f>
        <v>3.409079087298917E-3</v>
      </c>
      <c r="AC108" s="17">
        <v>2.4000000000000001E-4</v>
      </c>
      <c r="AD108" s="24">
        <f t="shared" ref="AD108:AD110" si="1065">AC108*M108</f>
        <v>3.56568</v>
      </c>
      <c r="AE108" s="118">
        <v>0.22969999999999999</v>
      </c>
      <c r="AF108" s="30">
        <f t="shared" ref="AF108:AF110" si="1066">AI108*(1-AJ108)*AE108</f>
        <v>46.616236800000003</v>
      </c>
      <c r="AG108" s="28">
        <f t="shared" ref="AG108:AG110" si="1067">IF(AND(AE108&gt;0,AC108&gt;0,Z108&gt;0),((Z108-AC108)*AE108)/((AE108-AC108)*Z108),0)</f>
        <v>0.92329479343227949</v>
      </c>
      <c r="AH108" s="60">
        <f t="shared" si="648"/>
        <v>0.93056240663675382</v>
      </c>
      <c r="AI108" s="12">
        <v>224</v>
      </c>
      <c r="AJ108" s="14">
        <v>9.4E-2</v>
      </c>
      <c r="AK108" s="15">
        <v>0.23200000000000001</v>
      </c>
      <c r="AL108" s="30">
        <f t="shared" ref="AL108:AL110" si="1068">AI108*(1-AJ108)*AK108</f>
        <v>47.083008000000007</v>
      </c>
      <c r="AM108" s="19">
        <v>1.78</v>
      </c>
      <c r="AN108" s="19"/>
      <c r="AO108" s="102">
        <f>AO106+AI108-AN108</f>
        <v>699.50000000000296</v>
      </c>
      <c r="AP108" s="103"/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154" t="s">
        <v>50</v>
      </c>
      <c r="D109" s="34">
        <v>19287</v>
      </c>
      <c r="E109" s="34">
        <v>2</v>
      </c>
      <c r="F109" s="34">
        <v>17366</v>
      </c>
      <c r="G109" s="35">
        <v>0.9</v>
      </c>
      <c r="H109" s="35">
        <v>5.7</v>
      </c>
      <c r="I109" s="34">
        <v>17084</v>
      </c>
      <c r="J109" s="35">
        <v>2.1</v>
      </c>
      <c r="K109" s="34">
        <v>16072</v>
      </c>
      <c r="L109" s="36">
        <v>8.1000000000000003E-2</v>
      </c>
      <c r="M109" s="37">
        <f>ROUND(K109*(1-L109),0)</f>
        <v>14770</v>
      </c>
      <c r="N109" s="38">
        <v>0.70799999999999996</v>
      </c>
      <c r="O109" s="25">
        <f t="shared" si="1058"/>
        <v>10457.16</v>
      </c>
      <c r="P109" s="36">
        <v>0.248</v>
      </c>
      <c r="Q109" s="25">
        <f t="shared" si="1059"/>
        <v>3662.96</v>
      </c>
      <c r="R109" s="39">
        <v>4.3999999999999997E-2</v>
      </c>
      <c r="S109" s="25">
        <f t="shared" si="1060"/>
        <v>649.88</v>
      </c>
      <c r="T109" s="28">
        <v>0.17299999999999999</v>
      </c>
      <c r="U109" s="25">
        <f t="shared" si="1061"/>
        <v>2555.21</v>
      </c>
      <c r="V109" s="39">
        <v>0.53400000000000003</v>
      </c>
      <c r="W109" s="25">
        <f t="shared" si="1062"/>
        <v>7887.18</v>
      </c>
      <c r="X109" s="39">
        <v>0.39</v>
      </c>
      <c r="Y109" s="25">
        <f t="shared" si="1063"/>
        <v>5760.3</v>
      </c>
      <c r="Z109" s="40">
        <v>3.0100000000000001E-3</v>
      </c>
      <c r="AA109" s="18">
        <f t="shared" si="1064"/>
        <v>44.457700000000003</v>
      </c>
      <c r="AB109" s="27">
        <f>IF(M109&gt;0,(AD109+AL109)/M109,0)</f>
        <v>3.3427557210561954E-3</v>
      </c>
      <c r="AC109" s="40">
        <v>2.3000000000000001E-4</v>
      </c>
      <c r="AD109" s="37">
        <f t="shared" si="1065"/>
        <v>3.3971</v>
      </c>
      <c r="AE109" s="28">
        <v>0.22090000000000001</v>
      </c>
      <c r="AF109" s="41">
        <f t="shared" si="1066"/>
        <v>44.175582000000006</v>
      </c>
      <c r="AG109" s="28">
        <f t="shared" si="1067"/>
        <v>0.92455067751232389</v>
      </c>
      <c r="AH109" s="29">
        <f t="shared" si="648"/>
        <v>0.93212702612252107</v>
      </c>
      <c r="AI109" s="34">
        <v>220</v>
      </c>
      <c r="AJ109" s="36">
        <v>9.0999999999999998E-2</v>
      </c>
      <c r="AK109" s="38">
        <v>0.22989999999999999</v>
      </c>
      <c r="AL109" s="41">
        <f t="shared" si="1068"/>
        <v>45.975402000000003</v>
      </c>
      <c r="AM109" s="42">
        <v>1.8</v>
      </c>
      <c r="AN109" s="42"/>
      <c r="AO109" s="122">
        <f>AO108+AI109-AN109</f>
        <v>919.50000000000296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11" t="s">
        <v>51</v>
      </c>
      <c r="D110" s="43">
        <v>16191</v>
      </c>
      <c r="E110" s="43">
        <v>5</v>
      </c>
      <c r="F110" s="43">
        <v>18063</v>
      </c>
      <c r="G110" s="37">
        <v>0.9</v>
      </c>
      <c r="H110" s="37">
        <v>5.8</v>
      </c>
      <c r="I110" s="43">
        <v>17027</v>
      </c>
      <c r="J110" s="37">
        <v>1.7</v>
      </c>
      <c r="K110" s="43">
        <v>16208</v>
      </c>
      <c r="L110" s="39">
        <v>8.2000000000000003E-2</v>
      </c>
      <c r="M110" s="37">
        <f>ROUND(K110*(1-L110),0)</f>
        <v>14879</v>
      </c>
      <c r="N110" s="28">
        <v>0.72</v>
      </c>
      <c r="O110" s="25">
        <f t="shared" si="1058"/>
        <v>10712.88</v>
      </c>
      <c r="P110" s="39">
        <v>0.27100000000000002</v>
      </c>
      <c r="Q110" s="25">
        <f t="shared" si="1059"/>
        <v>4032.2090000000003</v>
      </c>
      <c r="R110" s="39">
        <v>8.9999999999999993E-3</v>
      </c>
      <c r="S110" s="25">
        <f t="shared" si="1060"/>
        <v>133.911</v>
      </c>
      <c r="T110" s="28">
        <v>0.19</v>
      </c>
      <c r="U110" s="25">
        <f t="shared" si="1061"/>
        <v>2827.01</v>
      </c>
      <c r="V110" s="39">
        <v>0.53</v>
      </c>
      <c r="W110" s="25">
        <f t="shared" si="1062"/>
        <v>7885.8700000000008</v>
      </c>
      <c r="X110" s="39">
        <v>0.39</v>
      </c>
      <c r="Y110" s="25">
        <f t="shared" si="1063"/>
        <v>5802.81</v>
      </c>
      <c r="Z110" s="47">
        <v>3.14E-3</v>
      </c>
      <c r="AA110" s="18">
        <f t="shared" si="1064"/>
        <v>46.720059999999997</v>
      </c>
      <c r="AB110" s="27">
        <f>IF(M110&gt;0,(AD110+AL110)/M110,0)</f>
        <v>3.3452300154580279E-3</v>
      </c>
      <c r="AC110" s="47">
        <v>2.4000000000000001E-4</v>
      </c>
      <c r="AD110" s="37">
        <f t="shared" si="1065"/>
        <v>3.5709599999999999</v>
      </c>
      <c r="AE110" s="28">
        <v>0.22439999999999999</v>
      </c>
      <c r="AF110" s="41">
        <f t="shared" si="1066"/>
        <v>45.997736399999994</v>
      </c>
      <c r="AG110" s="28">
        <f t="shared" si="1067"/>
        <v>0.92455570861577474</v>
      </c>
      <c r="AH110" s="29">
        <f t="shared" si="648"/>
        <v>0.92924549066665618</v>
      </c>
      <c r="AI110" s="43">
        <v>227</v>
      </c>
      <c r="AJ110" s="39">
        <v>9.7000000000000003E-2</v>
      </c>
      <c r="AK110" s="28">
        <v>0.22539999999999999</v>
      </c>
      <c r="AL110" s="41">
        <f t="shared" si="1068"/>
        <v>46.202717399999997</v>
      </c>
      <c r="AM110" s="18">
        <v>1.69</v>
      </c>
      <c r="AN110" s="18"/>
      <c r="AO110" s="122">
        <f>AO109+AI110-AN110</f>
        <v>1146.500000000003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69">SUM(D108:D110)</f>
        <v>52791</v>
      </c>
      <c r="E111" s="51"/>
      <c r="F111" s="51">
        <f t="shared" ref="F111" si="1070">SUM(F108:F110)</f>
        <v>52650</v>
      </c>
      <c r="G111" s="52"/>
      <c r="H111" s="52"/>
      <c r="I111" s="51">
        <f t="shared" ref="I111:K111" si="1071">SUM(I108:I110)</f>
        <v>50433</v>
      </c>
      <c r="J111" s="52"/>
      <c r="K111" s="51">
        <f t="shared" si="1071"/>
        <v>48324</v>
      </c>
      <c r="L111" s="21">
        <f t="shared" ref="L111" si="1072">IF(K111&gt;0,(K108*L108+K109*L109+K110*L110)/K111,0)</f>
        <v>7.9011340120850912E-2</v>
      </c>
      <c r="M111" s="52">
        <f t="shared" ref="M111" si="1073">M108+M109+M110</f>
        <v>44506</v>
      </c>
      <c r="N111" s="53">
        <f t="shared" ref="N111" si="1074">IF(M111&gt;0,O111/M111,0)</f>
        <v>0.72770132117017927</v>
      </c>
      <c r="O111" s="54">
        <f t="shared" ref="O111" si="1075">O108+O109+O110</f>
        <v>32387.074999999997</v>
      </c>
      <c r="P111" s="21">
        <f t="shared" ref="P111" si="1076">IF(M111&gt;0,Q111/M111,0)</f>
        <v>0.25001429020806182</v>
      </c>
      <c r="Q111" s="54">
        <f t="shared" ref="Q111" si="1077">Q108+Q109+Q110</f>
        <v>11127.136</v>
      </c>
      <c r="R111" s="21">
        <f t="shared" ref="R111" si="1078">IF(M111&gt;0,S111/M111,0)</f>
        <v>2.2284388621758865E-2</v>
      </c>
      <c r="S111" s="54">
        <f t="shared" ref="S111" si="1079">S108+S109+S110</f>
        <v>991.78899999999999</v>
      </c>
      <c r="T111" s="21">
        <f t="shared" ref="T111" si="1080">IF(M111&gt;0,U111/M111,0)</f>
        <v>0.17968480654293803</v>
      </c>
      <c r="U111" s="54">
        <f t="shared" ref="U111" si="1081">U108+U109+U110</f>
        <v>7997.0519999999997</v>
      </c>
      <c r="V111" s="21">
        <f t="shared" ref="V111" si="1082">IF(M111&gt;0,W111/M111,0)</f>
        <v>0.53166128162494941</v>
      </c>
      <c r="W111" s="54">
        <f t="shared" ref="W111" si="1083">W108+W109+W110</f>
        <v>23662.116999999998</v>
      </c>
      <c r="X111" s="21">
        <f t="shared" ref="X111" si="1084">IF(M111&gt;0,Y111/M111,0)</f>
        <v>0.38666179840920328</v>
      </c>
      <c r="Y111" s="54">
        <f t="shared" ref="Y111" si="1085">Y108+Y109+Y110</f>
        <v>17208.77</v>
      </c>
      <c r="Z111" s="55">
        <f t="shared" ref="Z111" si="1086">IF(M111&gt;0,AA111/M111,0)</f>
        <v>3.080166494405249E-3</v>
      </c>
      <c r="AA111" s="56">
        <f t="shared" ref="AA111" si="1087">SUM(AA108:AA110)</f>
        <v>137.08589000000001</v>
      </c>
      <c r="AB111" s="55">
        <f t="shared" ref="AB111" si="1088">IF(M111&gt;0,(AB108*M108+AB109*M109+AB110*M110)/M111,0)</f>
        <v>3.3657229901586307E-3</v>
      </c>
      <c r="AC111" s="55">
        <f t="shared" ref="AC111" si="1089">IF(K111&gt;0,(K108*AC108+K109*AC109+K110*AC110)/K111,0)</f>
        <v>2.3667411638109427E-4</v>
      </c>
      <c r="AD111" s="52">
        <f t="shared" ref="AD111" si="1090">SUM(AD108:AD110)</f>
        <v>10.53374</v>
      </c>
      <c r="AE111" s="53">
        <f t="shared" ref="AE111" si="1091">IF(K111&gt;0,(K108*AE108+K109*AE109+K110*AE110)/K111,0)</f>
        <v>0.22499558811356674</v>
      </c>
      <c r="AF111" s="58">
        <f t="shared" ref="AF111" si="1092">SUM(AF108:AF110)</f>
        <v>136.7895552</v>
      </c>
      <c r="AG111" s="53">
        <f t="shared" ref="AG111" si="1093">IF(AND(AA111&gt;0),((AA108*AG108+AA109*AG109+AA110*AG110)/AA111),0)</f>
        <v>0.92413181430067948</v>
      </c>
      <c r="AH111" s="57">
        <f t="shared" si="648"/>
        <v>0.93064250769835355</v>
      </c>
      <c r="AI111" s="51">
        <f t="shared" ref="AI111" si="1094">SUM(AI108:AI110)</f>
        <v>671</v>
      </c>
      <c r="AJ111" s="21">
        <f t="shared" ref="AJ111" si="1095">IF(AI111&gt;0,(AJ108*AI108+AJ109*AI109+AJ110*AI110)/AI111,0)</f>
        <v>9.4031296572280182E-2</v>
      </c>
      <c r="AK111" s="53">
        <f t="shared" ref="AK111" si="1096">IF(K111&gt;0,(AK108*K108+AK109*K109+AK110*K110)/K111,0)</f>
        <v>0.22908790663024584</v>
      </c>
      <c r="AL111" s="58">
        <f t="shared" ref="AL111" si="1097">SUM(AL108:AL110)</f>
        <v>139.26112740000002</v>
      </c>
      <c r="AM111" s="56"/>
      <c r="AN111" s="56">
        <f t="shared" ref="AN111" si="1098">SUM(AN108:AN110)</f>
        <v>0</v>
      </c>
      <c r="AO111" s="106"/>
      <c r="AP111" s="107">
        <f>AO110</f>
        <v>1146.500000000003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52</v>
      </c>
      <c r="D112" s="12">
        <v>12220</v>
      </c>
      <c r="E112" s="12">
        <v>0</v>
      </c>
      <c r="F112" s="12">
        <v>14355</v>
      </c>
      <c r="G112" s="13">
        <v>0.7</v>
      </c>
      <c r="H112" s="13">
        <v>4.8</v>
      </c>
      <c r="I112" s="12">
        <v>13752</v>
      </c>
      <c r="J112" s="13">
        <v>2.5</v>
      </c>
      <c r="K112" s="12">
        <v>16246</v>
      </c>
      <c r="L112" s="14">
        <v>7.6999999999999999E-2</v>
      </c>
      <c r="M112" s="24">
        <f>ROUND(K112*(1-L112),0)</f>
        <v>14995</v>
      </c>
      <c r="N112" s="15">
        <v>0.67</v>
      </c>
      <c r="O112" s="25">
        <f t="shared" ref="O112:O114" si="1100">M112*N112</f>
        <v>10046.650000000001</v>
      </c>
      <c r="P112" s="14">
        <v>0.307</v>
      </c>
      <c r="Q112" s="25">
        <f t="shared" ref="Q112:Q114" si="1101">M112*P112</f>
        <v>4603.4650000000001</v>
      </c>
      <c r="R112" s="16">
        <v>2.3E-2</v>
      </c>
      <c r="S112" s="25">
        <f t="shared" ref="S112:S114" si="1102">M112*R112</f>
        <v>344.88499999999999</v>
      </c>
      <c r="T112" s="26">
        <v>0.18</v>
      </c>
      <c r="U112" s="25">
        <f t="shared" ref="U112:U114" si="1103">M112*T112</f>
        <v>2699.1</v>
      </c>
      <c r="V112" s="16">
        <v>0.53400000000000003</v>
      </c>
      <c r="W112" s="25">
        <f t="shared" ref="W112:W114" si="1104">M112*V112</f>
        <v>8007.3300000000008</v>
      </c>
      <c r="X112" s="16">
        <v>0.39</v>
      </c>
      <c r="Y112" s="25">
        <f t="shared" ref="Y112:Y114" si="1105">X112*M112</f>
        <v>5848.05</v>
      </c>
      <c r="Z112" s="17">
        <v>3.0999999999999999E-3</v>
      </c>
      <c r="AA112" s="18">
        <f t="shared" ref="AA112:AA114" si="1106">M112*Z112</f>
        <v>46.484499999999997</v>
      </c>
      <c r="AB112" s="27">
        <f>IF(M112&gt;0,(AD112+AL112)/M112,0)</f>
        <v>3.4649381060353449E-3</v>
      </c>
      <c r="AC112" s="17">
        <v>2.5000000000000001E-4</v>
      </c>
      <c r="AD112" s="24">
        <f t="shared" ref="AD112:AD114" si="1107">AC112*M112</f>
        <v>3.7487500000000002</v>
      </c>
      <c r="AE112" s="118">
        <v>0.22059999999999999</v>
      </c>
      <c r="AF112" s="30">
        <f t="shared" ref="AF112:AF114" si="1108">AI112*(1-AJ112)*AE112</f>
        <v>47.9255706</v>
      </c>
      <c r="AG112" s="28">
        <f t="shared" ref="AG112:AG114" si="1109">IF(AND(AE112&gt;0,AC112&gt;0,Z112&gt;0),((Z112-AC112)*AE112)/((AE112-AC112)*Z112),0)</f>
        <v>0.92039790070049854</v>
      </c>
      <c r="AH112" s="60">
        <f t="shared" si="648"/>
        <v>0.92889516355742419</v>
      </c>
      <c r="AI112" s="12">
        <v>239</v>
      </c>
      <c r="AJ112" s="14">
        <v>9.0999999999999998E-2</v>
      </c>
      <c r="AK112" s="15">
        <v>0.22189999999999999</v>
      </c>
      <c r="AL112" s="30">
        <f t="shared" ref="AL112:AL114" si="1110">AI112*(1-AJ112)*AK112</f>
        <v>48.207996899999998</v>
      </c>
      <c r="AM112" s="19">
        <v>1.65</v>
      </c>
      <c r="AN112" s="19"/>
      <c r="AO112" s="102">
        <f>AO110+AI112-AN112</f>
        <v>1385.500000000003</v>
      </c>
      <c r="AP112" s="103"/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11" t="s">
        <v>54</v>
      </c>
      <c r="D113" s="34">
        <v>19639</v>
      </c>
      <c r="E113" s="34">
        <v>2</v>
      </c>
      <c r="F113" s="34">
        <v>17142</v>
      </c>
      <c r="G113" s="35">
        <v>0.9</v>
      </c>
      <c r="H113" s="35">
        <v>6.5</v>
      </c>
      <c r="I113" s="34">
        <v>16946</v>
      </c>
      <c r="J113" s="35">
        <v>1.8</v>
      </c>
      <c r="K113" s="34">
        <v>16212</v>
      </c>
      <c r="L113" s="36">
        <v>7.1999999999999995E-2</v>
      </c>
      <c r="M113" s="37">
        <f>ROUND(K113*(1-L113),0)</f>
        <v>15045</v>
      </c>
      <c r="N113" s="38">
        <v>0.81399999999999995</v>
      </c>
      <c r="O113" s="25">
        <f t="shared" si="1100"/>
        <v>12246.63</v>
      </c>
      <c r="P113" s="36">
        <v>0.14499999999999999</v>
      </c>
      <c r="Q113" s="25">
        <f t="shared" si="1101"/>
        <v>2181.5249999999996</v>
      </c>
      <c r="R113" s="39">
        <v>4.1000000000000002E-2</v>
      </c>
      <c r="S113" s="25">
        <f t="shared" si="1102"/>
        <v>616.84500000000003</v>
      </c>
      <c r="T113" s="28">
        <v>0.185</v>
      </c>
      <c r="U113" s="25">
        <f t="shared" si="1103"/>
        <v>2783.3249999999998</v>
      </c>
      <c r="V113" s="39">
        <v>0.52200000000000002</v>
      </c>
      <c r="W113" s="25">
        <f t="shared" si="1104"/>
        <v>7853.4900000000007</v>
      </c>
      <c r="X113" s="39">
        <v>0.39</v>
      </c>
      <c r="Y113" s="25">
        <f t="shared" si="1105"/>
        <v>5867.55</v>
      </c>
      <c r="Z113" s="40">
        <v>3.0899999999999999E-3</v>
      </c>
      <c r="AA113" s="18">
        <f t="shared" si="1106"/>
        <v>46.489049999999999</v>
      </c>
      <c r="AB113" s="27">
        <f>IF(M113&gt;0,(AD113+AL113)/M113,0)</f>
        <v>3.2644417547357924E-3</v>
      </c>
      <c r="AC113" s="40">
        <v>2.5000000000000001E-4</v>
      </c>
      <c r="AD113" s="37">
        <f t="shared" si="1107"/>
        <v>3.76125</v>
      </c>
      <c r="AE113" s="28">
        <v>0.2165</v>
      </c>
      <c r="AF113" s="41">
        <f t="shared" si="1108"/>
        <v>45.310419000000003</v>
      </c>
      <c r="AG113" s="28">
        <f t="shared" si="1109"/>
        <v>0.92015638737676997</v>
      </c>
      <c r="AH113" s="29">
        <f t="shared" si="648"/>
        <v>0.92448377553866079</v>
      </c>
      <c r="AI113" s="34">
        <v>231</v>
      </c>
      <c r="AJ113" s="36">
        <v>9.4E-2</v>
      </c>
      <c r="AK113" s="38">
        <v>0.2167</v>
      </c>
      <c r="AL113" s="41">
        <f t="shared" si="1110"/>
        <v>45.352276199999999</v>
      </c>
      <c r="AM113" s="42">
        <v>1.65</v>
      </c>
      <c r="AN113" s="42"/>
      <c r="AO113" s="122">
        <f>AO112+AI113-AN113</f>
        <v>1616.500000000003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11" t="s">
        <v>51</v>
      </c>
      <c r="D114" s="43">
        <v>16121</v>
      </c>
      <c r="E114" s="43">
        <v>5</v>
      </c>
      <c r="F114" s="43">
        <v>18479</v>
      </c>
      <c r="G114" s="37">
        <v>1.2</v>
      </c>
      <c r="H114" s="37">
        <v>5.2</v>
      </c>
      <c r="I114" s="43">
        <v>17485</v>
      </c>
      <c r="J114" s="37">
        <v>1.6</v>
      </c>
      <c r="K114" s="43">
        <v>16101</v>
      </c>
      <c r="L114" s="39">
        <v>8.1000000000000003E-2</v>
      </c>
      <c r="M114" s="37">
        <f>ROUND(K114*(1-L114),0)</f>
        <v>14797</v>
      </c>
      <c r="N114" s="28">
        <v>0.68400000000000005</v>
      </c>
      <c r="O114" s="25">
        <f t="shared" si="1100"/>
        <v>10121.148000000001</v>
      </c>
      <c r="P114" s="39">
        <v>0.30299999999999999</v>
      </c>
      <c r="Q114" s="25">
        <f t="shared" si="1101"/>
        <v>4483.491</v>
      </c>
      <c r="R114" s="39">
        <v>1.2999999999999999E-2</v>
      </c>
      <c r="S114" s="25">
        <f t="shared" si="1102"/>
        <v>192.36099999999999</v>
      </c>
      <c r="T114" s="28">
        <v>0.182</v>
      </c>
      <c r="U114" s="25">
        <f t="shared" si="1103"/>
        <v>2693.0540000000001</v>
      </c>
      <c r="V114" s="39">
        <v>0.53800000000000003</v>
      </c>
      <c r="W114" s="25">
        <f t="shared" si="1104"/>
        <v>7960.7860000000001</v>
      </c>
      <c r="X114" s="39">
        <v>0.39</v>
      </c>
      <c r="Y114" s="25">
        <f t="shared" si="1105"/>
        <v>5770.83</v>
      </c>
      <c r="Z114" s="47">
        <v>3.15E-3</v>
      </c>
      <c r="AA114" s="18">
        <f t="shared" si="1106"/>
        <v>46.610550000000003</v>
      </c>
      <c r="AB114" s="27">
        <f>IF(M114&gt;0,(AD114+AL114)/M114,0)</f>
        <v>3.2635939987835372E-3</v>
      </c>
      <c r="AC114" s="47">
        <v>2.5000000000000001E-4</v>
      </c>
      <c r="AD114" s="37">
        <f t="shared" si="1107"/>
        <v>3.6992500000000001</v>
      </c>
      <c r="AE114" s="28">
        <v>0.22059999999999999</v>
      </c>
      <c r="AF114" s="41">
        <f t="shared" si="1108"/>
        <v>44.471195200000004</v>
      </c>
      <c r="AG114" s="28">
        <f t="shared" si="1109"/>
        <v>0.92167943495377125</v>
      </c>
      <c r="AH114" s="29">
        <f t="shared" si="648"/>
        <v>0.92444213782240237</v>
      </c>
      <c r="AI114" s="43">
        <v>223</v>
      </c>
      <c r="AJ114" s="39">
        <v>9.6000000000000002E-2</v>
      </c>
      <c r="AK114" s="28">
        <v>0.22120000000000001</v>
      </c>
      <c r="AL114" s="41">
        <f t="shared" si="1110"/>
        <v>44.592150400000001</v>
      </c>
      <c r="AM114" s="18">
        <v>1.66</v>
      </c>
      <c r="AN114" s="18"/>
      <c r="AO114" s="122">
        <f>AO113+AI114-AN114</f>
        <v>1839.500000000003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11">SUM(D112:D114)</f>
        <v>47980</v>
      </c>
      <c r="E115" s="51"/>
      <c r="F115" s="51">
        <f t="shared" ref="F115" si="1112">SUM(F112:F114)</f>
        <v>49976</v>
      </c>
      <c r="G115" s="52"/>
      <c r="H115" s="52"/>
      <c r="I115" s="51">
        <f t="shared" ref="I115:K115" si="1113">SUM(I112:I114)</f>
        <v>48183</v>
      </c>
      <c r="J115" s="52"/>
      <c r="K115" s="51">
        <f t="shared" si="1113"/>
        <v>48559</v>
      </c>
      <c r="L115" s="21">
        <f t="shared" ref="L115" si="1114">IF(K115&gt;0,(K112*L112+K113*L113+K114*L114)/K115,0)</f>
        <v>7.6656994583908233E-2</v>
      </c>
      <c r="M115" s="52">
        <f t="shared" ref="M115" si="1115">M112+M113+M114</f>
        <v>44837</v>
      </c>
      <c r="N115" s="53">
        <f t="shared" ref="N115" si="1116">IF(M115&gt;0,O115/M115,0)</f>
        <v>0.72293926890737559</v>
      </c>
      <c r="O115" s="54">
        <f t="shared" ref="O115" si="1117">O112+O113+O114</f>
        <v>32414.428</v>
      </c>
      <c r="P115" s="21">
        <f t="shared" ref="P115" si="1118">IF(M115&gt;0,Q115/M115,0)</f>
        <v>0.25132102950688046</v>
      </c>
      <c r="Q115" s="54">
        <f t="shared" ref="Q115" si="1119">Q112+Q113+Q114</f>
        <v>11268.481</v>
      </c>
      <c r="R115" s="21">
        <f t="shared" ref="R115" si="1120">IF(M115&gt;0,S115/M115,0)</f>
        <v>2.5739701585743915E-2</v>
      </c>
      <c r="S115" s="54">
        <f t="shared" ref="S115" si="1121">S112+S113+S114</f>
        <v>1154.0909999999999</v>
      </c>
      <c r="T115" s="21">
        <f t="shared" ref="T115" si="1122">IF(M115&gt;0,U115/M115,0)</f>
        <v>0.18233777906639603</v>
      </c>
      <c r="U115" s="54">
        <f t="shared" ref="U115" si="1123">U112+U113+U114</f>
        <v>8175.4789999999994</v>
      </c>
      <c r="V115" s="21">
        <f t="shared" ref="V115" si="1124">IF(M115&gt;0,W115/M115,0)</f>
        <v>0.53129348529116582</v>
      </c>
      <c r="W115" s="54">
        <f t="shared" ref="W115" si="1125">W112+W113+W114</f>
        <v>23821.606</v>
      </c>
      <c r="X115" s="21">
        <f t="shared" ref="X115" si="1126">IF(M115&gt;0,Y115/M115,0)</f>
        <v>0.39</v>
      </c>
      <c r="Y115" s="54">
        <f t="shared" ref="Y115" si="1127">Y112+Y113+Y114</f>
        <v>17486.43</v>
      </c>
      <c r="Z115" s="55">
        <f t="shared" ref="Z115" si="1128">IF(M115&gt;0,AA115/M115,0)</f>
        <v>3.1131453933135574E-3</v>
      </c>
      <c r="AA115" s="56">
        <f t="shared" ref="AA115" si="1129">SUM(AA112:AA114)</f>
        <v>139.58409999999998</v>
      </c>
      <c r="AB115" s="55">
        <f t="shared" ref="AB115" si="1130">IF(M115&gt;0,(AB112*M112+AB113*M113+AB114*M114)/M115,0)</f>
        <v>3.331214699913018E-3</v>
      </c>
      <c r="AC115" s="55">
        <f t="shared" ref="AC115" si="1131">IF(K115&gt;0,(K112*AC112+K113*AC113+K114*AC114)/K115,0)</f>
        <v>2.5000000000000001E-4</v>
      </c>
      <c r="AD115" s="52">
        <f t="shared" ref="AD115" si="1132">SUM(AD112:AD114)</f>
        <v>11.209250000000001</v>
      </c>
      <c r="AE115" s="53">
        <f t="shared" ref="AE115" si="1133">IF(K115&gt;0,(K112*AE112+K113*AE113+K114*AE114)/K115,0)</f>
        <v>0.21923116621017733</v>
      </c>
      <c r="AF115" s="58">
        <f t="shared" ref="AF115" si="1134">SUM(AF112:AF114)</f>
        <v>137.70718480000002</v>
      </c>
      <c r="AG115" s="53">
        <f t="shared" ref="AG115" si="1135">IF(AND(AA115&gt;0),((AA112*AG112+AA113*AG113+AA114*AG114)/AA115),0)</f>
        <v>0.92074539938699951</v>
      </c>
      <c r="AH115" s="57">
        <f t="shared" si="648"/>
        <v>0.92600490496786203</v>
      </c>
      <c r="AI115" s="51">
        <f t="shared" ref="AI115" si="1136">SUM(AI112:AI114)</f>
        <v>693</v>
      </c>
      <c r="AJ115" s="21">
        <f t="shared" ref="AJ115" si="1137">IF(AI115&gt;0,(AJ112*AI112+AJ113*AI113+AJ114*AI114)/AI115,0)</f>
        <v>9.36089466089466E-2</v>
      </c>
      <c r="AK115" s="53">
        <f t="shared" ref="AK115" si="1138">IF(K115&gt;0,(AK112*K112+AK113*K113+AK114*K114)/K115,0)</f>
        <v>0.21993181490557878</v>
      </c>
      <c r="AL115" s="58">
        <f t="shared" ref="AL115" si="1139">SUM(AL112:AL114)</f>
        <v>138.1524235</v>
      </c>
      <c r="AM115" s="56"/>
      <c r="AN115" s="56">
        <f t="shared" ref="AN115" si="1140">SUM(AN112:AN114)</f>
        <v>0</v>
      </c>
      <c r="AO115" s="106"/>
      <c r="AP115" s="107">
        <f>AO114</f>
        <v>1839.500000000003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52</v>
      </c>
      <c r="D116" s="12">
        <v>6591</v>
      </c>
      <c r="E116" s="12">
        <v>1</v>
      </c>
      <c r="F116" s="12">
        <v>9260</v>
      </c>
      <c r="G116" s="13">
        <v>0.6</v>
      </c>
      <c r="H116" s="13">
        <v>5.8</v>
      </c>
      <c r="I116" s="12">
        <v>9507</v>
      </c>
      <c r="J116" s="13">
        <v>3.6</v>
      </c>
      <c r="K116" s="12">
        <v>15606</v>
      </c>
      <c r="L116" s="14">
        <v>7.9000000000000001E-2</v>
      </c>
      <c r="M116" s="24">
        <f>ROUND(K116*(1-L116),0)</f>
        <v>14373</v>
      </c>
      <c r="N116" s="15">
        <v>0.63600000000000001</v>
      </c>
      <c r="O116" s="25">
        <f t="shared" ref="O116:O118" si="1142">M116*N116</f>
        <v>9141.228000000001</v>
      </c>
      <c r="P116" s="14">
        <v>0.33</v>
      </c>
      <c r="Q116" s="25">
        <f t="shared" ref="Q116:Q118" si="1143">M116*P116</f>
        <v>4743.09</v>
      </c>
      <c r="R116" s="16">
        <v>3.4000000000000002E-2</v>
      </c>
      <c r="S116" s="25">
        <f t="shared" ref="S116:S118" si="1144">M116*R116</f>
        <v>488.68200000000002</v>
      </c>
      <c r="T116" s="26">
        <v>0.19500000000000001</v>
      </c>
      <c r="U116" s="25">
        <f t="shared" ref="U116:U118" si="1145">M116*T116</f>
        <v>2802.7350000000001</v>
      </c>
      <c r="V116" s="16">
        <v>0.52200000000000002</v>
      </c>
      <c r="W116" s="25">
        <f t="shared" ref="W116:W118" si="1146">M116*V116</f>
        <v>7502.7060000000001</v>
      </c>
      <c r="X116" s="16">
        <v>0.38</v>
      </c>
      <c r="Y116" s="25">
        <f t="shared" ref="Y116:Y118" si="1147">X116*M116</f>
        <v>5461.74</v>
      </c>
      <c r="Z116" s="17">
        <v>3.2100000000000002E-3</v>
      </c>
      <c r="AA116" s="18">
        <f t="shared" ref="AA116:AA118" si="1148">M116*Z116</f>
        <v>46.137330000000006</v>
      </c>
      <c r="AB116" s="27">
        <f>IF(M116&gt;0,(AD116+AL116)/M116,0)</f>
        <v>3.1584178668336467E-3</v>
      </c>
      <c r="AC116" s="17">
        <v>2.5999999999999998E-4</v>
      </c>
      <c r="AD116" s="24">
        <f t="shared" ref="AD116:AD118" si="1149">AC116*M116</f>
        <v>3.7369799999999995</v>
      </c>
      <c r="AE116" s="118">
        <v>0.2223</v>
      </c>
      <c r="AF116" s="30">
        <f t="shared" ref="AF116:AF118" si="1150">AI116*(1-AJ116)*AE116</f>
        <v>42.248114999999999</v>
      </c>
      <c r="AG116" s="28">
        <f t="shared" ref="AG116:AG118" si="1151">IF(AND(AE116&gt;0,AC116&gt;0,Z116&gt;0),((Z116-AC116)*AE116)/((AE116-AC116)*Z116),0)</f>
        <v>0.92007923132482672</v>
      </c>
      <c r="AH116" s="60">
        <f t="shared" si="648"/>
        <v>0.91877008560484275</v>
      </c>
      <c r="AI116" s="12">
        <v>210</v>
      </c>
      <c r="AJ116" s="14">
        <v>9.5000000000000001E-2</v>
      </c>
      <c r="AK116" s="15">
        <v>0.21920000000000001</v>
      </c>
      <c r="AL116" s="30">
        <f t="shared" ref="AL116:AL118" si="1152">AI116*(1-AJ116)*AK116</f>
        <v>41.65896</v>
      </c>
      <c r="AM116" s="19">
        <v>1.65</v>
      </c>
      <c r="AN116" s="19">
        <v>901.18</v>
      </c>
      <c r="AO116" s="102">
        <f>AO114+AI116-AN116</f>
        <v>1148.3200000000029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54</v>
      </c>
      <c r="D117" s="34">
        <v>18500</v>
      </c>
      <c r="E117" s="34">
        <v>3</v>
      </c>
      <c r="F117" s="34">
        <v>17564</v>
      </c>
      <c r="G117" s="35">
        <v>0.6</v>
      </c>
      <c r="H117" s="35">
        <v>6.2</v>
      </c>
      <c r="I117" s="34">
        <v>16245</v>
      </c>
      <c r="J117" s="35">
        <v>3</v>
      </c>
      <c r="K117" s="34">
        <v>15993</v>
      </c>
      <c r="L117" s="36">
        <v>0.08</v>
      </c>
      <c r="M117" s="37">
        <f>ROUND(K117*(1-L117),0)</f>
        <v>14714</v>
      </c>
      <c r="N117" s="38">
        <v>0.77200000000000002</v>
      </c>
      <c r="O117" s="25">
        <f t="shared" si="1142"/>
        <v>11359.208000000001</v>
      </c>
      <c r="P117" s="36">
        <v>0.20799999999999999</v>
      </c>
      <c r="Q117" s="25">
        <f t="shared" si="1143"/>
        <v>3060.5119999999997</v>
      </c>
      <c r="R117" s="39">
        <v>0.02</v>
      </c>
      <c r="S117" s="25">
        <f t="shared" si="1144"/>
        <v>294.28000000000003</v>
      </c>
      <c r="T117" s="28">
        <v>0.23799999999999999</v>
      </c>
      <c r="U117" s="25">
        <f t="shared" si="1145"/>
        <v>3501.9319999999998</v>
      </c>
      <c r="V117" s="39">
        <v>0.47899999999999998</v>
      </c>
      <c r="W117" s="25">
        <f t="shared" si="1146"/>
        <v>7048.0059999999994</v>
      </c>
      <c r="X117" s="39">
        <v>0.38</v>
      </c>
      <c r="Y117" s="25">
        <f t="shared" si="1147"/>
        <v>5591.32</v>
      </c>
      <c r="Z117" s="40">
        <v>2.9499999999999999E-3</v>
      </c>
      <c r="AA117" s="18">
        <f t="shared" si="1148"/>
        <v>43.406300000000002</v>
      </c>
      <c r="AB117" s="27">
        <f>IF(M117&gt;0,(AD117+AL117)/M117,0)</f>
        <v>3.1117188392007613E-3</v>
      </c>
      <c r="AC117" s="40">
        <v>2.5000000000000001E-4</v>
      </c>
      <c r="AD117" s="37">
        <f t="shared" si="1149"/>
        <v>3.6785000000000001</v>
      </c>
      <c r="AE117" s="28">
        <v>0.21679999999999999</v>
      </c>
      <c r="AF117" s="41">
        <f t="shared" si="1150"/>
        <v>42.068522399999999</v>
      </c>
      <c r="AG117" s="28">
        <f t="shared" si="1151"/>
        <v>0.91631086882506496</v>
      </c>
      <c r="AH117" s="29">
        <f t="shared" si="648"/>
        <v>0.92071928764211219</v>
      </c>
      <c r="AI117" s="34">
        <v>213</v>
      </c>
      <c r="AJ117" s="36">
        <v>8.8999999999999996E-2</v>
      </c>
      <c r="AK117" s="38">
        <v>0.217</v>
      </c>
      <c r="AL117" s="41">
        <f t="shared" si="1152"/>
        <v>42.107331000000002</v>
      </c>
      <c r="AM117" s="42">
        <v>1.8</v>
      </c>
      <c r="AN117" s="42"/>
      <c r="AO117" s="122">
        <f>AO116+AI117-AN117</f>
        <v>1361.3200000000029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11" t="s">
        <v>53</v>
      </c>
      <c r="D118" s="43">
        <v>19641</v>
      </c>
      <c r="E118" s="43">
        <v>1</v>
      </c>
      <c r="F118" s="43">
        <v>16707</v>
      </c>
      <c r="G118" s="37">
        <v>1.1000000000000001</v>
      </c>
      <c r="H118" s="37">
        <v>5.4</v>
      </c>
      <c r="I118" s="43">
        <v>16201</v>
      </c>
      <c r="J118" s="37">
        <v>2.7</v>
      </c>
      <c r="K118" s="131">
        <v>15909</v>
      </c>
      <c r="L118" s="39">
        <v>7.4999999999999997E-2</v>
      </c>
      <c r="M118" s="37">
        <f>ROUND(K118*(1-L118),0)</f>
        <v>14716</v>
      </c>
      <c r="N118" s="28">
        <v>0.67200000000000004</v>
      </c>
      <c r="O118" s="25">
        <f t="shared" si="1142"/>
        <v>9889.152</v>
      </c>
      <c r="P118" s="39">
        <v>0.29099999999999998</v>
      </c>
      <c r="Q118" s="25">
        <f t="shared" si="1143"/>
        <v>4282.3559999999998</v>
      </c>
      <c r="R118" s="39">
        <v>3.6999999999999998E-2</v>
      </c>
      <c r="S118" s="25">
        <f t="shared" si="1144"/>
        <v>544.49199999999996</v>
      </c>
      <c r="T118" s="28">
        <v>0.23499999999999999</v>
      </c>
      <c r="U118" s="25">
        <f t="shared" si="1145"/>
        <v>3458.2599999999998</v>
      </c>
      <c r="V118" s="39">
        <v>0.47599999999999998</v>
      </c>
      <c r="W118" s="25">
        <f t="shared" si="1146"/>
        <v>7004.8159999999998</v>
      </c>
      <c r="X118" s="39">
        <v>0.38</v>
      </c>
      <c r="Y118" s="25">
        <f t="shared" si="1147"/>
        <v>5592.08</v>
      </c>
      <c r="Z118" s="47">
        <v>2.8999999999999998E-3</v>
      </c>
      <c r="AA118" s="18">
        <f t="shared" si="1148"/>
        <v>42.676399999999994</v>
      </c>
      <c r="AB118" s="27">
        <f>IF(M118&gt;0,(AD118+AL118)/M118,0)</f>
        <v>3.4847102473498236E-3</v>
      </c>
      <c r="AC118" s="47">
        <v>2.4000000000000001E-4</v>
      </c>
      <c r="AD118" s="37">
        <f t="shared" si="1149"/>
        <v>3.5318399999999999</v>
      </c>
      <c r="AE118" s="28">
        <v>0.217</v>
      </c>
      <c r="AF118" s="41">
        <f t="shared" si="1150"/>
        <v>46.010509999999996</v>
      </c>
      <c r="AG118" s="28">
        <f t="shared" si="1151"/>
        <v>0.91825696304827842</v>
      </c>
      <c r="AH118" s="29">
        <f t="shared" si="648"/>
        <v>0.93212108222959311</v>
      </c>
      <c r="AI118" s="43">
        <v>233</v>
      </c>
      <c r="AJ118" s="39">
        <v>0.09</v>
      </c>
      <c r="AK118" s="28">
        <v>0.22520000000000001</v>
      </c>
      <c r="AL118" s="41">
        <f t="shared" si="1152"/>
        <v>47.749155999999999</v>
      </c>
      <c r="AM118" s="18">
        <v>1.8</v>
      </c>
      <c r="AN118" s="18"/>
      <c r="AO118" s="122">
        <f>AO117+AI118-AN118</f>
        <v>1594.3200000000029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53">SUM(D116:D118)</f>
        <v>44732</v>
      </c>
      <c r="E119" s="51"/>
      <c r="F119" s="51">
        <f t="shared" ref="F119" si="1154">SUM(F116:F118)</f>
        <v>43531</v>
      </c>
      <c r="G119" s="52"/>
      <c r="H119" s="52"/>
      <c r="I119" s="51">
        <f t="shared" ref="I119:K119" si="1155">SUM(I116:I118)</f>
        <v>41953</v>
      </c>
      <c r="J119" s="52"/>
      <c r="K119" s="51">
        <f t="shared" si="1155"/>
        <v>47508</v>
      </c>
      <c r="L119" s="21">
        <f t="shared" ref="L119" si="1156">IF(K119&gt;0,(K116*L116+K117*L117+K118*L118)/K119,0)</f>
        <v>7.7997158373326603E-2</v>
      </c>
      <c r="M119" s="52">
        <f t="shared" ref="M119" si="1157">M116+M117+M118</f>
        <v>43803</v>
      </c>
      <c r="N119" s="53">
        <f t="shared" ref="N119" si="1158">IF(M119&gt;0,O119/M119,0)</f>
        <v>0.69377869095724043</v>
      </c>
      <c r="O119" s="54">
        <f t="shared" ref="O119" si="1159">O116+O117+O118</f>
        <v>30389.588000000003</v>
      </c>
      <c r="P119" s="21">
        <f t="shared" ref="P119" si="1160">IF(M119&gt;0,Q119/M119,0)</f>
        <v>0.27591621578430697</v>
      </c>
      <c r="Q119" s="54">
        <f t="shared" ref="Q119" si="1161">Q116+Q117+Q118</f>
        <v>12085.957999999999</v>
      </c>
      <c r="R119" s="21">
        <f t="shared" ref="R119" si="1162">IF(M119&gt;0,S119/M119,0)</f>
        <v>3.0305093258452615E-2</v>
      </c>
      <c r="S119" s="54">
        <f t="shared" ref="S119" si="1163">S116+S117+S118</f>
        <v>1327.454</v>
      </c>
      <c r="T119" s="21">
        <f t="shared" ref="T119" si="1164">IF(M119&gt;0,U119/M119,0)</f>
        <v>0.22288261078008356</v>
      </c>
      <c r="U119" s="54">
        <f t="shared" ref="U119" si="1165">U116+U117+U118</f>
        <v>9762.9269999999997</v>
      </c>
      <c r="V119" s="21">
        <f t="shared" ref="V119" si="1166">IF(M119&gt;0,W119/M119,0)</f>
        <v>0.49210163687418668</v>
      </c>
      <c r="W119" s="54">
        <f t="shared" ref="W119" si="1167">W116+W117+W118</f>
        <v>21555.527999999998</v>
      </c>
      <c r="X119" s="21">
        <f t="shared" ref="X119" si="1168">IF(M119&gt;0,Y119/M119,0)</f>
        <v>0.38</v>
      </c>
      <c r="Y119" s="54">
        <f t="shared" ref="Y119" si="1169">Y116+Y117+Y118</f>
        <v>16645.14</v>
      </c>
      <c r="Z119" s="55">
        <f t="shared" ref="Z119" si="1170">IF(M119&gt;0,AA119/M119,0)</f>
        <v>3.0185153984886881E-3</v>
      </c>
      <c r="AA119" s="56">
        <f t="shared" ref="AA119" si="1171">SUM(AA116:AA118)</f>
        <v>132.22003000000001</v>
      </c>
      <c r="AB119" s="55">
        <f t="shared" ref="AB119" si="1172">IF(M119&gt;0,(AB116*M116+AB117*M117+AB118*M118)/M119,0)</f>
        <v>3.2523518252174505E-3</v>
      </c>
      <c r="AC119" s="55">
        <f t="shared" ref="AC119" si="1173">IF(K119&gt;0,(K116*AC116+K117*AC117+K118*AC118)/K119,0)</f>
        <v>2.4993622126799695E-4</v>
      </c>
      <c r="AD119" s="52">
        <f t="shared" ref="AD119" si="1174">SUM(AD116:AD118)</f>
        <v>10.947319999999999</v>
      </c>
      <c r="AE119" s="53">
        <f t="shared" ref="AE119" si="1175">IF(K119&gt;0,(K116*AE116+K117*AE117+K118*AE118)/K119,0)</f>
        <v>0.21867368022227834</v>
      </c>
      <c r="AF119" s="58">
        <f t="shared" ref="AF119" si="1176">SUM(AF116:AF118)</f>
        <v>130.3271474</v>
      </c>
      <c r="AG119" s="53">
        <f t="shared" ref="AG119" si="1177">IF(AND(AA119&gt;0),((AA116*AG116+AA117*AG117+AA118*AG118)/AA119),0)</f>
        <v>0.91825395172800073</v>
      </c>
      <c r="AH119" s="57">
        <f t="shared" si="648"/>
        <v>0.92419988484032567</v>
      </c>
      <c r="AI119" s="51">
        <f t="shared" ref="AI119" si="1178">SUM(AI116:AI118)</f>
        <v>656</v>
      </c>
      <c r="AJ119" s="21">
        <f t="shared" ref="AJ119" si="1179">IF(AI119&gt;0,(AJ116*AI116+AJ117*AI117+AJ118*AI118)/AI119,0)</f>
        <v>9.1275914634146332E-2</v>
      </c>
      <c r="AK119" s="53">
        <f t="shared" ref="AK119" si="1180">IF(K119&gt;0,(AK116*K116+AK117*K117+AK118*K118)/K119,0)</f>
        <v>0.22046861581207375</v>
      </c>
      <c r="AL119" s="58">
        <f t="shared" ref="AL119" si="1181">SUM(AL116:AL118)</f>
        <v>131.51544699999999</v>
      </c>
      <c r="AM119" s="56"/>
      <c r="AN119" s="56">
        <f t="shared" ref="AN119" si="1182">SUM(AN116:AN118)</f>
        <v>901.18</v>
      </c>
      <c r="AO119" s="106"/>
      <c r="AP119" s="107">
        <f>AO118</f>
        <v>1594.3200000000029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54" t="s">
        <v>50</v>
      </c>
      <c r="D120" s="12">
        <v>4551</v>
      </c>
      <c r="E120" s="12">
        <v>0</v>
      </c>
      <c r="F120" s="12">
        <v>12772</v>
      </c>
      <c r="G120" s="13">
        <v>0.8</v>
      </c>
      <c r="H120" s="13">
        <v>4.3</v>
      </c>
      <c r="I120" s="12">
        <v>11802</v>
      </c>
      <c r="J120" s="13">
        <v>3.3</v>
      </c>
      <c r="K120" s="12">
        <v>15500</v>
      </c>
      <c r="L120" s="14">
        <v>8.4000000000000005E-2</v>
      </c>
      <c r="M120" s="37">
        <f>ROUND(K120*(1-L120),0)</f>
        <v>14198</v>
      </c>
      <c r="N120" s="15">
        <v>0.61499999999999999</v>
      </c>
      <c r="O120" s="25">
        <f t="shared" ref="O120:O122" si="1184">M120*N120</f>
        <v>8731.77</v>
      </c>
      <c r="P120" s="14">
        <v>0.3</v>
      </c>
      <c r="Q120" s="25">
        <f t="shared" ref="Q120:Q122" si="1185">M120*P120</f>
        <v>4259.3999999999996</v>
      </c>
      <c r="R120" s="16">
        <v>8.5000000000000006E-2</v>
      </c>
      <c r="S120" s="25">
        <f t="shared" ref="S120:S122" si="1186">M120*R120</f>
        <v>1206.8300000000002</v>
      </c>
      <c r="T120" s="26">
        <v>0.223</v>
      </c>
      <c r="U120" s="25">
        <f t="shared" ref="U120:U122" si="1187">M120*T120</f>
        <v>3166.154</v>
      </c>
      <c r="V120" s="16">
        <v>0.48899999999999999</v>
      </c>
      <c r="W120" s="25">
        <f t="shared" ref="W120:W122" si="1188">M120*V120</f>
        <v>6942.8220000000001</v>
      </c>
      <c r="X120" s="16">
        <v>0.38</v>
      </c>
      <c r="Y120" s="25">
        <f t="shared" ref="Y120:Y122" si="1189">X120*M120</f>
        <v>5395.24</v>
      </c>
      <c r="Z120" s="17">
        <v>3.0200000000000001E-3</v>
      </c>
      <c r="AA120" s="18">
        <f t="shared" ref="AA120:AA122" si="1190">M120*Z120</f>
        <v>42.877960000000002</v>
      </c>
      <c r="AB120" s="27">
        <f>IF(M120&gt;0,(AD120+AL120)/M120,0)</f>
        <v>3.2949593745597973E-3</v>
      </c>
      <c r="AC120" s="17">
        <v>2.5000000000000001E-4</v>
      </c>
      <c r="AD120" s="24">
        <f t="shared" ref="AD120:AD122" si="1191">AC120*M120</f>
        <v>3.5495000000000001</v>
      </c>
      <c r="AE120" s="118">
        <v>0.2205</v>
      </c>
      <c r="AF120" s="30">
        <f t="shared" ref="AF120:AF122" si="1192">AI120*(1-AJ120)*AE120</f>
        <v>42.959574000000003</v>
      </c>
      <c r="AG120" s="28">
        <f t="shared" ref="AG120:AG122" si="1193">IF(AND(AE120&gt;0,AC120&gt;0,Z120&gt;0),((Z120-AC120)*AE120)/((AE120-AC120)*Z120),0)</f>
        <v>0.91825965376491181</v>
      </c>
      <c r="AH120" s="60">
        <f t="shared" si="648"/>
        <v>0.92516885671845261</v>
      </c>
      <c r="AI120" s="43">
        <v>212</v>
      </c>
      <c r="AJ120" s="39">
        <v>8.1000000000000003E-2</v>
      </c>
      <c r="AK120" s="15">
        <v>0.22189999999999999</v>
      </c>
      <c r="AL120" s="30">
        <f t="shared" ref="AL120:AL122" si="1194">AI120*(1-AJ120)*AK120</f>
        <v>43.232333199999999</v>
      </c>
      <c r="AM120" s="19">
        <v>1.75</v>
      </c>
      <c r="AN120" s="19">
        <v>534.17999999999995</v>
      </c>
      <c r="AO120" s="102">
        <f>AO118+AI120-AN120-AP120</f>
        <v>1242.1400000000031</v>
      </c>
      <c r="AP120" s="103">
        <v>30</v>
      </c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54</v>
      </c>
      <c r="D121" s="34">
        <v>17600</v>
      </c>
      <c r="E121" s="34">
        <v>5</v>
      </c>
      <c r="F121" s="34">
        <v>16498</v>
      </c>
      <c r="G121" s="35">
        <v>1.6</v>
      </c>
      <c r="H121" s="35">
        <v>5.4</v>
      </c>
      <c r="I121" s="34">
        <v>15752</v>
      </c>
      <c r="J121" s="35">
        <v>3</v>
      </c>
      <c r="K121" s="34">
        <v>15898</v>
      </c>
      <c r="L121" s="36">
        <v>8.2000000000000003E-2</v>
      </c>
      <c r="M121" s="37">
        <f>ROUND(K121*(1-L121),0)</f>
        <v>14594</v>
      </c>
      <c r="N121" s="38">
        <v>0.747</v>
      </c>
      <c r="O121" s="25">
        <f t="shared" si="1184"/>
        <v>10901.718000000001</v>
      </c>
      <c r="P121" s="36">
        <v>0.188</v>
      </c>
      <c r="Q121" s="25">
        <f t="shared" si="1185"/>
        <v>2743.672</v>
      </c>
      <c r="R121" s="39">
        <v>6.5000000000000002E-2</v>
      </c>
      <c r="S121" s="25">
        <f t="shared" si="1186"/>
        <v>948.61</v>
      </c>
      <c r="T121" s="28">
        <v>0.191</v>
      </c>
      <c r="U121" s="25">
        <f t="shared" si="1187"/>
        <v>2787.4540000000002</v>
      </c>
      <c r="V121" s="39">
        <v>0.52100000000000002</v>
      </c>
      <c r="W121" s="25">
        <f t="shared" si="1188"/>
        <v>7603.4740000000002</v>
      </c>
      <c r="X121" s="39">
        <v>0.38</v>
      </c>
      <c r="Y121" s="25">
        <f t="shared" si="1189"/>
        <v>5545.72</v>
      </c>
      <c r="Z121" s="40">
        <v>3.0599999999999998E-3</v>
      </c>
      <c r="AA121" s="18">
        <f t="shared" si="1190"/>
        <v>44.657639999999994</v>
      </c>
      <c r="AB121" s="27">
        <f>IF(M121&gt;0,(AD121+AL121)/M121,0)</f>
        <v>3.1912292174866388E-3</v>
      </c>
      <c r="AC121" s="40">
        <v>2.4000000000000001E-4</v>
      </c>
      <c r="AD121" s="37">
        <f t="shared" si="1191"/>
        <v>3.5025599999999999</v>
      </c>
      <c r="AE121" s="28">
        <v>0.21790000000000001</v>
      </c>
      <c r="AF121" s="41">
        <f t="shared" si="1192"/>
        <v>42.620368400000004</v>
      </c>
      <c r="AG121" s="28">
        <f t="shared" si="1193"/>
        <v>0.92258478324712212</v>
      </c>
      <c r="AH121" s="29">
        <f t="shared" si="648"/>
        <v>0.92580291931221936</v>
      </c>
      <c r="AI121" s="34">
        <v>214</v>
      </c>
      <c r="AJ121" s="36">
        <v>8.5999999999999993E-2</v>
      </c>
      <c r="AK121" s="38">
        <v>0.22020000000000001</v>
      </c>
      <c r="AL121" s="41">
        <f t="shared" si="1194"/>
        <v>43.070239200000003</v>
      </c>
      <c r="AM121" s="42">
        <v>1.85</v>
      </c>
      <c r="AN121" s="42"/>
      <c r="AO121" s="122">
        <f>AO120+AI121-AN121</f>
        <v>1456.1400000000031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11" t="s">
        <v>53</v>
      </c>
      <c r="D122" s="43">
        <v>20576</v>
      </c>
      <c r="E122" s="43">
        <v>2</v>
      </c>
      <c r="F122" s="43">
        <v>15806</v>
      </c>
      <c r="G122" s="37">
        <v>0.8</v>
      </c>
      <c r="H122" s="37">
        <v>4.5</v>
      </c>
      <c r="I122" s="43">
        <v>15260</v>
      </c>
      <c r="J122" s="37">
        <v>2.9</v>
      </c>
      <c r="K122" s="43">
        <v>15693</v>
      </c>
      <c r="L122" s="39">
        <v>8.4000000000000005E-2</v>
      </c>
      <c r="M122" s="37">
        <f>ROUND(K122*(1-L122),0)</f>
        <v>14375</v>
      </c>
      <c r="N122" s="28">
        <v>0.68400000000000005</v>
      </c>
      <c r="O122" s="25">
        <f t="shared" si="1184"/>
        <v>9832.5</v>
      </c>
      <c r="P122" s="39">
        <v>0.26400000000000001</v>
      </c>
      <c r="Q122" s="25">
        <f t="shared" si="1185"/>
        <v>3795</v>
      </c>
      <c r="R122" s="39">
        <v>5.1999999999999998E-2</v>
      </c>
      <c r="S122" s="25">
        <f t="shared" si="1186"/>
        <v>747.5</v>
      </c>
      <c r="T122" s="28">
        <v>0.19</v>
      </c>
      <c r="U122" s="25">
        <f t="shared" si="1187"/>
        <v>2731.25</v>
      </c>
      <c r="V122" s="39">
        <v>0.52300000000000002</v>
      </c>
      <c r="W122" s="25">
        <f t="shared" si="1188"/>
        <v>7518.125</v>
      </c>
      <c r="X122" s="39">
        <v>0.38</v>
      </c>
      <c r="Y122" s="25">
        <f t="shared" si="1189"/>
        <v>5462.5</v>
      </c>
      <c r="Z122" s="47">
        <v>3.0799999999999998E-3</v>
      </c>
      <c r="AA122" s="18">
        <f t="shared" si="1190"/>
        <v>44.274999999999999</v>
      </c>
      <c r="AB122" s="27">
        <f>IF(M122&gt;0,(AD122+AL122)/M122,0)</f>
        <v>3.2686769252173917E-3</v>
      </c>
      <c r="AC122" s="47">
        <v>2.5000000000000001E-4</v>
      </c>
      <c r="AD122" s="37">
        <f t="shared" si="1191"/>
        <v>3.59375</v>
      </c>
      <c r="AE122" s="28">
        <v>0.20710000000000001</v>
      </c>
      <c r="AF122" s="41">
        <f t="shared" si="1192"/>
        <v>42.072986300000004</v>
      </c>
      <c r="AG122" s="28">
        <f t="shared" si="1193"/>
        <v>0.9199416730236164</v>
      </c>
      <c r="AH122" s="29">
        <f t="shared" si="648"/>
        <v>0.9245986159037709</v>
      </c>
      <c r="AI122" s="43">
        <v>223</v>
      </c>
      <c r="AJ122" s="39">
        <v>8.8999999999999996E-2</v>
      </c>
      <c r="AK122" s="28">
        <v>0.21360000000000001</v>
      </c>
      <c r="AL122" s="41">
        <f t="shared" si="1194"/>
        <v>43.393480800000006</v>
      </c>
      <c r="AM122" s="18">
        <v>1.85</v>
      </c>
      <c r="AN122" s="18"/>
      <c r="AO122" s="122">
        <f>AO121+AI122-AN122</f>
        <v>1679.1400000000031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195">SUM(D120:D122)</f>
        <v>42727</v>
      </c>
      <c r="E123" s="51"/>
      <c r="F123" s="51">
        <f t="shared" ref="F123" si="1196">SUM(F120:F122)</f>
        <v>45076</v>
      </c>
      <c r="G123" s="52"/>
      <c r="H123" s="52"/>
      <c r="I123" s="51">
        <f t="shared" ref="I123:K123" si="1197">SUM(I120:I122)</f>
        <v>42814</v>
      </c>
      <c r="J123" s="52"/>
      <c r="K123" s="51">
        <f t="shared" si="1197"/>
        <v>47091</v>
      </c>
      <c r="L123" s="21">
        <f t="shared" ref="L123" si="1198">IF(K123&gt;0,(K120*L120+K121*L121+K122*L122)/K123,0)</f>
        <v>8.3324796670276702E-2</v>
      </c>
      <c r="M123" s="52">
        <f t="shared" ref="M123" si="1199">M120+M121+M122</f>
        <v>43167</v>
      </c>
      <c r="N123" s="53">
        <f t="shared" ref="N123" si="1200">IF(M123&gt;0,O123/M123,0)</f>
        <v>0.68260448954062136</v>
      </c>
      <c r="O123" s="54">
        <f t="shared" ref="O123" si="1201">O120+O121+O122</f>
        <v>29465.988000000001</v>
      </c>
      <c r="P123" s="21">
        <f t="shared" ref="P123" si="1202">IF(M123&gt;0,Q123/M123,0)</f>
        <v>0.25014645446753309</v>
      </c>
      <c r="Q123" s="54">
        <f t="shared" ref="Q123" si="1203">Q120+Q121+Q122</f>
        <v>10798.072</v>
      </c>
      <c r="R123" s="21">
        <f t="shared" ref="R123" si="1204">IF(M123&gt;0,S123/M123,0)</f>
        <v>6.7249055991845622E-2</v>
      </c>
      <c r="S123" s="54">
        <f t="shared" ref="S123" si="1205">S120+S121+S122</f>
        <v>2902.94</v>
      </c>
      <c r="T123" s="21">
        <f t="shared" ref="T123" si="1206">IF(M123&gt;0,U123/M123,0)</f>
        <v>0.20119206801491882</v>
      </c>
      <c r="U123" s="54">
        <f t="shared" ref="U123" si="1207">U120+U121+U122</f>
        <v>8684.8580000000002</v>
      </c>
      <c r="V123" s="21">
        <f t="shared" ref="V123" si="1208">IF(M123&gt;0,W123/M123,0)</f>
        <v>0.51114094099659468</v>
      </c>
      <c r="W123" s="54">
        <f t="shared" ref="W123" si="1209">W120+W121+W122</f>
        <v>22064.421000000002</v>
      </c>
      <c r="X123" s="21">
        <f t="shared" ref="X123" si="1210">IF(M123&gt;0,Y123/M123,0)</f>
        <v>0.38</v>
      </c>
      <c r="Y123" s="54">
        <f t="shared" ref="Y123" si="1211">Y120+Y121+Y122</f>
        <v>16403.46</v>
      </c>
      <c r="Z123" s="55">
        <f t="shared" ref="Z123" si="1212">IF(M123&gt;0,AA123/M123,0)</f>
        <v>3.0535038339472281E-3</v>
      </c>
      <c r="AA123" s="56">
        <f t="shared" ref="AA123" si="1213">SUM(AA120:AA122)</f>
        <v>131.81059999999999</v>
      </c>
      <c r="AB123" s="55">
        <f t="shared" ref="AB123" si="1214">IF(M123&gt;0,(AB120*M120+AB121*M121+AB122*M122)/M123,0)</f>
        <v>3.2511377487432539E-3</v>
      </c>
      <c r="AC123" s="55">
        <f t="shared" ref="AC123" si="1215">IF(K123&gt;0,(K120*AC120+K121*AC121+K122*AC122)/K123,0)</f>
        <v>2.4662398335138352E-4</v>
      </c>
      <c r="AD123" s="52">
        <f t="shared" ref="AD123" si="1216">SUM(AD120:AD122)</f>
        <v>10.645810000000001</v>
      </c>
      <c r="AE123" s="53">
        <f t="shared" ref="AE123" si="1217">IF(K123&gt;0,(K120*AE120+K121*AE121+K122*AE122)/K123,0)</f>
        <v>0.21515670722643396</v>
      </c>
      <c r="AF123" s="58">
        <f t="shared" ref="AF123" si="1218">SUM(AF120:AF122)</f>
        <v>127.65292870000002</v>
      </c>
      <c r="AG123" s="53">
        <f t="shared" ref="AG123" si="1219">IF(AND(AA123&gt;0),((AA120*AG120+AA121*AG121+AA122*AG122)/AA123),0)</f>
        <v>0.92029000244740833</v>
      </c>
      <c r="AH123" s="57">
        <f t="shared" si="648"/>
        <v>0.92518623676766243</v>
      </c>
      <c r="AI123" s="51">
        <f t="shared" ref="AI123" si="1220">SUM(AI120:AI122)</f>
        <v>649</v>
      </c>
      <c r="AJ123" s="21">
        <f t="shared" ref="AJ123" si="1221">IF(AI123&gt;0,(AJ120*AI120+AJ121*AI121+AJ122*AI122)/AI123,0)</f>
        <v>8.5397534668721117E-2</v>
      </c>
      <c r="AK123" s="53">
        <f t="shared" ref="AK123" si="1222">IF(K123&gt;0,(AK120*K120+AK121*K121+AK122*K122)/K123,0)</f>
        <v>0.21856011552101251</v>
      </c>
      <c r="AL123" s="58">
        <f t="shared" ref="AL123" si="1223">SUM(AL120:AL122)</f>
        <v>129.69605319999999</v>
      </c>
      <c r="AM123" s="56"/>
      <c r="AN123" s="56">
        <f t="shared" ref="AN123" si="1224">SUM(AN120:AN122)</f>
        <v>534.17999999999995</v>
      </c>
      <c r="AO123" s="106"/>
      <c r="AP123" s="107">
        <f>AO122</f>
        <v>1679.1400000000031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6">M124*N124</f>
        <v>0</v>
      </c>
      <c r="P124" s="14"/>
      <c r="Q124" s="25">
        <f t="shared" ref="Q124:Q126" si="1227">M124*P124</f>
        <v>0</v>
      </c>
      <c r="R124" s="16"/>
      <c r="S124" s="25">
        <f t="shared" ref="S124:S126" si="1228">M124*R124</f>
        <v>0</v>
      </c>
      <c r="T124" s="26"/>
      <c r="U124" s="25">
        <f t="shared" ref="U124:U126" si="1229">M124*T124</f>
        <v>0</v>
      </c>
      <c r="V124" s="16"/>
      <c r="W124" s="25">
        <f t="shared" ref="W124:W126" si="1230">M124*V124</f>
        <v>0</v>
      </c>
      <c r="X124" s="16"/>
      <c r="Y124" s="25">
        <f t="shared" ref="Y124:Y126" si="1231">X124*M124</f>
        <v>0</v>
      </c>
      <c r="Z124" s="17"/>
      <c r="AA124" s="18">
        <f t="shared" ref="AA124:AA126" si="1232">M124*Z124</f>
        <v>0</v>
      </c>
      <c r="AB124" s="27">
        <f>IF(M124&gt;0,(AD124+AL124)/M124,0)</f>
        <v>0</v>
      </c>
      <c r="AC124" s="17"/>
      <c r="AD124" s="24">
        <f t="shared" ref="AD124:AD126" si="1233">AC124*M124</f>
        <v>0</v>
      </c>
      <c r="AE124" s="118"/>
      <c r="AF124" s="30">
        <f t="shared" ref="AF124:AF126" si="1234">AI124*(1-AJ124)*AE124</f>
        <v>0</v>
      </c>
      <c r="AG124" s="28">
        <f t="shared" ref="AG124:AG126" si="1235">IF(AND(AE124&gt;0,AC124&gt;0,Z124&gt;0),((Z124-AC124)*AE124)/((AE124-AC124)*Z124),0)</f>
        <v>0</v>
      </c>
      <c r="AH124" s="60">
        <f t="shared" si="648"/>
        <v>0</v>
      </c>
      <c r="AI124" s="12"/>
      <c r="AJ124" s="14"/>
      <c r="AK124" s="15"/>
      <c r="AL124" s="30">
        <f t="shared" ref="AL124:AL126" si="1236">AI124*(1-AJ124)*AK124</f>
        <v>0</v>
      </c>
      <c r="AM124" s="19"/>
      <c r="AN124" s="19"/>
      <c r="AO124" s="102">
        <f>AO122+AI124-AN124-AP124</f>
        <v>1679.1400000000031</v>
      </c>
      <c r="AP124" s="103"/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6"/>
        <v>0</v>
      </c>
      <c r="P125" s="36"/>
      <c r="Q125" s="25">
        <f t="shared" si="1227"/>
        <v>0</v>
      </c>
      <c r="R125" s="39"/>
      <c r="S125" s="25">
        <f t="shared" si="1228"/>
        <v>0</v>
      </c>
      <c r="T125" s="28"/>
      <c r="U125" s="25">
        <f t="shared" si="1229"/>
        <v>0</v>
      </c>
      <c r="V125" s="39"/>
      <c r="W125" s="25">
        <f t="shared" si="1230"/>
        <v>0</v>
      </c>
      <c r="X125" s="39"/>
      <c r="Y125" s="25">
        <f t="shared" si="1231"/>
        <v>0</v>
      </c>
      <c r="Z125" s="40"/>
      <c r="AA125" s="18">
        <f t="shared" si="1232"/>
        <v>0</v>
      </c>
      <c r="AB125" s="27">
        <f>IF(M125&gt;0,(AD125+AL125)/M125,0)</f>
        <v>0</v>
      </c>
      <c r="AC125" s="40"/>
      <c r="AD125" s="37">
        <f t="shared" si="1233"/>
        <v>0</v>
      </c>
      <c r="AE125" s="28"/>
      <c r="AF125" s="41">
        <f t="shared" si="1234"/>
        <v>0</v>
      </c>
      <c r="AG125" s="28">
        <f t="shared" si="1235"/>
        <v>0</v>
      </c>
      <c r="AH125" s="29">
        <f t="shared" si="648"/>
        <v>0</v>
      </c>
      <c r="AI125" s="34"/>
      <c r="AJ125" s="36"/>
      <c r="AK125" s="38"/>
      <c r="AL125" s="41">
        <f t="shared" si="1236"/>
        <v>0</v>
      </c>
      <c r="AM125" s="42"/>
      <c r="AN125" s="42"/>
      <c r="AO125" s="122">
        <f>AO124+AI125-AN125</f>
        <v>1679.1400000000031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6"/>
        <v>0</v>
      </c>
      <c r="P126" s="39"/>
      <c r="Q126" s="25">
        <f t="shared" si="1227"/>
        <v>0</v>
      </c>
      <c r="R126" s="39"/>
      <c r="S126" s="25">
        <f t="shared" si="1228"/>
        <v>0</v>
      </c>
      <c r="T126" s="28"/>
      <c r="U126" s="25">
        <f t="shared" si="1229"/>
        <v>0</v>
      </c>
      <c r="V126" s="39"/>
      <c r="W126" s="25">
        <f t="shared" si="1230"/>
        <v>0</v>
      </c>
      <c r="X126" s="39"/>
      <c r="Y126" s="25">
        <f t="shared" si="1231"/>
        <v>0</v>
      </c>
      <c r="Z126" s="47"/>
      <c r="AA126" s="18">
        <f t="shared" si="1232"/>
        <v>0</v>
      </c>
      <c r="AB126" s="27">
        <f>IF(M126&gt;0,(AD126+AL126)/M126,0)</f>
        <v>0</v>
      </c>
      <c r="AC126" s="47"/>
      <c r="AD126" s="37">
        <f t="shared" si="1233"/>
        <v>0</v>
      </c>
      <c r="AE126" s="28"/>
      <c r="AF126" s="41">
        <f t="shared" si="1234"/>
        <v>0</v>
      </c>
      <c r="AG126" s="28">
        <f t="shared" si="1235"/>
        <v>0</v>
      </c>
      <c r="AH126" s="29">
        <f t="shared" si="648"/>
        <v>0</v>
      </c>
      <c r="AI126" s="43"/>
      <c r="AJ126" s="39"/>
      <c r="AK126" s="28"/>
      <c r="AL126" s="41">
        <f t="shared" si="1236"/>
        <v>0</v>
      </c>
      <c r="AM126" s="18"/>
      <c r="AN126" s="18"/>
      <c r="AO126" s="122">
        <f>AO125+AI126-AN126</f>
        <v>1679.1400000000031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7">O124+O125+O126</f>
        <v>0</v>
      </c>
      <c r="P127" s="21">
        <f>IF(M127&gt;0,Q127/M127,0)</f>
        <v>0</v>
      </c>
      <c r="Q127" s="54">
        <f t="shared" ref="Q127" si="1238">Q124+Q125+Q126</f>
        <v>0</v>
      </c>
      <c r="R127" s="21">
        <f>IF(M127&gt;0,S127/M127,0)</f>
        <v>0</v>
      </c>
      <c r="S127" s="54">
        <f t="shared" ref="S127" si="1239">S124+S125+S126</f>
        <v>0</v>
      </c>
      <c r="T127" s="21">
        <f>IF(M127&gt;0,U127/M127,0)</f>
        <v>0</v>
      </c>
      <c r="U127" s="54">
        <f t="shared" ref="U127" si="1240">U124+U125+U126</f>
        <v>0</v>
      </c>
      <c r="V127" s="21">
        <f>IF(M127&gt;0,W127/M127,0)</f>
        <v>0</v>
      </c>
      <c r="W127" s="54">
        <f t="shared" ref="W127" si="1241">W124+W125+W126</f>
        <v>0</v>
      </c>
      <c r="X127" s="21">
        <f>IF(M127&gt;0,Y127/M127,0)</f>
        <v>0</v>
      </c>
      <c r="Y127" s="54">
        <f t="shared" ref="Y127" si="1242">Y124+Y125+Y126</f>
        <v>0</v>
      </c>
      <c r="Z127" s="55">
        <f>IF(M127&gt;0,AA127/M127,0)</f>
        <v>0</v>
      </c>
      <c r="AA127" s="56">
        <f t="shared" ref="AA127" si="1243">SUM(AA124:AA126)</f>
        <v>0</v>
      </c>
      <c r="AB127" s="55">
        <f t="shared" ref="AB127" si="1244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5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8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6"/>
      <c r="AP127" s="107">
        <f>AO126</f>
        <v>1679.1400000000031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1369525</v>
      </c>
      <c r="E128" s="69"/>
      <c r="F128" s="69">
        <f>SUM(F127,F123,F119,F115,F111,F107,F103,F99,F95,F91,F87,F83,F79,F75,F71,F67,F63,F59,F55,F51,F47,F43,F39,F35,F31,F27,F23,F19,F15,F11,F7)</f>
        <v>1394583</v>
      </c>
      <c r="G128" s="75"/>
      <c r="H128" s="69"/>
      <c r="I128" s="69">
        <f>SUM(I127,I123,I119,I115,I111,I107,I103,I99,I95,I91,I87,I83,I79,I75,I71,I67,I63,I59,I55,I51,I47,I43,I39,I35,I31,I27,I23,I19,I15,I11,I7)</f>
        <v>1371536</v>
      </c>
      <c r="J128" s="75"/>
      <c r="K128" s="69">
        <f>SUM(K127,K123,K119,K115,K111,K107,K103,K99,K95,K91,K87,K83,K79,K75,K71,K67,K63,K59,K55,K51,K47,K43,K39,K35,K31,K27,K23,K19,K15,K11,K7)</f>
        <v>1416667</v>
      </c>
      <c r="L128" s="70">
        <f>1-M128/K128</f>
        <v>7.3367276854758412E-2</v>
      </c>
      <c r="M128" s="69">
        <f>SUM(M127,M123,M119,M115,M111,M107,M103,M99,M95,M91,M87,M83,M79,M75,M71,M67,M63,M59,M55,M51,M47,M43,M39,M35,M31,M27,M23,M19,M15,M11,M7)</f>
        <v>1312730</v>
      </c>
      <c r="N128" s="71">
        <f>IF(AND(M128&gt;0),(O128/M128),0)</f>
        <v>0.708420418517136</v>
      </c>
      <c r="O128" s="69">
        <f>SUM(O127,O123,O119,O115,O111,O107,O103,O99,O95,O91,O87,O83,O79,O75,O71,O67,O63,O59,O55,O51,O47,O43,O39,O35,O31,O27,O23,O19,O15,O11,O7)</f>
        <v>929964.73599999992</v>
      </c>
      <c r="P128" s="71">
        <f>Q128/M128</f>
        <v>0.24242340694583045</v>
      </c>
      <c r="Q128" s="69">
        <f>SUM(Q127,Q123,Q119,Q115,Q111,Q107,Q103,Q99,Q95,Q91,Q87,Q83,Q79,Q75,Q71,Q67,Q63,Q59,Q55,Q51,Q47,Q43,Q39,Q35,Q31,Q27,Q23,Q19,Q15,Q11,Q7)</f>
        <v>318236.47899999999</v>
      </c>
      <c r="R128" s="71">
        <f>S128/M128</f>
        <v>4.916750588468307E-2</v>
      </c>
      <c r="S128" s="69">
        <f>SUM(S127,S123,S119,S115,S111,S107,S103,S99,S95,S91,S87,S83,S79,S75,S71,S67,S63,S59,S55,S51,S47,S43,S39,S35,S31,S27,S23,S19,S15,S11,S7)</f>
        <v>64543.660000000011</v>
      </c>
      <c r="T128" s="71">
        <f>U128/M128</f>
        <v>0.21949602050688263</v>
      </c>
      <c r="U128" s="69">
        <f>SUM(U127,U123,U119,U115,U111,U107,U103,U99,U95,U91,U87,U83,U79,U75,U71,U67,U63,U59,U55,U51,U47,U43,U39,U35,U31,U27,U23,U19,U15,U11,U7)</f>
        <v>288139.01100000006</v>
      </c>
      <c r="V128" s="71">
        <f>W128/M128</f>
        <v>0.49426996031171661</v>
      </c>
      <c r="W128" s="69">
        <f>SUM(W127,W123,W119,W115,W111,W107,W103,W99,W95,W91,W87,W83,W79,W75,W71,W67,W63,W59,W55,W51,W47,W43,W39,W35,W31,W27,W23,W19,W15,W11,W7)</f>
        <v>648843.00499999977</v>
      </c>
      <c r="X128" s="71">
        <f>IF(AND(M128&gt;0),(Y128/M128),0)</f>
        <v>0.37425857564007836</v>
      </c>
      <c r="Y128" s="69">
        <f>SUM(Y127,Y123,Y119,Y115,Y111,Y107,Y103,Y99,Y95,Y91,Y87,Y83,Y79,Y75,Y71,Y67,Y63,Y59,Y55,Y51,Y47,Y43,Y39,Y35,Y31,Y27,Y23,Y19,Y15,Y11,Y7)</f>
        <v>491300.46000000008</v>
      </c>
      <c r="Z128" s="72">
        <f>IF(AND(M128&gt;0),(AA128/M128),0)</f>
        <v>2.9904739359959778E-3</v>
      </c>
      <c r="AA128" s="69">
        <f>SUM(AA127,AA123,AA119,AA115,AA111,AA107,AA103,AA99,AA95,AA91,AA87,AA83,AA79,AA75,AA71,AA67,AA63,AA59,AA55,AA51,AA47,AA43,AA39,AA35,AA31,AA27,AA23,AA19,AA15,AA11,AA7)</f>
        <v>3925.6848500000001</v>
      </c>
      <c r="AB128" s="73">
        <f>(AD128+AL128)/M128</f>
        <v>3.329849734218003E-3</v>
      </c>
      <c r="AC128" s="74">
        <f>AD128/(M128-AI128)</f>
        <v>2.6834159548741037E-4</v>
      </c>
      <c r="AD128" s="75">
        <f>SUM(AD127,AD123,AD119,AD115,AD111,AD107,AD103,AD99,AD95,AD91,AD87,AD83,AD79,AD75,AD71,AD67,AD63,AD59,AD55,AD51,AD47,AD43,AD39,AD35,AD31,AD27,AD23,AD19,AD15,AD11,AD7)</f>
        <v>347.08589999999998</v>
      </c>
      <c r="AE128" s="71">
        <f>AF128/AI128</f>
        <v>0.20319218267295922</v>
      </c>
      <c r="AF128" s="69">
        <f>SUM(AF127,AF123,AF119,AF115,AF111,AF107,AF103,AF99,AF95,AF91,AF87,AF83,AF79,AF75,AF71,AF67,AF63,AF59,AF55,AF51,AF47,AF43,AF39,AF35,AF31,AF27,AF23,AF19,AF15,AF11,AF7)</f>
        <v>3917.9516662999995</v>
      </c>
      <c r="AG128" s="76">
        <f>((Z128-AC128)*AE128)/((AE128-AC128)*Z128)</f>
        <v>0.91147158645423498</v>
      </c>
      <c r="AH128" s="77">
        <f>((AB128-AC128)*AK128)/((AK128-AC128)*AB128)</f>
        <v>0.92059699742037626</v>
      </c>
      <c r="AI128" s="69">
        <f>SUM(AI127,AI123,AI119,AI115,AI111,AI107,AI103,AI99,AI95,AI91,AI87,AI83,AI79,AI75,AI71,AI67,AI63,AI59,AI55,AI51,AI47,AI43,AI39,AI35,AI31,AI27,AI23,AI19,AI15,AI11,AI7)</f>
        <v>19282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9.4112125298205576E-2</v>
      </c>
      <c r="AK128" s="71">
        <f>AL128/AI128</f>
        <v>0.20869763207136185</v>
      </c>
      <c r="AL128" s="69">
        <f>SUM(AL127,AL123,AL119,AL115,AL111,AL107,AL103,AL99,AL95,AL91,AL87,AL83,AL79,AL75,AL71,AL67,AL63,AL59,AL55,AL51,AL47,AL43,AL39,AL35,AL31,AL27,AL23,AL19,AL15,AL11,AL7)</f>
        <v>4024.1077415999994</v>
      </c>
      <c r="AM128" s="69"/>
      <c r="AN128" s="108">
        <f>SUM(AN127,AN123,AN119,AN115,AN111,AN107,AN103,AN99,AN95,AN91,AN87,AN83,AN79,AN75,AN71,AN67,AN63,AN59,AN55,AN51,AN47,AN43,AN39,AN35,AN31,AN27,AN23,AN19,AN15,AN11,AN7)</f>
        <v>18952.100000000002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"/>
    <protectedRange sqref="AB12:AB14" name="Range1_1_1_1_1_2_1_2"/>
    <protectedRange sqref="AB16:AB18" name="Range1_1_1_1_1_2_1_3"/>
    <protectedRange sqref="AB20:AB22" name="Range1_1_1_1_1_2_1_4"/>
    <protectedRange sqref="AB24:AB26" name="Range1_1_1_1_1_2_1_5"/>
    <protectedRange sqref="AB28:AB30" name="Range1_1_1_1_1_2_1_6"/>
    <protectedRange sqref="AB32:AB34" name="Range1_1_1_1_1_2_1_7"/>
    <protectedRange sqref="AB36:AB38" name="Range1_1_1_1_1_2_1_8"/>
    <protectedRange sqref="AB40:AB42" name="Range1_1_1_1_1_2_1_9"/>
    <protectedRange sqref="AB44:AB46" name="Range1_1_1_1_1_2_1_10"/>
    <protectedRange sqref="AB48:AB50" name="Range1_1_1_1_1_2_1_11"/>
    <protectedRange sqref="AB52:AB54" name="Range1_1_1_1_1_2_1_12"/>
    <protectedRange sqref="AB56:AB58" name="Range1_1_1_1_1_2_1_13"/>
    <protectedRange sqref="AB60:AB62" name="Range1_1_1_1_1_2_1_14"/>
    <protectedRange sqref="AB64:AB66" name="Range1_1_1_1_1_2_1_15"/>
    <protectedRange sqref="AB68:AB70" name="Range1_1_1_1_1_2_1_16"/>
    <protectedRange sqref="AB72:AB74" name="Range1_1_1_1_1_2_1_17"/>
    <protectedRange sqref="AB76:AB78" name="Range1_1_1_1_1_2_1_18"/>
    <protectedRange sqref="AB80:AB82" name="Range1_1_1_1_1_2_1_19"/>
    <protectedRange sqref="AB84:AB86" name="Range1_1_1_1_1_2_1_20"/>
    <protectedRange sqref="AB88:AB90" name="Range1_1_1_1_1_2_1_21"/>
    <protectedRange sqref="AB92:AB94" name="Range1_1_1_1_1_2_1_22"/>
    <protectedRange sqref="AB96:AB98" name="Range1_1_1_1_1_2_1_23"/>
    <protectedRange sqref="AB100:AB102" name="Range1_1_1_1_1_2_1_24"/>
    <protectedRange sqref="AB104:AB106" name="Range1_1_1_1_1_2_1_25"/>
    <protectedRange sqref="AB108:AB110" name="Range1_1_1_1_1_2_1_26"/>
    <protectedRange sqref="AB112:AB114" name="Range1_1_1_1_1_2_1_27"/>
    <protectedRange sqref="AB116:AB118" name="Range1_1_1_1_1_2_1_28"/>
    <protectedRange sqref="AB120:AB122" name="Range1_1_1_1_1_2_1_29"/>
    <protectedRange sqref="AB124:AB126" name="Range1_1_1_1_1_2_1_30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abSelected="1" topLeftCell="R1" zoomScale="110" zoomScaleNormal="110" workbookViewId="0">
      <pane ySplit="2" topLeftCell="A102" activePane="bottomLeft" state="frozen"/>
      <selection pane="bottomLeft" activeCell="AQ133" sqref="AQ133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46" t="s">
        <v>57</v>
      </c>
      <c r="K1" s="127" t="s">
        <v>5</v>
      </c>
      <c r="L1" s="127" t="s">
        <v>6</v>
      </c>
      <c r="M1" s="127" t="s">
        <v>7</v>
      </c>
      <c r="N1" s="127" t="s">
        <v>8</v>
      </c>
      <c r="O1" s="127"/>
      <c r="P1" s="1" t="s">
        <v>9</v>
      </c>
      <c r="Q1" s="1"/>
      <c r="R1" s="1" t="s">
        <v>10</v>
      </c>
      <c r="S1" s="1"/>
      <c r="T1" s="127" t="s">
        <v>11</v>
      </c>
      <c r="U1" s="127"/>
      <c r="V1" s="127" t="s">
        <v>12</v>
      </c>
      <c r="W1" s="127"/>
      <c r="X1" s="127" t="s">
        <v>13</v>
      </c>
      <c r="Y1" s="127"/>
      <c r="Z1" s="127" t="s">
        <v>14</v>
      </c>
      <c r="AA1" s="127" t="s">
        <v>15</v>
      </c>
      <c r="AB1" s="127" t="s">
        <v>16</v>
      </c>
      <c r="AC1" s="127" t="s">
        <v>17</v>
      </c>
      <c r="AD1" s="127" t="s">
        <v>18</v>
      </c>
      <c r="AE1" s="115" t="s">
        <v>43</v>
      </c>
      <c r="AF1" s="3" t="s">
        <v>44</v>
      </c>
      <c r="AG1" s="127" t="s">
        <v>19</v>
      </c>
      <c r="AH1" s="127" t="s">
        <v>20</v>
      </c>
      <c r="AI1" s="127" t="s">
        <v>21</v>
      </c>
      <c r="AJ1" s="2" t="s">
        <v>22</v>
      </c>
      <c r="AK1" s="3" t="s">
        <v>23</v>
      </c>
      <c r="AL1" s="127" t="s">
        <v>24</v>
      </c>
      <c r="AM1" s="127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7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88"/>
      <c r="K3" s="126"/>
      <c r="L3" s="126"/>
      <c r="M3" s="126"/>
      <c r="N3" s="126"/>
      <c r="O3" s="6"/>
      <c r="P3" s="126"/>
      <c r="Q3" s="6"/>
      <c r="R3" s="126"/>
      <c r="S3" s="6"/>
      <c r="T3" s="91"/>
      <c r="U3" s="6"/>
      <c r="V3" s="126"/>
      <c r="W3" s="6"/>
      <c r="X3" s="126"/>
      <c r="Y3" s="6"/>
      <c r="Z3" s="86"/>
      <c r="AA3" s="87"/>
      <c r="AB3" s="92"/>
      <c r="AC3" s="86"/>
      <c r="AD3" s="86"/>
      <c r="AE3" s="117"/>
      <c r="AF3" s="120"/>
      <c r="AG3" s="92"/>
      <c r="AH3" s="92"/>
      <c r="AI3" s="126"/>
      <c r="AJ3" s="88"/>
      <c r="AK3" s="89"/>
      <c r="AL3" s="126"/>
      <c r="AM3" s="126"/>
      <c r="AN3" s="99"/>
      <c r="AO3" s="128">
        <f>Ноември!AP127</f>
        <v>1679.1400000000031</v>
      </c>
      <c r="AP3" s="101"/>
      <c r="AQ3" s="90"/>
      <c r="AR3" s="126"/>
      <c r="AS3" s="126"/>
      <c r="AT3" s="126"/>
      <c r="AU3" s="126"/>
      <c r="AV3" s="126"/>
    </row>
    <row r="4" spans="1:48" x14ac:dyDescent="0.2">
      <c r="A4" s="187">
        <v>1</v>
      </c>
      <c r="B4" s="23">
        <v>1</v>
      </c>
      <c r="C4" s="154" t="s">
        <v>50</v>
      </c>
      <c r="D4" s="12">
        <v>5152</v>
      </c>
      <c r="E4" s="12">
        <v>0</v>
      </c>
      <c r="F4" s="12">
        <v>12209</v>
      </c>
      <c r="G4" s="13">
        <v>0.9</v>
      </c>
      <c r="H4" s="13">
        <v>5</v>
      </c>
      <c r="I4" s="12">
        <v>11188</v>
      </c>
      <c r="J4" s="13">
        <v>3.7</v>
      </c>
      <c r="K4" s="12">
        <v>14898</v>
      </c>
      <c r="L4" s="14">
        <v>7.9000000000000001E-2</v>
      </c>
      <c r="M4" s="24">
        <f>ROUND(K4*(1-L4),0)</f>
        <v>13721</v>
      </c>
      <c r="N4" s="15">
        <v>0.68899999999999995</v>
      </c>
      <c r="O4" s="25">
        <f t="shared" ref="O4:O6" si="0">M4*N4</f>
        <v>9453.7689999999984</v>
      </c>
      <c r="P4" s="14">
        <v>0.26</v>
      </c>
      <c r="Q4" s="25">
        <f t="shared" ref="Q4:Q6" si="1">M4*P4</f>
        <v>3567.46</v>
      </c>
      <c r="R4" s="16">
        <v>5.0999999999999997E-2</v>
      </c>
      <c r="S4" s="25">
        <f t="shared" ref="S4:S6" si="2">M4*R4</f>
        <v>699.77099999999996</v>
      </c>
      <c r="T4" s="26">
        <v>0.19700000000000001</v>
      </c>
      <c r="U4" s="25">
        <f t="shared" ref="U4:U6" si="3">M4*T4</f>
        <v>2703.0370000000003</v>
      </c>
      <c r="V4" s="16">
        <v>0.50800000000000001</v>
      </c>
      <c r="W4" s="25">
        <f>M4*V4</f>
        <v>6970.268</v>
      </c>
      <c r="X4" s="16">
        <v>0.38</v>
      </c>
      <c r="Y4" s="25"/>
      <c r="Z4" s="17">
        <v>3.0100000000000001E-3</v>
      </c>
      <c r="AA4" s="19">
        <f>M4*Z4</f>
        <v>41.30021</v>
      </c>
      <c r="AB4" s="27">
        <f>IF(M4&gt;0,(AD4+AL4)/M4,0)</f>
        <v>3.2664599081699583E-3</v>
      </c>
      <c r="AC4" s="17">
        <v>2.5000000000000001E-4</v>
      </c>
      <c r="AD4" s="24">
        <f t="shared" ref="AD4:AD6" si="4">AC4*M4</f>
        <v>3.43025</v>
      </c>
      <c r="AE4" s="118">
        <v>0.20119999999999999</v>
      </c>
      <c r="AF4" s="30">
        <f>AI4*(1-AJ4)*AE4</f>
        <v>42.617379199999995</v>
      </c>
      <c r="AG4" s="28">
        <f>IF(AND(AE4&gt;0,AC4&gt;0,Z4&gt;0),((Z4-AC4)*AE4)/((AE4-AC4)*Z4),0)</f>
        <v>0.91808428238293371</v>
      </c>
      <c r="AH4" s="60">
        <f>IF(AND(AB4&gt;0,AK4&gt;0,AC4&gt;0),((AK4*(AB4-AC4))/(AB4*(AK4-AC4))),0)</f>
        <v>0.92464756245199209</v>
      </c>
      <c r="AI4" s="12">
        <v>232</v>
      </c>
      <c r="AJ4" s="14">
        <v>8.6999999999999994E-2</v>
      </c>
      <c r="AK4" s="15">
        <v>0.19539999999999999</v>
      </c>
      <c r="AL4" s="30">
        <f>AI4*(1-AJ4)*AK4</f>
        <v>41.388846399999998</v>
      </c>
      <c r="AM4" s="19">
        <v>1.7</v>
      </c>
      <c r="AN4" s="19">
        <v>1052.2</v>
      </c>
      <c r="AO4" s="114">
        <f>AO3+AI4-AN4</f>
        <v>858.94000000000301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11" t="s">
        <v>51</v>
      </c>
      <c r="D5" s="34">
        <v>18400</v>
      </c>
      <c r="E5" s="34">
        <v>5</v>
      </c>
      <c r="F5" s="34">
        <v>18017</v>
      </c>
      <c r="G5" s="35">
        <v>1.3</v>
      </c>
      <c r="H5" s="35">
        <v>5.3</v>
      </c>
      <c r="I5" s="34">
        <v>16500</v>
      </c>
      <c r="J5" s="35">
        <v>3</v>
      </c>
      <c r="K5" s="43">
        <v>14920</v>
      </c>
      <c r="L5" s="36">
        <v>8.2000000000000003E-2</v>
      </c>
      <c r="M5" s="37">
        <f>ROUND(K5*(1-L5),0)</f>
        <v>13697</v>
      </c>
      <c r="N5" s="38">
        <v>0.67600000000000005</v>
      </c>
      <c r="O5" s="25">
        <f t="shared" si="0"/>
        <v>9259.1720000000005</v>
      </c>
      <c r="P5" s="36">
        <v>0.311</v>
      </c>
      <c r="Q5" s="25">
        <f t="shared" si="1"/>
        <v>4259.7669999999998</v>
      </c>
      <c r="R5" s="39">
        <v>1.2999999999999999E-2</v>
      </c>
      <c r="S5" s="25">
        <f t="shared" si="2"/>
        <v>178.06099999999998</v>
      </c>
      <c r="T5" s="28">
        <v>0.20799999999999999</v>
      </c>
      <c r="U5" s="25">
        <f t="shared" si="3"/>
        <v>2848.9759999999997</v>
      </c>
      <c r="V5" s="39">
        <v>0.51700000000000002</v>
      </c>
      <c r="W5" s="25">
        <f>M5*V5</f>
        <v>7081.3490000000002</v>
      </c>
      <c r="X5" s="39">
        <v>0.39</v>
      </c>
      <c r="Y5" s="25"/>
      <c r="Z5" s="40">
        <v>3.0500000000000002E-3</v>
      </c>
      <c r="AA5" s="18">
        <f>M5*Z5</f>
        <v>41.775850000000005</v>
      </c>
      <c r="AB5" s="27">
        <f>IF(M5&gt;0,(AD5+AL5)/M5,0)</f>
        <v>3.1719125355917357E-3</v>
      </c>
      <c r="AC5" s="40">
        <v>2.5000000000000001E-4</v>
      </c>
      <c r="AD5" s="37">
        <f t="shared" si="4"/>
        <v>3.4242500000000002</v>
      </c>
      <c r="AE5" s="28">
        <v>0.19570000000000001</v>
      </c>
      <c r="AF5" s="41">
        <f>AI5*(1-AJ5)*AE5</f>
        <v>40.247662000000005</v>
      </c>
      <c r="AG5" s="28">
        <f>IF(AND(AE5&gt;0,AC5&gt;0,Z5&gt;0),((Z5-AC5)*AE5)/((AE5-AC5)*Z5),0)</f>
        <v>0.91920704217673388</v>
      </c>
      <c r="AH5" s="29">
        <f t="shared" ref="AH5:AH68" si="5">IF(AND(AB5&gt;0,AK5&gt;0,AC5&gt;0),((AK5*(AB5-AC5))/(AB5*(AK5-AC5))),0)</f>
        <v>0.92236815266592276</v>
      </c>
      <c r="AI5" s="34">
        <v>226</v>
      </c>
      <c r="AJ5" s="36">
        <v>0.09</v>
      </c>
      <c r="AK5" s="38">
        <v>0.1946</v>
      </c>
      <c r="AL5" s="41">
        <f>AI5*(1-AJ5)*AK5</f>
        <v>40.021436000000001</v>
      </c>
      <c r="AM5" s="42">
        <v>1.63</v>
      </c>
      <c r="AN5" s="42"/>
      <c r="AO5" s="114">
        <f>AO4+AI5-AN5</f>
        <v>1084.940000000003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1" t="s">
        <v>53</v>
      </c>
      <c r="D6" s="43">
        <v>18968</v>
      </c>
      <c r="E6" s="43">
        <v>0</v>
      </c>
      <c r="F6" s="43">
        <v>16852</v>
      </c>
      <c r="G6" s="37">
        <v>0.7</v>
      </c>
      <c r="H6" s="37">
        <v>4.9000000000000004</v>
      </c>
      <c r="I6" s="43">
        <v>15932</v>
      </c>
      <c r="J6" s="37">
        <v>2.5</v>
      </c>
      <c r="K6" s="43">
        <v>14843</v>
      </c>
      <c r="L6" s="39">
        <v>8.1000000000000003E-2</v>
      </c>
      <c r="M6" s="37">
        <f>ROUND(K6*(1-L6),0)</f>
        <v>13641</v>
      </c>
      <c r="N6" s="28">
        <v>0.73199999999999998</v>
      </c>
      <c r="O6" s="25">
        <f t="shared" si="0"/>
        <v>9985.2119999999995</v>
      </c>
      <c r="P6" s="39">
        <v>0.23</v>
      </c>
      <c r="Q6" s="25">
        <f t="shared" si="1"/>
        <v>3137.4300000000003</v>
      </c>
      <c r="R6" s="39">
        <v>3.7999999999999999E-2</v>
      </c>
      <c r="S6" s="25">
        <f t="shared" si="2"/>
        <v>518.35799999999995</v>
      </c>
      <c r="T6" s="28">
        <v>0.21099999999999999</v>
      </c>
      <c r="U6" s="25">
        <f t="shared" si="3"/>
        <v>2878.2509999999997</v>
      </c>
      <c r="V6" s="39">
        <v>0.51800000000000002</v>
      </c>
      <c r="W6" s="25">
        <f>M6*V6</f>
        <v>7066.0380000000005</v>
      </c>
      <c r="X6" s="39">
        <v>0.39</v>
      </c>
      <c r="Y6" s="25"/>
      <c r="Z6" s="47">
        <v>3.0999999999999999E-3</v>
      </c>
      <c r="AA6" s="18">
        <f>M6*Z6</f>
        <v>42.287099999999995</v>
      </c>
      <c r="AB6" s="27">
        <f>IF(M6&gt;0,(AD6+AL6)/M6,0)</f>
        <v>2.9348506707719381E-3</v>
      </c>
      <c r="AC6" s="47">
        <v>2.5999999999999998E-4</v>
      </c>
      <c r="AD6" s="37">
        <f t="shared" si="4"/>
        <v>3.5466599999999997</v>
      </c>
      <c r="AE6" s="28">
        <v>0.2127</v>
      </c>
      <c r="AF6" s="41">
        <f>AI6*(1-AJ6)*AE6</f>
        <v>41.259546000000007</v>
      </c>
      <c r="AG6" s="28">
        <f>IF(AND(AE6&gt;0,AC6&gt;0,Z6&gt;0),((Z6-AC6)*AE6)/((AE6-AC6)*Z6),0)</f>
        <v>0.91725025965585738</v>
      </c>
      <c r="AH6" s="29">
        <f t="shared" si="5"/>
        <v>0.91267099549660657</v>
      </c>
      <c r="AI6" s="43">
        <v>212</v>
      </c>
      <c r="AJ6" s="39">
        <v>8.5000000000000006E-2</v>
      </c>
      <c r="AK6" s="28">
        <v>0.18809999999999999</v>
      </c>
      <c r="AL6" s="41">
        <f>AI6*(1-AJ6)*AK6</f>
        <v>36.487638000000004</v>
      </c>
      <c r="AM6" s="18">
        <v>1.7</v>
      </c>
      <c r="AN6" s="18"/>
      <c r="AO6" s="114">
        <f>AO5+AI6-AN6</f>
        <v>1296.940000000003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42520</v>
      </c>
      <c r="E7" s="51"/>
      <c r="F7" s="51">
        <f>SUM(F4:F6)</f>
        <v>47078</v>
      </c>
      <c r="G7" s="52"/>
      <c r="H7" s="52"/>
      <c r="I7" s="51">
        <f>SUM(I4:I6)</f>
        <v>43620</v>
      </c>
      <c r="J7" s="52"/>
      <c r="K7" s="51">
        <f>SUM(K4:K6)</f>
        <v>44661</v>
      </c>
      <c r="L7" s="21">
        <f>IF(K7&gt;0,(K4*L4+K5*L5+K6*L6)/K7,0)</f>
        <v>8.0666912966570387E-2</v>
      </c>
      <c r="M7" s="52">
        <f>M4+M5+M6</f>
        <v>41059</v>
      </c>
      <c r="N7" s="53">
        <f>IF(M7&gt;0,O7/M7,0)</f>
        <v>0.69894914635037386</v>
      </c>
      <c r="O7" s="54">
        <f>O4+O5+O6</f>
        <v>28698.152999999998</v>
      </c>
      <c r="P7" s="21">
        <f>IF(M7&gt;0,Q7/M7,0)</f>
        <v>0.26704637229352879</v>
      </c>
      <c r="Q7" s="54">
        <f>Q4+Q5+Q6</f>
        <v>10964.656999999999</v>
      </c>
      <c r="R7" s="21">
        <f>IF(M7&gt;0,S7/M7,0)</f>
        <v>3.4004481356097321E-2</v>
      </c>
      <c r="S7" s="54">
        <f>S4+S5+S6</f>
        <v>1396.1899999999998</v>
      </c>
      <c r="T7" s="21">
        <f>IF(M7&gt;0,U7/M7,0)</f>
        <v>0.20532073357850897</v>
      </c>
      <c r="U7" s="54">
        <f>U4+U5+U6</f>
        <v>8430.2639999999992</v>
      </c>
      <c r="V7" s="21">
        <f>IF(M7&gt;0,W7/M7,0)</f>
        <v>0.51432463040989795</v>
      </c>
      <c r="W7" s="54">
        <f>W4+W5+W6</f>
        <v>21117.654999999999</v>
      </c>
      <c r="X7" s="21">
        <f>IF(M7&gt;0,Y7/M7,0)</f>
        <v>0</v>
      </c>
      <c r="Y7" s="54">
        <f>Y4+Y5+Y6</f>
        <v>0</v>
      </c>
      <c r="Z7" s="55">
        <f>IF(M7&gt;0,AA7/M7,0)</f>
        <v>3.053244355683285E-3</v>
      </c>
      <c r="AA7" s="56">
        <f>SUM(AA4:AA6)</f>
        <v>125.36316000000001</v>
      </c>
      <c r="AB7" s="55">
        <f>IF(M7&gt;0,(AB4*M4+AB5*M5+AB6*M6)/M7,0)</f>
        <v>3.1247492729973942E-3</v>
      </c>
      <c r="AC7" s="55">
        <f>IF(K7&gt;0,(K4*AC4+K5*AC5+K6*AC6)/K7,0)</f>
        <v>2.5332348133718459E-4</v>
      </c>
      <c r="AD7" s="52">
        <f>SUM(AD4:AD6)</f>
        <v>10.401159999999999</v>
      </c>
      <c r="AE7" s="53">
        <f>IF(K7&gt;0,(K4*AE4+K5*AE5+K6*AE6)/K7,0)</f>
        <v>0.20318460625601756</v>
      </c>
      <c r="AF7" s="58">
        <f>SUM(AF4:AF6)</f>
        <v>124.12458720000001</v>
      </c>
      <c r="AG7" s="53">
        <f>IF(AND(AA7&gt;0),((AA4*AG4+AA5*AG5+AA6*AG6)/AA7),0)</f>
        <v>0.91817709946148907</v>
      </c>
      <c r="AH7" s="57">
        <f t="shared" si="5"/>
        <v>0.92013955583006957</v>
      </c>
      <c r="AI7" s="51">
        <f>SUM(AI4:AI6)</f>
        <v>670</v>
      </c>
      <c r="AJ7" s="21">
        <f>IF(AI7&gt;0,(AJ4*AI4+AJ5*AI5+AJ6*AI6)/AI7,0)</f>
        <v>8.7379104477611935E-2</v>
      </c>
      <c r="AK7" s="53">
        <f>IF(K7&gt;0,(AK4*K4+AK5*K5+AK6*K6)/K7,0)</f>
        <v>0.19270660083741967</v>
      </c>
      <c r="AL7" s="58">
        <f>SUM(AL4:AL6)</f>
        <v>117.8979204</v>
      </c>
      <c r="AM7" s="56"/>
      <c r="AN7" s="56">
        <f>SUM(AN4:AN6)</f>
        <v>1052.2</v>
      </c>
      <c r="AO7" s="106"/>
      <c r="AP7" s="107">
        <f>AO6</f>
        <v>1296.940000000003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154" t="s">
        <v>50</v>
      </c>
      <c r="D8" s="12">
        <v>4806</v>
      </c>
      <c r="E8" s="12">
        <v>0</v>
      </c>
      <c r="F8" s="12">
        <v>11248</v>
      </c>
      <c r="G8" s="13">
        <v>0.7</v>
      </c>
      <c r="H8" s="13">
        <v>5.6</v>
      </c>
      <c r="I8" s="12">
        <v>11617</v>
      </c>
      <c r="J8" s="13">
        <v>3</v>
      </c>
      <c r="K8" s="12">
        <v>14047</v>
      </c>
      <c r="L8" s="14">
        <v>7.8E-2</v>
      </c>
      <c r="M8" s="24">
        <f>ROUND(K8*(1-L8),0)</f>
        <v>12951</v>
      </c>
      <c r="N8" s="15">
        <v>0.52500000000000002</v>
      </c>
      <c r="O8" s="25">
        <f t="shared" ref="O8:O10" si="6">M8*N8</f>
        <v>6799.2750000000005</v>
      </c>
      <c r="P8" s="14">
        <v>0.42099999999999999</v>
      </c>
      <c r="Q8" s="25">
        <f t="shared" ref="Q8:Q10" si="7">M8*P8</f>
        <v>5452.3710000000001</v>
      </c>
      <c r="R8" s="16">
        <v>5.3999999999999999E-2</v>
      </c>
      <c r="S8" s="25">
        <f t="shared" ref="S8:S10" si="8">M8*R8</f>
        <v>699.35400000000004</v>
      </c>
      <c r="T8" s="26">
        <v>0.20799999999999999</v>
      </c>
      <c r="U8" s="25">
        <f t="shared" ref="U8:U10" si="9">M8*T8</f>
        <v>2693.808</v>
      </c>
      <c r="V8" s="16">
        <v>0.51700000000000002</v>
      </c>
      <c r="W8" s="25">
        <f t="shared" ref="W8:W10" si="10">M8*V8</f>
        <v>6695.6670000000004</v>
      </c>
      <c r="X8" s="16">
        <v>0.39</v>
      </c>
      <c r="Y8" s="25">
        <f t="shared" ref="Y8:Y10" si="11">X8*M8</f>
        <v>5050.8900000000003</v>
      </c>
      <c r="Z8" s="17">
        <v>3.0500000000000002E-3</v>
      </c>
      <c r="AA8" s="18">
        <f t="shared" ref="AA8:AA10" si="12">M8*Z8</f>
        <v>39.500550000000004</v>
      </c>
      <c r="AB8" s="27">
        <f>IF(M8&gt;0,(AD8+AL8)/M8,0)</f>
        <v>2.9926743108640258E-3</v>
      </c>
      <c r="AC8" s="17">
        <v>2.7E-4</v>
      </c>
      <c r="AD8" s="24">
        <f t="shared" ref="AD8:AD10" si="13">AC8*M8</f>
        <v>3.4967700000000002</v>
      </c>
      <c r="AE8" s="118">
        <v>0.21779999999999999</v>
      </c>
      <c r="AF8" s="30">
        <f t="shared" ref="AF8:AF10" si="14">AI8*(1-AJ8)*AE8</f>
        <v>35.473086000000002</v>
      </c>
      <c r="AG8" s="28">
        <f t="shared" ref="AG8:AG10" si="15">IF(AND(AE8&gt;0,AC8&gt;0,Z8&gt;0),((Z8-AC8)*AE8)/((AE8-AC8)*Z8),0)</f>
        <v>0.91260674050611446</v>
      </c>
      <c r="AH8" s="60">
        <f t="shared" si="5"/>
        <v>0.91091570632366381</v>
      </c>
      <c r="AI8" s="12">
        <v>178</v>
      </c>
      <c r="AJ8" s="14">
        <v>8.5000000000000006E-2</v>
      </c>
      <c r="AK8" s="15">
        <v>0.2165</v>
      </c>
      <c r="AL8" s="30">
        <f t="shared" ref="AL8:AL10" si="16">AI8*(1-AJ8)*AK8</f>
        <v>35.261355000000002</v>
      </c>
      <c r="AM8" s="19">
        <v>1.68</v>
      </c>
      <c r="AN8" s="19">
        <v>1055.04</v>
      </c>
      <c r="AO8" s="102">
        <f>AO6+AI8-AN8</f>
        <v>419.90000000000305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11" t="s">
        <v>51</v>
      </c>
      <c r="D9" s="34">
        <v>19444</v>
      </c>
      <c r="E9" s="34">
        <v>5</v>
      </c>
      <c r="F9" s="34">
        <v>18468</v>
      </c>
      <c r="G9" s="35">
        <v>0.9</v>
      </c>
      <c r="H9" s="35">
        <v>6.8</v>
      </c>
      <c r="I9" s="34">
        <v>17157</v>
      </c>
      <c r="J9" s="35">
        <v>2.2000000000000002</v>
      </c>
      <c r="K9" s="34">
        <v>15608</v>
      </c>
      <c r="L9" s="36">
        <v>8.1000000000000003E-2</v>
      </c>
      <c r="M9" s="37">
        <f>ROUND(K9*(1-L9),0)</f>
        <v>14344</v>
      </c>
      <c r="N9" s="38">
        <v>0.59299999999999997</v>
      </c>
      <c r="O9" s="25">
        <f t="shared" si="6"/>
        <v>8505.9920000000002</v>
      </c>
      <c r="P9" s="36">
        <v>0.39700000000000002</v>
      </c>
      <c r="Q9" s="25">
        <f t="shared" si="7"/>
        <v>5694.5680000000002</v>
      </c>
      <c r="R9" s="39">
        <v>0.01</v>
      </c>
      <c r="S9" s="25">
        <f t="shared" si="8"/>
        <v>143.44</v>
      </c>
      <c r="T9" s="28">
        <v>0.19600000000000001</v>
      </c>
      <c r="U9" s="25">
        <f t="shared" si="9"/>
        <v>2811.424</v>
      </c>
      <c r="V9" s="39">
        <v>0.53100000000000003</v>
      </c>
      <c r="W9" s="25">
        <f t="shared" si="10"/>
        <v>7616.6640000000007</v>
      </c>
      <c r="X9" s="39">
        <v>0.39</v>
      </c>
      <c r="Y9" s="25">
        <f t="shared" si="11"/>
        <v>5594.16</v>
      </c>
      <c r="Z9" s="40">
        <v>3.0599999999999998E-3</v>
      </c>
      <c r="AA9" s="18">
        <f t="shared" si="12"/>
        <v>43.89264</v>
      </c>
      <c r="AB9" s="27">
        <f>IF(M9&gt;0,(AD9+AL9)/M9,0)</f>
        <v>3.1907194645844957E-3</v>
      </c>
      <c r="AC9" s="40">
        <v>2.7999999999999998E-4</v>
      </c>
      <c r="AD9" s="37">
        <f t="shared" si="13"/>
        <v>4.0163199999999994</v>
      </c>
      <c r="AE9" s="28">
        <v>0.22109999999999999</v>
      </c>
      <c r="AF9" s="41">
        <f t="shared" si="14"/>
        <v>42.345072000000002</v>
      </c>
      <c r="AG9" s="28">
        <f t="shared" si="15"/>
        <v>0.90964870686975996</v>
      </c>
      <c r="AH9" s="29">
        <f t="shared" si="5"/>
        <v>0.9134186955838044</v>
      </c>
      <c r="AI9" s="34">
        <v>210</v>
      </c>
      <c r="AJ9" s="36">
        <v>8.7999999999999995E-2</v>
      </c>
      <c r="AK9" s="38">
        <v>0.218</v>
      </c>
      <c r="AL9" s="41">
        <f t="shared" si="16"/>
        <v>41.751360000000005</v>
      </c>
      <c r="AM9" s="42">
        <v>1.62</v>
      </c>
      <c r="AN9" s="42"/>
      <c r="AO9" s="114">
        <f>AO8+AI9-AN9</f>
        <v>629.90000000000305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11" t="s">
        <v>52</v>
      </c>
      <c r="D10" s="43">
        <v>20950</v>
      </c>
      <c r="E10" s="43">
        <v>1</v>
      </c>
      <c r="F10" s="43">
        <v>16797</v>
      </c>
      <c r="G10" s="37">
        <v>1.1000000000000001</v>
      </c>
      <c r="H10" s="37">
        <v>6.2</v>
      </c>
      <c r="I10" s="43">
        <v>16404</v>
      </c>
      <c r="J10" s="37">
        <v>1.9</v>
      </c>
      <c r="K10" s="43">
        <v>15592</v>
      </c>
      <c r="L10" s="39">
        <v>7.4999999999999997E-2</v>
      </c>
      <c r="M10" s="37">
        <f>ROUND(K10*(1-L10),0)</f>
        <v>14423</v>
      </c>
      <c r="N10" s="28">
        <v>0.38500000000000001</v>
      </c>
      <c r="O10" s="25">
        <f t="shared" si="6"/>
        <v>5552.8550000000005</v>
      </c>
      <c r="P10" s="39">
        <v>0.59199999999999997</v>
      </c>
      <c r="Q10" s="25">
        <f t="shared" si="7"/>
        <v>8538.4159999999993</v>
      </c>
      <c r="R10" s="39">
        <v>2.3E-2</v>
      </c>
      <c r="S10" s="25">
        <f t="shared" si="8"/>
        <v>331.72899999999998</v>
      </c>
      <c r="T10" s="28">
        <v>0.19900000000000001</v>
      </c>
      <c r="U10" s="25">
        <f t="shared" si="9"/>
        <v>2870.1770000000001</v>
      </c>
      <c r="V10" s="39">
        <v>0.53500000000000003</v>
      </c>
      <c r="W10" s="25">
        <f t="shared" si="10"/>
        <v>7716.3050000000003</v>
      </c>
      <c r="X10" s="39">
        <v>0.39</v>
      </c>
      <c r="Y10" s="25">
        <f t="shared" si="11"/>
        <v>5624.97</v>
      </c>
      <c r="Z10" s="47">
        <v>3.0400000000000002E-3</v>
      </c>
      <c r="AA10" s="18">
        <f t="shared" si="12"/>
        <v>43.84592</v>
      </c>
      <c r="AB10" s="27">
        <f>IF(M10&gt;0,(AD10+AL10)/M10,0)</f>
        <v>3.0754407682174311E-3</v>
      </c>
      <c r="AC10" s="47">
        <v>2.7999999999999998E-4</v>
      </c>
      <c r="AD10" s="37">
        <f t="shared" si="13"/>
        <v>4.0384399999999996</v>
      </c>
      <c r="AE10" s="28">
        <v>0.20960000000000001</v>
      </c>
      <c r="AF10" s="41">
        <f t="shared" si="14"/>
        <v>40.805347200000007</v>
      </c>
      <c r="AG10" s="28">
        <f t="shared" si="15"/>
        <v>0.90910919569131132</v>
      </c>
      <c r="AH10" s="29">
        <f t="shared" si="5"/>
        <v>0.9101867155456127</v>
      </c>
      <c r="AI10" s="43">
        <v>213</v>
      </c>
      <c r="AJ10" s="39">
        <v>8.5999999999999993E-2</v>
      </c>
      <c r="AK10" s="28">
        <v>0.20710000000000001</v>
      </c>
      <c r="AL10" s="41">
        <f t="shared" si="16"/>
        <v>40.318642200000006</v>
      </c>
      <c r="AM10" s="18">
        <v>1.65</v>
      </c>
      <c r="AN10" s="18"/>
      <c r="AO10" s="114">
        <f>AO9+AI10-AN10</f>
        <v>842.90000000000305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7">SUM(D8:D10)</f>
        <v>45200</v>
      </c>
      <c r="E11" s="51"/>
      <c r="F11" s="51">
        <f t="shared" ref="F11" si="18">SUM(F8:F10)</f>
        <v>46513</v>
      </c>
      <c r="G11" s="52"/>
      <c r="H11" s="52"/>
      <c r="I11" s="51">
        <f t="shared" ref="I11:K11" si="19">SUM(I8:I10)</f>
        <v>45178</v>
      </c>
      <c r="J11" s="52"/>
      <c r="K11" s="51">
        <f t="shared" si="19"/>
        <v>45247</v>
      </c>
      <c r="L11" s="21">
        <f t="shared" ref="L11" si="20">IF(K11&gt;0,(K8*L8+K9*L9+K10*L10)/K11,0)</f>
        <v>7.8001060843812836E-2</v>
      </c>
      <c r="M11" s="52">
        <f t="shared" ref="M11" si="21">M8+M9+M10</f>
        <v>41718</v>
      </c>
      <c r="N11" s="53">
        <f t="shared" ref="N11" si="22">IF(M11&gt;0,O11/M11,0)</f>
        <v>0.49997895392875974</v>
      </c>
      <c r="O11" s="54">
        <f t="shared" ref="O11" si="23">O8+O9+O10</f>
        <v>20858.121999999999</v>
      </c>
      <c r="P11" s="21">
        <f t="shared" ref="P11" si="24">IF(M11&gt;0,Q11/M11,0)</f>
        <v>0.47186717963469005</v>
      </c>
      <c r="Q11" s="54">
        <f t="shared" ref="Q11" si="25">Q8+Q9+Q10</f>
        <v>19685.355</v>
      </c>
      <c r="R11" s="21">
        <f t="shared" ref="R11" si="26">IF(M11&gt;0,S11/M11,0)</f>
        <v>2.8153866436550174E-2</v>
      </c>
      <c r="S11" s="54">
        <f t="shared" ref="S11" si="27">S8+S9+S10</f>
        <v>1174.5230000000001</v>
      </c>
      <c r="T11" s="21">
        <f t="shared" ref="T11" si="28">IF(M11&gt;0,U11/M11,0)</f>
        <v>0.20076247662879332</v>
      </c>
      <c r="U11" s="54">
        <f t="shared" ref="U11" si="29">U8+U9+U10</f>
        <v>8375.4089999999997</v>
      </c>
      <c r="V11" s="21">
        <f t="shared" ref="V11" si="30">IF(M11&gt;0,W11/M11,0)</f>
        <v>0.52803672275756275</v>
      </c>
      <c r="W11" s="54">
        <f t="shared" ref="W11" si="31">W8+W9+W10</f>
        <v>22028.636000000002</v>
      </c>
      <c r="X11" s="21">
        <f t="shared" ref="X11" si="32">IF(M11&gt;0,Y11/M11,0)</f>
        <v>0.39</v>
      </c>
      <c r="Y11" s="54">
        <f t="shared" ref="Y11" si="33">Y8+Y9+Y10</f>
        <v>16270.02</v>
      </c>
      <c r="Z11" s="55">
        <f t="shared" ref="Z11" si="34">IF(M11&gt;0,AA11/M11,0)</f>
        <v>3.0499810633299778E-3</v>
      </c>
      <c r="AA11" s="56">
        <f t="shared" ref="AA11" si="35">SUM(AA8:AA10)</f>
        <v>127.23911000000001</v>
      </c>
      <c r="AB11" s="55">
        <f t="shared" ref="AB11" si="36">IF(M11&gt;0,(AB8*M8+AB9*M9+AB10*M10)/M11,0)</f>
        <v>3.0893831727311959E-3</v>
      </c>
      <c r="AC11" s="55">
        <f t="shared" ref="AC11" si="37">IF(K11&gt;0,(K8*AC8+K9*AC9+K10*AC10)/K11,0)</f>
        <v>2.7689548478352152E-4</v>
      </c>
      <c r="AD11" s="52">
        <f t="shared" ref="AD11" si="38">SUM(AD8:AD10)</f>
        <v>11.55153</v>
      </c>
      <c r="AE11" s="53">
        <f t="shared" ref="AE11" si="39">IF(K11&gt;0,(K8*AE8+K9*AE9+K10*AE10)/K11,0)</f>
        <v>0.21611263951201184</v>
      </c>
      <c r="AF11" s="58">
        <f t="shared" ref="AF11" si="40">SUM(AF8:AF10)</f>
        <v>118.62350520000001</v>
      </c>
      <c r="AG11" s="53">
        <f t="shared" ref="AG11" si="41">IF(AND(AA11&gt;0),((AA8*AG8+AA9*AG9+AA10*AG10)/AA11),0)</f>
        <v>0.91038109639673104</v>
      </c>
      <c r="AH11" s="57">
        <f t="shared" si="5"/>
        <v>0.91155260449391728</v>
      </c>
      <c r="AI11" s="51">
        <f t="shared" ref="AI11" si="42">SUM(AI8:AI10)</f>
        <v>601</v>
      </c>
      <c r="AJ11" s="21">
        <f t="shared" ref="AJ11" si="43">IF(AI11&gt;0,(AJ8*AI8+AJ9*AI9+AJ10*AI10)/AI11,0)</f>
        <v>8.6402662229617302E-2</v>
      </c>
      <c r="AK11" s="53">
        <f t="shared" ref="AK11" si="44">IF(K11&gt;0,(AK8*K8+AK9*K9+AK10*K10)/K11,0)</f>
        <v>0.21377821071010231</v>
      </c>
      <c r="AL11" s="58">
        <f t="shared" ref="AL11" si="45">SUM(AL8:AL10)</f>
        <v>117.33135720000001</v>
      </c>
      <c r="AM11" s="56"/>
      <c r="AN11" s="56">
        <f t="shared" ref="AN11" si="46">SUM(AN8:AN10)</f>
        <v>1055.04</v>
      </c>
      <c r="AO11" s="106"/>
      <c r="AP11" s="107">
        <f>AO10</f>
        <v>842.90000000000305</v>
      </c>
      <c r="AQ11" s="51">
        <f t="shared" ref="AQ11" si="47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11" t="s">
        <v>54</v>
      </c>
      <c r="D12" s="12">
        <v>3882</v>
      </c>
      <c r="E12" s="12">
        <v>1</v>
      </c>
      <c r="F12" s="12">
        <v>8113</v>
      </c>
      <c r="G12" s="13">
        <v>1.7</v>
      </c>
      <c r="H12" s="13">
        <v>7</v>
      </c>
      <c r="I12" s="12">
        <v>8181</v>
      </c>
      <c r="J12" s="13">
        <v>4.5999999999999996</v>
      </c>
      <c r="K12" s="12">
        <v>15243</v>
      </c>
      <c r="L12" s="14">
        <v>0.08</v>
      </c>
      <c r="M12" s="24">
        <f>ROUND(K12*(1-L12),0)</f>
        <v>14024</v>
      </c>
      <c r="N12" s="15">
        <v>0.66600000000000004</v>
      </c>
      <c r="O12" s="25">
        <f t="shared" ref="O12:O14" si="48">M12*N12</f>
        <v>9339.9840000000004</v>
      </c>
      <c r="P12" s="14">
        <v>0.28499999999999998</v>
      </c>
      <c r="Q12" s="25">
        <f t="shared" ref="Q12:Q14" si="49">M12*P12</f>
        <v>3996.8399999999997</v>
      </c>
      <c r="R12" s="16">
        <v>4.9000000000000002E-2</v>
      </c>
      <c r="S12" s="25">
        <f t="shared" ref="S12:S14" si="50">M12*R12</f>
        <v>687.17600000000004</v>
      </c>
      <c r="T12" s="26">
        <v>0.189</v>
      </c>
      <c r="U12" s="25">
        <f t="shared" ref="U12:U14" si="51">M12*T12</f>
        <v>2650.5360000000001</v>
      </c>
      <c r="V12" s="16">
        <v>0.53900000000000003</v>
      </c>
      <c r="W12" s="25">
        <f t="shared" ref="W12:W14" si="52">M12*V12</f>
        <v>7558.9360000000006</v>
      </c>
      <c r="X12" s="16">
        <v>0.38</v>
      </c>
      <c r="Y12" s="25">
        <f t="shared" ref="Y12:Y14" si="53">X12*M12</f>
        <v>5329.12</v>
      </c>
      <c r="Z12" s="17">
        <v>3.0699999999999998E-3</v>
      </c>
      <c r="AA12" s="18">
        <f t="shared" ref="AA12:AA14" si="54">M12*Z12</f>
        <v>43.05368</v>
      </c>
      <c r="AB12" s="27">
        <f>IF(M12&gt;0,(AD12+AL12)/M12,0)</f>
        <v>3.214347333143183E-3</v>
      </c>
      <c r="AC12" s="17">
        <v>2.9E-4</v>
      </c>
      <c r="AD12" s="24">
        <f t="shared" ref="AD12:AD14" si="55">AC12*M12</f>
        <v>4.0669599999999999</v>
      </c>
      <c r="AE12" s="118">
        <v>0.2097</v>
      </c>
      <c r="AF12" s="30">
        <f t="shared" ref="AF12:AF14" si="56">AI12*(1-AJ12)*AE12</f>
        <v>41.545973700000005</v>
      </c>
      <c r="AG12" s="28">
        <f t="shared" ref="AG12:AG14" si="57">IF(AND(AE12&gt;0,AC12&gt;0,Z12&gt;0),((Z12-AC12)*AE12)/((AE12-AC12)*Z12),0)</f>
        <v>0.90679148661346831</v>
      </c>
      <c r="AH12" s="60">
        <f t="shared" si="5"/>
        <v>0.91105586579202225</v>
      </c>
      <c r="AI12" s="12">
        <v>217</v>
      </c>
      <c r="AJ12" s="14">
        <v>8.6999999999999994E-2</v>
      </c>
      <c r="AK12" s="15">
        <v>0.20699999999999999</v>
      </c>
      <c r="AL12" s="30">
        <f t="shared" ref="AL12:AL14" si="58">AI12*(1-AJ12)*AK12</f>
        <v>41.011046999999998</v>
      </c>
      <c r="AM12" s="19">
        <v>1.65</v>
      </c>
      <c r="AN12" s="19">
        <v>1014.04</v>
      </c>
      <c r="AO12" s="102">
        <f>AO10+AI12-AN12-AP12</f>
        <v>3.0837554731988348E-12</v>
      </c>
      <c r="AP12" s="103">
        <v>45.86</v>
      </c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51</v>
      </c>
      <c r="D13" s="34">
        <v>19198</v>
      </c>
      <c r="E13" s="34">
        <v>5</v>
      </c>
      <c r="F13" s="34">
        <v>18000</v>
      </c>
      <c r="G13" s="35">
        <v>1.4</v>
      </c>
      <c r="H13" s="35">
        <v>5.9</v>
      </c>
      <c r="I13" s="34">
        <v>16186</v>
      </c>
      <c r="J13" s="35">
        <v>3.2</v>
      </c>
      <c r="K13" s="34">
        <v>15447</v>
      </c>
      <c r="L13" s="36">
        <v>8.4000000000000005E-2</v>
      </c>
      <c r="M13" s="37">
        <f>ROUND(K13*(1-L13),0)</f>
        <v>14149</v>
      </c>
      <c r="N13" s="38">
        <v>0.57599999999999996</v>
      </c>
      <c r="O13" s="25">
        <f t="shared" si="48"/>
        <v>8149.8239999999996</v>
      </c>
      <c r="P13" s="36">
        <v>0.30099999999999999</v>
      </c>
      <c r="Q13" s="25">
        <f t="shared" si="49"/>
        <v>4258.8490000000002</v>
      </c>
      <c r="R13" s="39">
        <v>0.123</v>
      </c>
      <c r="S13" s="25">
        <f t="shared" si="50"/>
        <v>1740.327</v>
      </c>
      <c r="T13" s="28">
        <v>0.186</v>
      </c>
      <c r="U13" s="25">
        <f t="shared" si="51"/>
        <v>2631.7139999999999</v>
      </c>
      <c r="V13" s="39">
        <v>0.54100000000000004</v>
      </c>
      <c r="W13" s="25">
        <f t="shared" si="52"/>
        <v>7654.6090000000004</v>
      </c>
      <c r="X13" s="39">
        <v>0.38</v>
      </c>
      <c r="Y13" s="25">
        <f t="shared" si="53"/>
        <v>5376.62</v>
      </c>
      <c r="Z13" s="40">
        <v>3.0300000000000001E-3</v>
      </c>
      <c r="AA13" s="18">
        <f t="shared" si="54"/>
        <v>42.871470000000002</v>
      </c>
      <c r="AB13" s="27">
        <f>IF(M13&gt;0,(AD13+AL13)/M13,0)</f>
        <v>3.1490224044102054E-3</v>
      </c>
      <c r="AC13" s="40">
        <v>2.9E-4</v>
      </c>
      <c r="AD13" s="37">
        <f t="shared" si="55"/>
        <v>4.1032099999999998</v>
      </c>
      <c r="AE13" s="28">
        <v>0.19839999999999999</v>
      </c>
      <c r="AF13" s="41">
        <f t="shared" si="56"/>
        <v>41.433855999999999</v>
      </c>
      <c r="AG13" s="28">
        <f t="shared" si="57"/>
        <v>0.90561415941705226</v>
      </c>
      <c r="AH13" s="29">
        <f t="shared" si="5"/>
        <v>0.90926924942022647</v>
      </c>
      <c r="AI13" s="34">
        <v>230</v>
      </c>
      <c r="AJ13" s="36">
        <v>9.1999999999999998E-2</v>
      </c>
      <c r="AK13" s="38">
        <v>0.19370000000000001</v>
      </c>
      <c r="AL13" s="41">
        <f t="shared" si="58"/>
        <v>40.452308000000002</v>
      </c>
      <c r="AM13" s="42">
        <v>1.63</v>
      </c>
      <c r="AN13" s="42"/>
      <c r="AO13" s="114">
        <f>AO12+AI13-AN13</f>
        <v>230.00000000000307</v>
      </c>
      <c r="AP13" s="105"/>
      <c r="AQ13" s="43"/>
      <c r="AR13" s="186"/>
      <c r="AS13" s="45"/>
      <c r="AT13" s="45"/>
      <c r="AU13" s="45"/>
      <c r="AV13" s="45"/>
    </row>
    <row r="14" spans="1:48" x14ac:dyDescent="0.2">
      <c r="A14" s="188"/>
      <c r="B14" s="33">
        <v>3</v>
      </c>
      <c r="C14" s="11" t="s">
        <v>52</v>
      </c>
      <c r="D14" s="43">
        <v>16120</v>
      </c>
      <c r="E14" s="43">
        <v>2</v>
      </c>
      <c r="F14" s="43">
        <v>16919</v>
      </c>
      <c r="G14" s="37">
        <v>1.1000000000000001</v>
      </c>
      <c r="H14" s="37">
        <v>7.3</v>
      </c>
      <c r="I14" s="43">
        <v>16798</v>
      </c>
      <c r="J14" s="37">
        <v>2.7</v>
      </c>
      <c r="K14" s="43">
        <v>15505</v>
      </c>
      <c r="L14" s="39">
        <v>7.4999999999999997E-2</v>
      </c>
      <c r="M14" s="37">
        <f>ROUND(K14*(1-L14),0)</f>
        <v>14342</v>
      </c>
      <c r="N14" s="28">
        <v>0.45200000000000001</v>
      </c>
      <c r="O14" s="25">
        <f t="shared" si="48"/>
        <v>6482.5839999999998</v>
      </c>
      <c r="P14" s="39">
        <v>0.49299999999999999</v>
      </c>
      <c r="Q14" s="25">
        <f t="shared" si="49"/>
        <v>7070.6059999999998</v>
      </c>
      <c r="R14" s="39">
        <v>5.5E-2</v>
      </c>
      <c r="S14" s="25">
        <f t="shared" si="50"/>
        <v>788.81000000000006</v>
      </c>
      <c r="T14" s="28">
        <v>0.20300000000000001</v>
      </c>
      <c r="U14" s="25">
        <f t="shared" si="51"/>
        <v>2911.4260000000004</v>
      </c>
      <c r="V14" s="39">
        <v>0.52600000000000002</v>
      </c>
      <c r="W14" s="25">
        <f t="shared" si="52"/>
        <v>7543.8920000000007</v>
      </c>
      <c r="X14" s="39">
        <v>0.38</v>
      </c>
      <c r="Y14" s="25">
        <f t="shared" si="53"/>
        <v>5449.96</v>
      </c>
      <c r="Z14" s="47">
        <v>2.8600000000000001E-3</v>
      </c>
      <c r="AA14" s="18">
        <f t="shared" si="54"/>
        <v>41.018120000000003</v>
      </c>
      <c r="AB14" s="27">
        <f>IF(M14&gt;0,(AD14+AL14)/M14,0)</f>
        <v>3.0668216357551252E-3</v>
      </c>
      <c r="AC14" s="47">
        <v>2.7E-4</v>
      </c>
      <c r="AD14" s="37">
        <f t="shared" si="55"/>
        <v>3.8723399999999999</v>
      </c>
      <c r="AE14" s="28">
        <v>0.17419999999999999</v>
      </c>
      <c r="AF14" s="41">
        <f t="shared" si="56"/>
        <v>38.329748600000002</v>
      </c>
      <c r="AG14" s="28">
        <f t="shared" si="57"/>
        <v>0.90700020384376157</v>
      </c>
      <c r="AH14" s="29">
        <f t="shared" si="5"/>
        <v>0.91331365681251353</v>
      </c>
      <c r="AI14" s="43">
        <v>241</v>
      </c>
      <c r="AJ14" s="39">
        <v>8.6999999999999994E-2</v>
      </c>
      <c r="AK14" s="28">
        <v>0.18229999999999999</v>
      </c>
      <c r="AL14" s="41">
        <f t="shared" si="58"/>
        <v>40.112015900000003</v>
      </c>
      <c r="AM14" s="18">
        <v>1.75</v>
      </c>
      <c r="AN14" s="18"/>
      <c r="AO14" s="114">
        <f>AO13+AI14-AN14</f>
        <v>471.00000000000307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59">SUM(D12:D14)</f>
        <v>39200</v>
      </c>
      <c r="E15" s="51"/>
      <c r="F15" s="51">
        <f t="shared" ref="F15" si="60">SUM(F12:F14)</f>
        <v>43032</v>
      </c>
      <c r="G15" s="52"/>
      <c r="H15" s="52"/>
      <c r="I15" s="51">
        <f t="shared" ref="I15:K15" si="61">SUM(I12:I14)</f>
        <v>41165</v>
      </c>
      <c r="J15" s="52"/>
      <c r="K15" s="51">
        <f t="shared" si="61"/>
        <v>46195</v>
      </c>
      <c r="L15" s="21">
        <f t="shared" ref="L15" si="62">IF(K15&gt;0,(K12*L12+K13*L13+K14*L14)/K15,0)</f>
        <v>7.9659335425911901E-2</v>
      </c>
      <c r="M15" s="52">
        <f t="shared" ref="M15" si="63">M12+M13+M14</f>
        <v>42515</v>
      </c>
      <c r="N15" s="53">
        <f t="shared" ref="N15" si="64">IF(M15&gt;0,O15/M15,0)</f>
        <v>0.56385727390332818</v>
      </c>
      <c r="O15" s="54">
        <f t="shared" ref="O15" si="65">O12+O13+O14</f>
        <v>23972.392</v>
      </c>
      <c r="P15" s="21">
        <f t="shared" ref="P15" si="66">IF(M15&gt;0,Q15/M15,0)</f>
        <v>0.36049147359755379</v>
      </c>
      <c r="Q15" s="54">
        <f t="shared" ref="Q15" si="67">Q12+Q13+Q14</f>
        <v>15326.295</v>
      </c>
      <c r="R15" s="21">
        <f t="shared" ref="R15" si="68">IF(M15&gt;0,S15/M15,0)</f>
        <v>7.5651252499117957E-2</v>
      </c>
      <c r="S15" s="54">
        <f t="shared" ref="S15" si="69">S12+S13+S14</f>
        <v>3216.3130000000001</v>
      </c>
      <c r="T15" s="21">
        <f t="shared" ref="T15" si="70">IF(M15&gt;0,U15/M15,0)</f>
        <v>0.19272435610960836</v>
      </c>
      <c r="U15" s="54">
        <f t="shared" ref="U15" si="71">U12+U13+U14</f>
        <v>8193.6759999999995</v>
      </c>
      <c r="V15" s="21">
        <f t="shared" ref="V15" si="72">IF(M15&gt;0,W15/M15,0)</f>
        <v>0.53528018346465955</v>
      </c>
      <c r="W15" s="54">
        <f t="shared" ref="W15" si="73">W12+W13+W14</f>
        <v>22757.437000000002</v>
      </c>
      <c r="X15" s="21">
        <f t="shared" ref="X15" si="74">IF(M15&gt;0,Y15/M15,0)</f>
        <v>0.38</v>
      </c>
      <c r="Y15" s="54">
        <f t="shared" ref="Y15" si="75">Y12+Y13+Y14</f>
        <v>16155.7</v>
      </c>
      <c r="Z15" s="55">
        <f t="shared" ref="Z15" si="76">IF(M15&gt;0,AA15/M15,0)</f>
        <v>2.9858466423615198E-3</v>
      </c>
      <c r="AA15" s="56">
        <f t="shared" ref="AA15" si="77">SUM(AA12:AA14)</f>
        <v>126.94327000000001</v>
      </c>
      <c r="AB15" s="55">
        <f t="shared" ref="AB15" si="78">IF(M15&gt;0,(AB12*M12+AB13*M13+AB14*M14)/M15,0)</f>
        <v>3.1428409008585202E-3</v>
      </c>
      <c r="AC15" s="55">
        <f t="shared" ref="AC15" si="79">IF(K15&gt;0,(K12*AC12+K13*AC13+K14*AC14)/K15,0)</f>
        <v>2.8328715228920876E-4</v>
      </c>
      <c r="AD15" s="52">
        <f t="shared" ref="AD15" si="80">SUM(AD12:AD14)</f>
        <v>12.042509999999998</v>
      </c>
      <c r="AE15" s="53">
        <f t="shared" ref="AE15" si="81">IF(K15&gt;0,(K12*AE12+K13*AE13+K14*AE14)/K15,0)</f>
        <v>0.19400612403939821</v>
      </c>
      <c r="AF15" s="58">
        <f t="shared" ref="AF15" si="82">SUM(AF12:AF14)</f>
        <v>121.30957830000001</v>
      </c>
      <c r="AG15" s="53">
        <f t="shared" ref="AG15" si="83">IF(AND(AA15&gt;0),((AA12*AG12+AA13*AG13+AA14*AG14)/AA15),0)</f>
        <v>0.90646131897887761</v>
      </c>
      <c r="AH15" s="57">
        <f t="shared" si="5"/>
        <v>0.91119147753033813</v>
      </c>
      <c r="AI15" s="51">
        <f t="shared" ref="AI15" si="84">SUM(AI12:AI14)</f>
        <v>688</v>
      </c>
      <c r="AJ15" s="21">
        <f t="shared" ref="AJ15" si="85">IF(AI15&gt;0,(AJ12*AI12+AJ13*AI13+AJ14*AI14)/AI15,0)</f>
        <v>8.8671511627906971E-2</v>
      </c>
      <c r="AK15" s="53">
        <f t="shared" ref="AK15" si="86">IF(K15&gt;0,(AK12*K12+AK13*K13+AK14*K14)/K15,0)</f>
        <v>0.19426228812642063</v>
      </c>
      <c r="AL15" s="58">
        <f t="shared" ref="AL15" si="87">SUM(AL12:AL14)</f>
        <v>121.57537090000001</v>
      </c>
      <c r="AM15" s="56"/>
      <c r="AN15" s="56">
        <f t="shared" ref="AN15" si="88">SUM(AN12:AN14)</f>
        <v>1014.04</v>
      </c>
      <c r="AO15" s="106"/>
      <c r="AP15" s="107">
        <f>AO14</f>
        <v>471.00000000000307</v>
      </c>
      <c r="AQ15" s="51">
        <f t="shared" ref="AQ15" si="89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54</v>
      </c>
      <c r="D16" s="12">
        <v>16510</v>
      </c>
      <c r="E16" s="12">
        <v>0</v>
      </c>
      <c r="F16" s="12">
        <v>18591</v>
      </c>
      <c r="G16" s="13">
        <v>1.5</v>
      </c>
      <c r="H16" s="13">
        <v>6.5</v>
      </c>
      <c r="I16" s="12">
        <v>16863</v>
      </c>
      <c r="J16" s="13">
        <v>1.7</v>
      </c>
      <c r="K16" s="12">
        <v>15568</v>
      </c>
      <c r="L16" s="14">
        <v>8.3000000000000004E-2</v>
      </c>
      <c r="M16" s="24">
        <f>ROUND(K16*(1-L16),0)</f>
        <v>14276</v>
      </c>
      <c r="N16" s="15">
        <v>0.65500000000000003</v>
      </c>
      <c r="O16" s="25">
        <f t="shared" ref="O16:O18" si="90">M16*N16</f>
        <v>9350.7800000000007</v>
      </c>
      <c r="P16" s="14">
        <v>0.29299999999999998</v>
      </c>
      <c r="Q16" s="25">
        <f t="shared" ref="Q16:Q18" si="91">M16*P16</f>
        <v>4182.8679999999995</v>
      </c>
      <c r="R16" s="16">
        <v>5.1999999999999998E-2</v>
      </c>
      <c r="S16" s="25">
        <f t="shared" ref="S16:S18" si="92">M16*R16</f>
        <v>742.35199999999998</v>
      </c>
      <c r="T16" s="26">
        <v>0.19600000000000001</v>
      </c>
      <c r="U16" s="25">
        <f t="shared" ref="U16:U18" si="93">M16*T16</f>
        <v>2798.096</v>
      </c>
      <c r="V16" s="16">
        <v>0.53500000000000003</v>
      </c>
      <c r="W16" s="25">
        <f t="shared" ref="W16:W18" si="94">M16*V16</f>
        <v>7637.6600000000008</v>
      </c>
      <c r="X16" s="16">
        <v>0.39</v>
      </c>
      <c r="Y16" s="25">
        <f t="shared" ref="Y16:Y18" si="95">X16*M16</f>
        <v>5567.64</v>
      </c>
      <c r="Z16" s="17">
        <v>2.9199999999999999E-3</v>
      </c>
      <c r="AA16" s="18">
        <f t="shared" ref="AA16:AA18" si="96">M16*Z16</f>
        <v>41.685919999999996</v>
      </c>
      <c r="AB16" s="27">
        <f>IF(M16&gt;0,(AD16+AL16)/M16,0)</f>
        <v>3.1494166433174557E-3</v>
      </c>
      <c r="AC16" s="17">
        <v>2.5999999999999998E-4</v>
      </c>
      <c r="AD16" s="24">
        <f t="shared" ref="AD16:AD18" si="97">AC16*M16</f>
        <v>3.7117599999999995</v>
      </c>
      <c r="AE16" s="118">
        <v>0.1787</v>
      </c>
      <c r="AF16" s="30">
        <f t="shared" ref="AF16:AF18" si="98">AI16*(1-AJ16)*AE16</f>
        <v>42.559191999999996</v>
      </c>
      <c r="AG16" s="28">
        <f t="shared" ref="AG16:AG18" si="99">IF(AND(AE16&gt;0,AC16&gt;0,Z16&gt;0),((Z16-AC16)*AE16)/((AE16-AC16)*Z16),0)</f>
        <v>0.91228623719112067</v>
      </c>
      <c r="AH16" s="60">
        <f t="shared" si="5"/>
        <v>0.91882432637840539</v>
      </c>
      <c r="AI16" s="12">
        <v>260</v>
      </c>
      <c r="AJ16" s="14">
        <v>8.4000000000000005E-2</v>
      </c>
      <c r="AK16" s="15">
        <v>0.17319999999999999</v>
      </c>
      <c r="AL16" s="30">
        <f t="shared" ref="AL16:AL18" si="100">AI16*(1-AJ16)*AK16</f>
        <v>41.249311999999996</v>
      </c>
      <c r="AM16" s="19">
        <v>1.75</v>
      </c>
      <c r="AN16" s="19"/>
      <c r="AO16" s="102">
        <f>AO14+AI16-AN16</f>
        <v>731.00000000000307</v>
      </c>
      <c r="AP16" s="103"/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1" t="s">
        <v>53</v>
      </c>
      <c r="D17" s="34">
        <v>18980</v>
      </c>
      <c r="E17" s="34">
        <v>4</v>
      </c>
      <c r="F17" s="34">
        <v>17641</v>
      </c>
      <c r="G17" s="35">
        <v>1.1000000000000001</v>
      </c>
      <c r="H17" s="35">
        <v>6.8</v>
      </c>
      <c r="I17" s="34">
        <v>17084</v>
      </c>
      <c r="J17" s="35">
        <v>1.3</v>
      </c>
      <c r="K17" s="34">
        <v>15711</v>
      </c>
      <c r="L17" s="36">
        <v>8.2000000000000003E-2</v>
      </c>
      <c r="M17" s="37">
        <f>ROUND(K17*(1-L17),0)</f>
        <v>14423</v>
      </c>
      <c r="N17" s="38">
        <v>0.64300000000000002</v>
      </c>
      <c r="O17" s="25">
        <f t="shared" si="90"/>
        <v>9273.9889999999996</v>
      </c>
      <c r="P17" s="36">
        <v>0.28799999999999998</v>
      </c>
      <c r="Q17" s="25">
        <f t="shared" si="91"/>
        <v>4153.8239999999996</v>
      </c>
      <c r="R17" s="39">
        <v>6.9000000000000006E-2</v>
      </c>
      <c r="S17" s="25">
        <f t="shared" si="92"/>
        <v>995.18700000000013</v>
      </c>
      <c r="T17" s="28">
        <v>0.191</v>
      </c>
      <c r="U17" s="25">
        <f t="shared" si="93"/>
        <v>2754.7930000000001</v>
      </c>
      <c r="V17" s="39">
        <v>0.52500000000000002</v>
      </c>
      <c r="W17" s="25">
        <f t="shared" si="94"/>
        <v>7572.0750000000007</v>
      </c>
      <c r="X17" s="39">
        <v>0.39</v>
      </c>
      <c r="Y17" s="25">
        <f t="shared" si="95"/>
        <v>5624.97</v>
      </c>
      <c r="Z17" s="40">
        <v>2.9299999999999999E-3</v>
      </c>
      <c r="AA17" s="18">
        <f t="shared" si="96"/>
        <v>42.259389999999996</v>
      </c>
      <c r="AB17" s="27">
        <f>IF(M17&gt;0,(AD17+AL17)/M17,0)</f>
        <v>3.0355105317895026E-3</v>
      </c>
      <c r="AC17" s="40">
        <v>2.5000000000000001E-4</v>
      </c>
      <c r="AD17" s="37">
        <f t="shared" si="97"/>
        <v>3.60575</v>
      </c>
      <c r="AE17" s="28">
        <v>0.21360000000000001</v>
      </c>
      <c r="AF17" s="41">
        <f t="shared" si="98"/>
        <v>41.779305600000001</v>
      </c>
      <c r="AG17" s="28">
        <f t="shared" si="99"/>
        <v>0.91574756984909189</v>
      </c>
      <c r="AH17" s="29">
        <f t="shared" si="5"/>
        <v>0.91875978781153056</v>
      </c>
      <c r="AI17" s="34">
        <v>214</v>
      </c>
      <c r="AJ17" s="36">
        <v>8.5999999999999993E-2</v>
      </c>
      <c r="AK17" s="38">
        <v>0.2054</v>
      </c>
      <c r="AL17" s="41">
        <f t="shared" si="100"/>
        <v>40.175418399999998</v>
      </c>
      <c r="AM17" s="42">
        <v>1.7</v>
      </c>
      <c r="AN17" s="42"/>
      <c r="AO17" s="114">
        <f>AO16+AI17-AN17</f>
        <v>945.00000000000307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46" t="s">
        <v>49</v>
      </c>
      <c r="D18" s="43">
        <v>16110</v>
      </c>
      <c r="E18" s="43">
        <v>2</v>
      </c>
      <c r="F18" s="43">
        <v>18362</v>
      </c>
      <c r="G18" s="37">
        <v>1.1000000000000001</v>
      </c>
      <c r="H18" s="37">
        <v>4.8</v>
      </c>
      <c r="I18" s="43">
        <v>16895</v>
      </c>
      <c r="J18" s="37">
        <v>1.2</v>
      </c>
      <c r="K18" s="43">
        <v>15896</v>
      </c>
      <c r="L18" s="39">
        <v>7.3999999999999996E-2</v>
      </c>
      <c r="M18" s="37">
        <f>ROUND(K18*(1-L18),0)</f>
        <v>14720</v>
      </c>
      <c r="N18" s="28">
        <v>0.54400000000000004</v>
      </c>
      <c r="O18" s="25">
        <f t="shared" si="90"/>
        <v>8007.68</v>
      </c>
      <c r="P18" s="39">
        <v>0.41299999999999998</v>
      </c>
      <c r="Q18" s="25">
        <f t="shared" si="91"/>
        <v>6079.36</v>
      </c>
      <c r="R18" s="39">
        <v>4.2999999999999997E-2</v>
      </c>
      <c r="S18" s="25">
        <f t="shared" si="92"/>
        <v>632.95999999999992</v>
      </c>
      <c r="T18" s="28">
        <v>0.182</v>
      </c>
      <c r="U18" s="25">
        <f t="shared" si="93"/>
        <v>2679.04</v>
      </c>
      <c r="V18" s="39">
        <v>0.53900000000000003</v>
      </c>
      <c r="W18" s="25">
        <f t="shared" si="94"/>
        <v>7934.0800000000008</v>
      </c>
      <c r="X18" s="39">
        <v>0.39</v>
      </c>
      <c r="Y18" s="25">
        <f t="shared" si="95"/>
        <v>5740.8</v>
      </c>
      <c r="Z18" s="47">
        <v>3.0400000000000002E-3</v>
      </c>
      <c r="AA18" s="18">
        <f t="shared" si="96"/>
        <v>44.748800000000003</v>
      </c>
      <c r="AB18" s="27">
        <f>IF(M18&gt;0,(AD18+AL18)/M18,0)</f>
        <v>3.2940734918478261E-3</v>
      </c>
      <c r="AC18" s="47">
        <v>2.5000000000000001E-4</v>
      </c>
      <c r="AD18" s="37">
        <f t="shared" si="97"/>
        <v>3.68</v>
      </c>
      <c r="AE18" s="28">
        <v>0.21460000000000001</v>
      </c>
      <c r="AF18" s="41">
        <f t="shared" si="98"/>
        <v>41.3411878</v>
      </c>
      <c r="AG18" s="28">
        <f t="shared" si="99"/>
        <v>0.91883356045817832</v>
      </c>
      <c r="AH18" s="29">
        <f t="shared" si="5"/>
        <v>0.92510042954292182</v>
      </c>
      <c r="AI18" s="43">
        <v>211</v>
      </c>
      <c r="AJ18" s="39">
        <v>8.6999999999999994E-2</v>
      </c>
      <c r="AK18" s="28">
        <v>0.2326</v>
      </c>
      <c r="AL18" s="41">
        <f t="shared" si="100"/>
        <v>44.808761799999999</v>
      </c>
      <c r="AM18" s="18">
        <v>1.65</v>
      </c>
      <c r="AN18" s="18"/>
      <c r="AO18" s="114">
        <f>AO17+AI18-AN18</f>
        <v>1156.0000000000032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1">SUM(D16:D18)</f>
        <v>51600</v>
      </c>
      <c r="E19" s="51"/>
      <c r="F19" s="51">
        <f t="shared" ref="F19" si="102">SUM(F16:F18)</f>
        <v>54594</v>
      </c>
      <c r="G19" s="52"/>
      <c r="H19" s="52"/>
      <c r="I19" s="51">
        <f t="shared" ref="I19:K19" si="103">SUM(I16:I18)</f>
        <v>50842</v>
      </c>
      <c r="J19" s="52"/>
      <c r="K19" s="51">
        <f t="shared" si="103"/>
        <v>47175</v>
      </c>
      <c r="L19" s="21">
        <f t="shared" ref="L19" si="104">IF(K19&gt;0,(K16*L16+K17*L17+K18*L18)/K19,0)</f>
        <v>7.9634340222575511E-2</v>
      </c>
      <c r="M19" s="52">
        <f t="shared" ref="M19" si="105">M16+M17+M18</f>
        <v>43419</v>
      </c>
      <c r="N19" s="53">
        <f t="shared" ref="N19" si="106">IF(M19&gt;0,O19/M19,0)</f>
        <v>0.61338236716644789</v>
      </c>
      <c r="O19" s="54">
        <f t="shared" ref="O19" si="107">O16+O17+O18</f>
        <v>26632.449000000001</v>
      </c>
      <c r="P19" s="21">
        <f t="shared" ref="P19" si="108">IF(M19&gt;0,Q19/M19,0)</f>
        <v>0.3320217416338469</v>
      </c>
      <c r="Q19" s="54">
        <f t="shared" ref="Q19" si="109">Q16+Q17+Q18</f>
        <v>14416.052</v>
      </c>
      <c r="R19" s="21">
        <f t="shared" ref="R19" si="110">IF(M19&gt;0,S19/M19,0)</f>
        <v>5.4595891199705204E-2</v>
      </c>
      <c r="S19" s="54">
        <f t="shared" ref="S19" si="111">S16+S17+S18</f>
        <v>2370.4990000000003</v>
      </c>
      <c r="T19" s="21">
        <f t="shared" ref="T19" si="112">IF(M19&gt;0,U19/M19,0)</f>
        <v>0.18959278196181395</v>
      </c>
      <c r="U19" s="54">
        <f t="shared" ref="U19" si="113">U16+U17+U18</f>
        <v>8231.9290000000001</v>
      </c>
      <c r="V19" s="21">
        <f t="shared" ref="V19" si="114">IF(M19&gt;0,W19/M19,0)</f>
        <v>0.53303427071097909</v>
      </c>
      <c r="W19" s="54">
        <f t="shared" ref="W19" si="115">W16+W17+W18</f>
        <v>23143.815000000002</v>
      </c>
      <c r="X19" s="21">
        <f t="shared" ref="X19" si="116">IF(M19&gt;0,Y19/M19,0)</f>
        <v>0.39</v>
      </c>
      <c r="Y19" s="54">
        <f t="shared" ref="Y19" si="117">Y16+Y17+Y18</f>
        <v>16933.41</v>
      </c>
      <c r="Z19" s="55">
        <f t="shared" ref="Z19" si="118">IF(M19&gt;0,AA19/M19,0)</f>
        <v>2.9640044680900065E-3</v>
      </c>
      <c r="AA19" s="56">
        <f t="shared" ref="AA19" si="119">SUM(AA16:AA18)</f>
        <v>128.69410999999999</v>
      </c>
      <c r="AB19" s="55">
        <f t="shared" ref="AB19" si="120">IF(M19&gt;0,(AB16*M16+AB17*M17+AB18*M18)/M19,0)</f>
        <v>3.1606209769916389E-3</v>
      </c>
      <c r="AC19" s="55">
        <f t="shared" ref="AC19" si="121">IF(K19&gt;0,(K16*AC16+K17*AC17+K18*AC18)/K19,0)</f>
        <v>2.5330005299417061E-4</v>
      </c>
      <c r="AD19" s="52">
        <f t="shared" ref="AD19" si="122">SUM(AD16:AD18)</f>
        <v>10.99751</v>
      </c>
      <c r="AE19" s="53">
        <f t="shared" ref="AE19" si="123">IF(K19&gt;0,(K16*AE16+K17*AE17+K18*AE18)/K19,0)</f>
        <v>0.20241977318494966</v>
      </c>
      <c r="AF19" s="58">
        <f t="shared" ref="AF19" si="124">SUM(AF16:AF18)</f>
        <v>125.6796854</v>
      </c>
      <c r="AG19" s="53">
        <f t="shared" ref="AG19" si="125">IF(AND(AA19&gt;0),((AA16*AG16+AA17*AG17+AA18*AG18)/AA19),0)</f>
        <v>0.915699436646215</v>
      </c>
      <c r="AH19" s="57">
        <f t="shared" si="5"/>
        <v>0.92100142287207432</v>
      </c>
      <c r="AI19" s="51">
        <f t="shared" ref="AI19" si="126">SUM(AI16:AI18)</f>
        <v>685</v>
      </c>
      <c r="AJ19" s="21">
        <f t="shared" ref="AJ19" si="127">IF(AI19&gt;0,(AJ16*AI16+AJ17*AI17+AJ18*AI18)/AI19,0)</f>
        <v>8.5548905109489051E-2</v>
      </c>
      <c r="AK19" s="53">
        <f t="shared" ref="AK19" si="128">IF(K19&gt;0,(AK16*K16+AK17*K17+AK18*K18)/K19,0)</f>
        <v>0.20393909062003179</v>
      </c>
      <c r="AL19" s="58">
        <f t="shared" ref="AL19" si="129">SUM(AL16:AL18)</f>
        <v>126.23349219999999</v>
      </c>
      <c r="AM19" s="56"/>
      <c r="AN19" s="56">
        <f t="shared" ref="AN19" si="130">SUM(AN16:AN18)</f>
        <v>0</v>
      </c>
      <c r="AO19" s="106"/>
      <c r="AP19" s="107">
        <f>AO18</f>
        <v>1156.0000000000032</v>
      </c>
      <c r="AQ19" s="51">
        <f t="shared" ref="AQ19" si="131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54</v>
      </c>
      <c r="D20" s="12">
        <v>13500</v>
      </c>
      <c r="E20" s="12">
        <v>0</v>
      </c>
      <c r="F20" s="12">
        <v>14816</v>
      </c>
      <c r="G20" s="13">
        <v>1.1000000000000001</v>
      </c>
      <c r="H20" s="13">
        <v>5</v>
      </c>
      <c r="I20" s="12">
        <v>14370</v>
      </c>
      <c r="J20" s="13">
        <v>1.4</v>
      </c>
      <c r="K20" s="12">
        <v>16237</v>
      </c>
      <c r="L20" s="14">
        <v>8.3000000000000004E-2</v>
      </c>
      <c r="M20" s="24">
        <f>ROUND(K20*(1-L20),0)</f>
        <v>14889</v>
      </c>
      <c r="N20" s="15">
        <v>0.71699999999999997</v>
      </c>
      <c r="O20" s="25">
        <f t="shared" ref="O20:O22" si="132">M20*N20</f>
        <v>10675.413</v>
      </c>
      <c r="P20" s="14">
        <v>0.253</v>
      </c>
      <c r="Q20" s="25">
        <f t="shared" ref="Q20:Q22" si="133">M20*P20</f>
        <v>3766.9169999999999</v>
      </c>
      <c r="R20" s="16">
        <v>0.03</v>
      </c>
      <c r="S20" s="25">
        <f t="shared" ref="S20:S22" si="134">M20*R20</f>
        <v>446.66999999999996</v>
      </c>
      <c r="T20" s="26">
        <v>0.189</v>
      </c>
      <c r="U20" s="25">
        <f t="shared" ref="U20:U22" si="135">M20*T20</f>
        <v>2814.0210000000002</v>
      </c>
      <c r="V20" s="16">
        <v>0.52600000000000002</v>
      </c>
      <c r="W20" s="25">
        <f t="shared" ref="W20:W22" si="136">M20*V20</f>
        <v>7831.6140000000005</v>
      </c>
      <c r="X20" s="16">
        <v>0.38</v>
      </c>
      <c r="Y20" s="25">
        <f t="shared" ref="Y20:Y22" si="137">X20*M20</f>
        <v>5657.82</v>
      </c>
      <c r="Z20" s="17">
        <v>3.0400000000000002E-3</v>
      </c>
      <c r="AA20" s="18">
        <f t="shared" ref="AA20:AA22" si="138">M20*Z20</f>
        <v>45.262560000000001</v>
      </c>
      <c r="AB20" s="27">
        <f>IF(M20&gt;0,(AD20+AL20)/M20,0)</f>
        <v>3.2354623413258111E-3</v>
      </c>
      <c r="AC20" s="17">
        <v>2.5000000000000001E-4</v>
      </c>
      <c r="AD20" s="24">
        <f t="shared" ref="AD20:AD22" si="139">AC20*M20</f>
        <v>3.7222500000000003</v>
      </c>
      <c r="AE20" s="118">
        <v>0.21540000000000001</v>
      </c>
      <c r="AF20" s="30">
        <f t="shared" ref="AF20:AF22" si="140">AI20*(1-AJ20)*AE20</f>
        <v>43.012795200000006</v>
      </c>
      <c r="AG20" s="28">
        <f t="shared" ref="AG20:AG22" si="141">IF(AND(AE20&gt;0,AC20&gt;0,Z20&gt;0),((Z20-AC20)*AE20)/((AE20-AC20)*Z20),0)</f>
        <v>0.91882958034174433</v>
      </c>
      <c r="AH20" s="60">
        <f t="shared" si="5"/>
        <v>0.92376876657569795</v>
      </c>
      <c r="AI20" s="12">
        <v>218</v>
      </c>
      <c r="AJ20" s="14">
        <v>8.4000000000000005E-2</v>
      </c>
      <c r="AK20" s="15">
        <v>0.22259999999999999</v>
      </c>
      <c r="AL20" s="30">
        <f t="shared" ref="AL20:AL22" si="142">AI20*(1-AJ20)*AK20</f>
        <v>44.4505488</v>
      </c>
      <c r="AM20" s="19">
        <v>1.68</v>
      </c>
      <c r="AN20" s="19"/>
      <c r="AO20" s="102">
        <f>AO18+AI20-AN20</f>
        <v>1374.0000000000032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1" t="s">
        <v>53</v>
      </c>
      <c r="D21" s="34">
        <v>19380</v>
      </c>
      <c r="E21" s="34">
        <v>4</v>
      </c>
      <c r="F21" s="34">
        <v>16452</v>
      </c>
      <c r="G21" s="35">
        <v>1</v>
      </c>
      <c r="H21" s="35">
        <v>6.9</v>
      </c>
      <c r="I21" s="34">
        <v>15579</v>
      </c>
      <c r="J21" s="35">
        <v>1.1000000000000001</v>
      </c>
      <c r="K21" s="34">
        <v>16284</v>
      </c>
      <c r="L21" s="36">
        <v>7.5999999999999998E-2</v>
      </c>
      <c r="M21" s="37">
        <f>ROUND(K21*(1-L21),0)</f>
        <v>15046</v>
      </c>
      <c r="N21" s="38">
        <v>0.68899999999999995</v>
      </c>
      <c r="O21" s="25">
        <f t="shared" si="132"/>
        <v>10366.694</v>
      </c>
      <c r="P21" s="36">
        <v>0.26300000000000001</v>
      </c>
      <c r="Q21" s="25">
        <f t="shared" si="133"/>
        <v>3957.098</v>
      </c>
      <c r="R21" s="39">
        <v>4.8000000000000001E-2</v>
      </c>
      <c r="S21" s="25">
        <f t="shared" si="134"/>
        <v>722.20799999999997</v>
      </c>
      <c r="T21" s="28">
        <v>0.19900000000000001</v>
      </c>
      <c r="U21" s="25">
        <f t="shared" si="135"/>
        <v>2994.154</v>
      </c>
      <c r="V21" s="39">
        <v>0.52100000000000002</v>
      </c>
      <c r="W21" s="25">
        <f t="shared" si="136"/>
        <v>7838.9660000000003</v>
      </c>
      <c r="X21" s="39">
        <v>0.39</v>
      </c>
      <c r="Y21" s="25">
        <f t="shared" si="137"/>
        <v>5867.9400000000005</v>
      </c>
      <c r="Z21" s="40">
        <v>3.14E-3</v>
      </c>
      <c r="AA21" s="18">
        <f t="shared" si="138"/>
        <v>47.244439999999997</v>
      </c>
      <c r="AB21" s="27">
        <f>IF(M21&gt;0,(AD21+AL21)/M21,0)</f>
        <v>3.45420766316629E-3</v>
      </c>
      <c r="AC21" s="40">
        <v>2.5000000000000001E-4</v>
      </c>
      <c r="AD21" s="37">
        <f t="shared" si="139"/>
        <v>3.7615000000000003</v>
      </c>
      <c r="AE21" s="28">
        <v>0.22120000000000001</v>
      </c>
      <c r="AF21" s="41">
        <f t="shared" si="140"/>
        <v>47.459566000000002</v>
      </c>
      <c r="AG21" s="28">
        <f t="shared" si="141"/>
        <v>0.92142355751005722</v>
      </c>
      <c r="AH21" s="29">
        <f t="shared" si="5"/>
        <v>0.92865772148585701</v>
      </c>
      <c r="AI21" s="34">
        <v>235</v>
      </c>
      <c r="AJ21" s="36">
        <v>8.6999999999999994E-2</v>
      </c>
      <c r="AK21" s="38">
        <v>0.22470000000000001</v>
      </c>
      <c r="AL21" s="41">
        <f t="shared" si="142"/>
        <v>48.210508500000003</v>
      </c>
      <c r="AM21" s="42">
        <v>1.7</v>
      </c>
      <c r="AN21" s="42"/>
      <c r="AO21" s="122">
        <f>AO20+AI21-AN21</f>
        <v>1609.0000000000032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154" t="s">
        <v>50</v>
      </c>
      <c r="D22" s="43">
        <v>16980</v>
      </c>
      <c r="E22" s="43">
        <v>1</v>
      </c>
      <c r="F22" s="43">
        <v>18453</v>
      </c>
      <c r="G22" s="37">
        <v>0.8</v>
      </c>
      <c r="H22" s="37">
        <v>4.9000000000000004</v>
      </c>
      <c r="I22" s="43">
        <v>17240</v>
      </c>
      <c r="J22" s="37">
        <v>1.1000000000000001</v>
      </c>
      <c r="K22" s="43">
        <v>16283</v>
      </c>
      <c r="L22" s="39">
        <v>7.9000000000000001E-2</v>
      </c>
      <c r="M22" s="37">
        <f>ROUND(K22*(1-L22),0)</f>
        <v>14997</v>
      </c>
      <c r="N22" s="28">
        <v>0.73599999999999999</v>
      </c>
      <c r="O22" s="25">
        <f t="shared" si="132"/>
        <v>11037.791999999999</v>
      </c>
      <c r="P22" s="39">
        <v>0.20200000000000001</v>
      </c>
      <c r="Q22" s="25">
        <f t="shared" si="133"/>
        <v>3029.3940000000002</v>
      </c>
      <c r="R22" s="39">
        <v>6.2E-2</v>
      </c>
      <c r="S22" s="25">
        <f t="shared" si="134"/>
        <v>929.81399999999996</v>
      </c>
      <c r="T22" s="28">
        <v>0.193</v>
      </c>
      <c r="U22" s="25">
        <f t="shared" si="135"/>
        <v>2894.4210000000003</v>
      </c>
      <c r="V22" s="39">
        <v>0.51900000000000002</v>
      </c>
      <c r="W22" s="25">
        <f t="shared" si="136"/>
        <v>7783.4430000000002</v>
      </c>
      <c r="X22" s="39">
        <v>0.39</v>
      </c>
      <c r="Y22" s="25">
        <f t="shared" si="137"/>
        <v>5848.83</v>
      </c>
      <c r="Z22" s="47">
        <v>3.0799999999999998E-3</v>
      </c>
      <c r="AA22" s="18">
        <f t="shared" si="138"/>
        <v>46.190759999999997</v>
      </c>
      <c r="AB22" s="27">
        <f>IF(M22&gt;0,(AD22+AL22)/M22,0)</f>
        <v>3.2166016403280652E-3</v>
      </c>
      <c r="AC22" s="47">
        <v>2.5000000000000001E-4</v>
      </c>
      <c r="AD22" s="37">
        <f t="shared" si="139"/>
        <v>3.74925</v>
      </c>
      <c r="AE22" s="28">
        <v>0.22120000000000001</v>
      </c>
      <c r="AF22" s="41">
        <f t="shared" si="140"/>
        <v>43.622409600000005</v>
      </c>
      <c r="AG22" s="28">
        <f t="shared" si="141"/>
        <v>0.91987080581785285</v>
      </c>
      <c r="AH22" s="29">
        <f t="shared" si="5"/>
        <v>0.92330138356019931</v>
      </c>
      <c r="AI22" s="43">
        <v>216</v>
      </c>
      <c r="AJ22" s="39">
        <v>8.6999999999999994E-2</v>
      </c>
      <c r="AK22" s="28">
        <v>0.22559999999999999</v>
      </c>
      <c r="AL22" s="41">
        <f t="shared" si="142"/>
        <v>44.490124799999997</v>
      </c>
      <c r="AM22" s="18">
        <v>1.68</v>
      </c>
      <c r="AN22" s="18"/>
      <c r="AO22" s="122">
        <f>AO21+AI22-AN22</f>
        <v>1825.0000000000032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3">SUM(D20:D22)</f>
        <v>49860</v>
      </c>
      <c r="E23" s="51"/>
      <c r="F23" s="51">
        <f t="shared" ref="F23" si="144">SUM(F20:F22)</f>
        <v>49721</v>
      </c>
      <c r="G23" s="52"/>
      <c r="H23" s="52"/>
      <c r="I23" s="51">
        <f t="shared" ref="I23:K23" si="145">SUM(I20:I22)</f>
        <v>47189</v>
      </c>
      <c r="J23" s="52"/>
      <c r="K23" s="51">
        <f t="shared" si="145"/>
        <v>48804</v>
      </c>
      <c r="L23" s="21">
        <f t="shared" ref="L23" si="146">IF(K23&gt;0,(K20*L20+K21*L21+K22*L22)/K23,0)</f>
        <v>7.9329809032046561E-2</v>
      </c>
      <c r="M23" s="52">
        <f t="shared" ref="M23" si="147">M20+M21+M22</f>
        <v>44932</v>
      </c>
      <c r="N23" s="53">
        <f t="shared" ref="N23" si="148">IF(M23&gt;0,O23/M23,0)</f>
        <v>0.71396552568325466</v>
      </c>
      <c r="O23" s="54">
        <f t="shared" ref="O23" si="149">O20+O21+O22</f>
        <v>32079.898999999998</v>
      </c>
      <c r="P23" s="21">
        <f t="shared" ref="P23" si="150">IF(M23&gt;0,Q23/M23,0)</f>
        <v>0.23932629306507611</v>
      </c>
      <c r="Q23" s="54">
        <f t="shared" ref="Q23" si="151">Q20+Q21+Q22</f>
        <v>10753.409</v>
      </c>
      <c r="R23" s="21">
        <f t="shared" ref="R23" si="152">IF(M23&gt;0,S23/M23,0)</f>
        <v>4.6708181251669187E-2</v>
      </c>
      <c r="S23" s="54">
        <f t="shared" ref="S23" si="153">S20+S21+S22</f>
        <v>2098.692</v>
      </c>
      <c r="T23" s="21">
        <f t="shared" ref="T23" si="154">IF(M23&gt;0,U23/M23,0)</f>
        <v>0.19368369981305086</v>
      </c>
      <c r="U23" s="54">
        <f t="shared" ref="U23" si="155">U20+U21+U22</f>
        <v>8702.5960000000014</v>
      </c>
      <c r="V23" s="21">
        <f t="shared" ref="V23" si="156">IF(M23&gt;0,W23/M23,0)</f>
        <v>0.5219892949345678</v>
      </c>
      <c r="W23" s="54">
        <f t="shared" ref="W23" si="157">W20+W21+W22</f>
        <v>23454.023000000001</v>
      </c>
      <c r="X23" s="21">
        <f t="shared" ref="X23" si="158">IF(M23&gt;0,Y23/M23,0)</f>
        <v>0.38668632600373898</v>
      </c>
      <c r="Y23" s="54">
        <f t="shared" ref="Y23" si="159">Y20+Y21+Y22</f>
        <v>17374.59</v>
      </c>
      <c r="Z23" s="55">
        <f t="shared" ref="Z23" si="160">IF(M23&gt;0,AA23/M23,0)</f>
        <v>3.0868369981305087E-3</v>
      </c>
      <c r="AA23" s="56">
        <f t="shared" ref="AA23" si="161">SUM(AA20:AA22)</f>
        <v>138.69776000000002</v>
      </c>
      <c r="AB23" s="55">
        <f t="shared" ref="AB23" si="162">IF(M23&gt;0,(AB20*M20+AB21*M21+AB22*M22)/M23,0)</f>
        <v>3.3024165872874559E-3</v>
      </c>
      <c r="AC23" s="55">
        <f t="shared" ref="AC23" si="163">IF(K23&gt;0,(K20*AC20+K21*AC21+K22*AC22)/K23,0)</f>
        <v>2.5000000000000001E-4</v>
      </c>
      <c r="AD23" s="52">
        <f t="shared" ref="AD23" si="164">SUM(AD20:AD22)</f>
        <v>11.233000000000001</v>
      </c>
      <c r="AE23" s="53">
        <f t="shared" ref="AE23" si="165">IF(K23&gt;0,(K20*AE20+K21*AE21+K22*AE22)/K23,0)</f>
        <v>0.21927035079091881</v>
      </c>
      <c r="AF23" s="58">
        <f t="shared" ref="AF23" si="166">SUM(AF20:AF22)</f>
        <v>134.09477080000002</v>
      </c>
      <c r="AG23" s="53">
        <f t="shared" ref="AG23" si="167">IF(AND(AA23&gt;0),((AA20*AG20+AA21*AG21+AA22*AG22)/AA23),0)</f>
        <v>0.920059924615239</v>
      </c>
      <c r="AH23" s="57">
        <f t="shared" si="5"/>
        <v>0.92532920566458809</v>
      </c>
      <c r="AI23" s="51">
        <f t="shared" ref="AI23" si="168">SUM(AI20:AI22)</f>
        <v>669</v>
      </c>
      <c r="AJ23" s="21">
        <f t="shared" ref="AJ23" si="169">IF(AI23&gt;0,(AJ20*AI20+AJ21*AI21+AJ22*AI22)/AI23,0)</f>
        <v>8.6022421524663689E-2</v>
      </c>
      <c r="AK23" s="53">
        <f t="shared" ref="AK23" si="170">IF(K23&gt;0,(AK20*K20+AK21*K21+AK22*K22)/K23,0)</f>
        <v>0.22430161052372757</v>
      </c>
      <c r="AL23" s="58">
        <f t="shared" ref="AL23" si="171">SUM(AL20:AL22)</f>
        <v>137.1511821</v>
      </c>
      <c r="AM23" s="56"/>
      <c r="AN23" s="56">
        <f t="shared" ref="AN23" si="172">SUM(AN20:AN22)</f>
        <v>0</v>
      </c>
      <c r="AO23" s="106"/>
      <c r="AP23" s="107">
        <f>AO22</f>
        <v>1825.0000000000032</v>
      </c>
      <c r="AQ23" s="51">
        <f t="shared" ref="AQ23" si="173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51</v>
      </c>
      <c r="D24" s="12">
        <v>4500</v>
      </c>
      <c r="E24" s="12">
        <v>0</v>
      </c>
      <c r="F24" s="12">
        <v>8225</v>
      </c>
      <c r="G24" s="13">
        <v>0.5</v>
      </c>
      <c r="H24" s="13">
        <v>6.2</v>
      </c>
      <c r="I24" s="12">
        <v>7922</v>
      </c>
      <c r="J24" s="13">
        <v>3.7</v>
      </c>
      <c r="K24" s="12">
        <v>16352</v>
      </c>
      <c r="L24" s="14">
        <v>8.2000000000000003E-2</v>
      </c>
      <c r="M24" s="24">
        <f>ROUND(K24*(1-L24),0)</f>
        <v>15011</v>
      </c>
      <c r="N24" s="15">
        <v>0.69399999999999995</v>
      </c>
      <c r="O24" s="25">
        <f t="shared" ref="O24:O26" si="174">M24*N24</f>
        <v>10417.634</v>
      </c>
      <c r="P24" s="14">
        <v>0.27700000000000002</v>
      </c>
      <c r="Q24" s="25">
        <f t="shared" ref="Q24:Q26" si="175">M24*P24</f>
        <v>4158.0470000000005</v>
      </c>
      <c r="R24" s="16">
        <v>2.9000000000000001E-2</v>
      </c>
      <c r="S24" s="25">
        <f t="shared" ref="S24:S26" si="176">M24*R24</f>
        <v>435.31900000000002</v>
      </c>
      <c r="T24" s="26">
        <v>0.20200000000000001</v>
      </c>
      <c r="U24" s="25">
        <f t="shared" ref="U24:U26" si="177">M24*T24</f>
        <v>3032.2220000000002</v>
      </c>
      <c r="V24" s="16">
        <v>0.52100000000000002</v>
      </c>
      <c r="W24" s="25">
        <f t="shared" ref="W24:W26" si="178">M24*V24</f>
        <v>7820.7310000000007</v>
      </c>
      <c r="X24" s="16">
        <v>0.38</v>
      </c>
      <c r="Y24" s="25">
        <f t="shared" ref="Y24:Y26" si="179">X24*M24</f>
        <v>5704.18</v>
      </c>
      <c r="Z24" s="17">
        <v>3.1199999999999999E-3</v>
      </c>
      <c r="AA24" s="18">
        <f t="shared" ref="AA24:AA26" si="180">M24*Z24</f>
        <v>46.834319999999998</v>
      </c>
      <c r="AB24" s="27">
        <f>IF(M24&gt;0,(AD24+AL24)/M24,0)</f>
        <v>3.4251742588768241E-3</v>
      </c>
      <c r="AC24" s="17">
        <v>2.5000000000000001E-4</v>
      </c>
      <c r="AD24" s="24">
        <f t="shared" ref="AD24:AD26" si="181">AC24*M24</f>
        <v>3.7527500000000003</v>
      </c>
      <c r="AE24" s="118">
        <v>0.22140000000000001</v>
      </c>
      <c r="AF24" s="30">
        <f t="shared" ref="AF24:AF26" si="182">AI24*(1-AJ24)*AE24</f>
        <v>45.328550400000005</v>
      </c>
      <c r="AG24" s="28">
        <f t="shared" ref="AG24:AG26" si="183">IF(AND(AE24&gt;0,AC24&gt;0,Z24&gt;0),((Z24-AC24)*AE24)/((AE24-AC24)*Z24),0)</f>
        <v>0.92091166802900937</v>
      </c>
      <c r="AH24" s="60">
        <f t="shared" si="5"/>
        <v>0.92800758455937504</v>
      </c>
      <c r="AI24" s="12">
        <v>224</v>
      </c>
      <c r="AJ24" s="14">
        <v>8.5999999999999993E-2</v>
      </c>
      <c r="AK24" s="15">
        <v>0.23280000000000001</v>
      </c>
      <c r="AL24" s="30">
        <f t="shared" ref="AL24:AL26" si="184">AI24*(1-AJ24)*AK24</f>
        <v>47.662540800000009</v>
      </c>
      <c r="AM24" s="19">
        <v>1.64</v>
      </c>
      <c r="AN24" s="19">
        <v>1090.1199999999999</v>
      </c>
      <c r="AO24" s="102">
        <f>AO22+AI24-AN24</f>
        <v>958.88000000000329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1" t="s">
        <v>54</v>
      </c>
      <c r="D25" s="34">
        <v>18340</v>
      </c>
      <c r="E25" s="34">
        <v>1</v>
      </c>
      <c r="F25" s="34">
        <v>16286</v>
      </c>
      <c r="G25" s="35">
        <v>0.9</v>
      </c>
      <c r="H25" s="35">
        <v>6</v>
      </c>
      <c r="I25" s="34">
        <v>15946</v>
      </c>
      <c r="J25" s="35">
        <v>2.8</v>
      </c>
      <c r="K25" s="34">
        <v>16273</v>
      </c>
      <c r="L25" s="36">
        <v>8.4000000000000005E-2</v>
      </c>
      <c r="M25" s="37">
        <f>ROUND(K25*(1-L25),0)</f>
        <v>14906</v>
      </c>
      <c r="N25" s="38">
        <v>0.78300000000000003</v>
      </c>
      <c r="O25" s="25">
        <f t="shared" si="174"/>
        <v>11671.398000000001</v>
      </c>
      <c r="P25" s="36">
        <v>0.17799999999999999</v>
      </c>
      <c r="Q25" s="25">
        <f t="shared" si="175"/>
        <v>2653.268</v>
      </c>
      <c r="R25" s="39">
        <v>3.9E-2</v>
      </c>
      <c r="S25" s="25">
        <f t="shared" si="176"/>
        <v>581.33399999999995</v>
      </c>
      <c r="T25" s="28">
        <v>0.19400000000000001</v>
      </c>
      <c r="U25" s="25">
        <f t="shared" si="177"/>
        <v>2891.7640000000001</v>
      </c>
      <c r="V25" s="39">
        <v>0.52400000000000002</v>
      </c>
      <c r="W25" s="25">
        <f t="shared" si="178"/>
        <v>7810.7440000000006</v>
      </c>
      <c r="X25" s="39">
        <v>0.38</v>
      </c>
      <c r="Y25" s="25">
        <f t="shared" si="179"/>
        <v>5664.28</v>
      </c>
      <c r="Z25" s="40">
        <v>3.0799999999999998E-3</v>
      </c>
      <c r="AA25" s="18">
        <f t="shared" si="180"/>
        <v>45.91048</v>
      </c>
      <c r="AB25" s="27">
        <f>IF(M25&gt;0,(AD25+AL25)/M25,0)</f>
        <v>3.4102305112035424E-3</v>
      </c>
      <c r="AC25" s="40">
        <v>2.5000000000000001E-4</v>
      </c>
      <c r="AD25" s="37">
        <f t="shared" si="181"/>
        <v>3.7265000000000001</v>
      </c>
      <c r="AE25" s="28">
        <v>0.21990000000000001</v>
      </c>
      <c r="AF25" s="41">
        <f t="shared" si="182"/>
        <v>45.875538000000006</v>
      </c>
      <c r="AG25" s="28">
        <f t="shared" si="183"/>
        <v>0.9198769589163398</v>
      </c>
      <c r="AH25" s="29">
        <f t="shared" si="5"/>
        <v>0.92771831863936816</v>
      </c>
      <c r="AI25" s="34">
        <v>228</v>
      </c>
      <c r="AJ25" s="36">
        <v>8.5000000000000006E-2</v>
      </c>
      <c r="AK25" s="38">
        <v>0.2258</v>
      </c>
      <c r="AL25" s="41">
        <f t="shared" si="184"/>
        <v>47.106396000000004</v>
      </c>
      <c r="AM25" s="42">
        <v>1.7</v>
      </c>
      <c r="AN25" s="42"/>
      <c r="AO25" s="122">
        <f>AO24+AI25-AN25</f>
        <v>1186.8800000000033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46" t="s">
        <v>50</v>
      </c>
      <c r="D26" s="43">
        <v>16706</v>
      </c>
      <c r="E26" s="43">
        <v>1</v>
      </c>
      <c r="F26" s="43">
        <v>17573</v>
      </c>
      <c r="G26" s="37">
        <v>0.6</v>
      </c>
      <c r="H26" s="37">
        <v>5.9</v>
      </c>
      <c r="I26" s="43">
        <v>15787</v>
      </c>
      <c r="J26" s="37">
        <v>2.8</v>
      </c>
      <c r="K26" s="43">
        <v>16193</v>
      </c>
      <c r="L26" s="39">
        <v>0.08</v>
      </c>
      <c r="M26" s="37">
        <f>ROUND(K26*(1-L26),0)</f>
        <v>14898</v>
      </c>
      <c r="N26" s="28">
        <v>0.76100000000000001</v>
      </c>
      <c r="O26" s="25">
        <f t="shared" si="174"/>
        <v>11337.378000000001</v>
      </c>
      <c r="P26" s="39">
        <v>0.185</v>
      </c>
      <c r="Q26" s="25">
        <f t="shared" si="175"/>
        <v>2756.13</v>
      </c>
      <c r="R26" s="39">
        <v>5.3999999999999999E-2</v>
      </c>
      <c r="S26" s="25">
        <f t="shared" si="176"/>
        <v>804.49199999999996</v>
      </c>
      <c r="T26" s="28">
        <v>0.19500000000000001</v>
      </c>
      <c r="U26" s="25">
        <f t="shared" si="177"/>
        <v>2905.11</v>
      </c>
      <c r="V26" s="39">
        <v>0.51600000000000001</v>
      </c>
      <c r="W26" s="25">
        <f t="shared" si="178"/>
        <v>7687.3680000000004</v>
      </c>
      <c r="X26" s="39">
        <v>0.39</v>
      </c>
      <c r="Y26" s="25">
        <f t="shared" si="179"/>
        <v>5810.22</v>
      </c>
      <c r="Z26" s="47">
        <v>3.0400000000000002E-3</v>
      </c>
      <c r="AA26" s="18">
        <f t="shared" si="180"/>
        <v>45.289920000000002</v>
      </c>
      <c r="AB26" s="27">
        <f>IF(M26&gt;0,(AD26+AL26)/M26,0)</f>
        <v>3.3881507853403144E-3</v>
      </c>
      <c r="AC26" s="47">
        <v>2.4000000000000001E-4</v>
      </c>
      <c r="AD26" s="37">
        <f t="shared" si="181"/>
        <v>3.57552</v>
      </c>
      <c r="AE26" s="28">
        <v>0.2223</v>
      </c>
      <c r="AF26" s="41">
        <f t="shared" si="182"/>
        <v>44.805009600000005</v>
      </c>
      <c r="AG26" s="28">
        <f t="shared" si="183"/>
        <v>0.92204809510942987</v>
      </c>
      <c r="AH26" s="29">
        <f t="shared" si="5"/>
        <v>0.9301242029124539</v>
      </c>
      <c r="AI26" s="43">
        <v>221</v>
      </c>
      <c r="AJ26" s="39">
        <v>8.7999999999999995E-2</v>
      </c>
      <c r="AK26" s="28">
        <v>0.23269999999999999</v>
      </c>
      <c r="AL26" s="41">
        <f t="shared" si="184"/>
        <v>46.901150400000006</v>
      </c>
      <c r="AM26" s="18">
        <v>1.68</v>
      </c>
      <c r="AN26" s="18"/>
      <c r="AO26" s="122">
        <f>AO25+AI26-AN26</f>
        <v>1407.8800000000033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85">SUM(D24:D26)</f>
        <v>39546</v>
      </c>
      <c r="E27" s="51"/>
      <c r="F27" s="51">
        <f t="shared" ref="F27" si="186">SUM(F24:F26)</f>
        <v>42084</v>
      </c>
      <c r="G27" s="52"/>
      <c r="H27" s="52"/>
      <c r="I27" s="51">
        <f t="shared" ref="I27:K27" si="187">SUM(I24:I26)</f>
        <v>39655</v>
      </c>
      <c r="J27" s="52"/>
      <c r="K27" s="51">
        <f t="shared" si="187"/>
        <v>48818</v>
      </c>
      <c r="L27" s="21">
        <f t="shared" ref="L27" si="188">IF(K27&gt;0,(K24*L24+K25*L25+K26*L26)/K27,0)</f>
        <v>8.2003277479618178E-2</v>
      </c>
      <c r="M27" s="52">
        <f t="shared" ref="M27" si="189">M24+M25+M26</f>
        <v>44815</v>
      </c>
      <c r="N27" s="53">
        <f t="shared" ref="N27" si="190">IF(M27&gt;0,O27/M27,0)</f>
        <v>0.74587548811781779</v>
      </c>
      <c r="O27" s="54">
        <f t="shared" ref="O27" si="191">O24+O25+O26</f>
        <v>33426.410000000003</v>
      </c>
      <c r="P27" s="21">
        <f t="shared" ref="P27" si="192">IF(M27&gt;0,Q27/M27,0)</f>
        <v>0.21348755996876045</v>
      </c>
      <c r="Q27" s="54">
        <f t="shared" ref="Q27" si="193">Q24+Q25+Q26</f>
        <v>9567.4449999999997</v>
      </c>
      <c r="R27" s="21">
        <f t="shared" ref="R27" si="194">IF(M27&gt;0,S27/M27,0)</f>
        <v>4.0636951913421843E-2</v>
      </c>
      <c r="S27" s="54">
        <f t="shared" ref="S27" si="195">S24+S25+S26</f>
        <v>1821.145</v>
      </c>
      <c r="T27" s="21">
        <f t="shared" ref="T27" si="196">IF(M27&gt;0,U27/M27,0)</f>
        <v>0.1970120718509428</v>
      </c>
      <c r="U27" s="54">
        <f t="shared" ref="U27" si="197">U24+U25+U26</f>
        <v>8829.0960000000014</v>
      </c>
      <c r="V27" s="21">
        <f t="shared" ref="V27" si="198">IF(M27&gt;0,W27/M27,0)</f>
        <v>0.52033566886087246</v>
      </c>
      <c r="W27" s="54">
        <f t="shared" ref="W27" si="199">W24+W25+W26</f>
        <v>23318.843000000001</v>
      </c>
      <c r="X27" s="21">
        <f t="shared" ref="X27" si="200">IF(M27&gt;0,Y27/M27,0)</f>
        <v>0.3833243333705233</v>
      </c>
      <c r="Y27" s="54">
        <f t="shared" ref="Y27" si="201">Y24+Y25+Y26</f>
        <v>17178.68</v>
      </c>
      <c r="Z27" s="55">
        <f t="shared" ref="Z27" si="202">IF(M27&gt;0,AA27/M27,0)</f>
        <v>3.0801008590873591E-3</v>
      </c>
      <c r="AA27" s="56">
        <f t="shared" ref="AA27" si="203">SUM(AA24:AA26)</f>
        <v>138.03471999999999</v>
      </c>
      <c r="AB27" s="55">
        <f t="shared" ref="AB27" si="204">IF(M27&gt;0,(AB24*M24+AB25*M25+AB26*M26)/M27,0)</f>
        <v>3.4078959544795277E-3</v>
      </c>
      <c r="AC27" s="55">
        <f t="shared" ref="AC27" si="205">IF(K27&gt;0,(K24*AC24+K25*AC25+K26*AC26)/K27,0)</f>
        <v>2.4668298578393215E-4</v>
      </c>
      <c r="AD27" s="52">
        <f t="shared" ref="AD27" si="206">SUM(AD24:AD26)</f>
        <v>11.054770000000001</v>
      </c>
      <c r="AE27" s="53">
        <f t="shared" ref="AE27" si="207">IF(K27&gt;0,(K24*AE24+K25*AE25+K26*AE26)/K27,0)</f>
        <v>0.22119852103732229</v>
      </c>
      <c r="AF27" s="58">
        <f t="shared" ref="AF27" si="208">SUM(AF24:AF26)</f>
        <v>136.00909800000002</v>
      </c>
      <c r="AG27" s="53">
        <f t="shared" ref="AG27" si="209">IF(AND(AA27&gt;0),((AA24*AG24+AA25*AG25+AA26*AG26)/AA27),0)</f>
        <v>0.92094039050937559</v>
      </c>
      <c r="AH27" s="57">
        <f t="shared" si="5"/>
        <v>0.92860837616217806</v>
      </c>
      <c r="AI27" s="51">
        <f t="shared" ref="AI27" si="210">SUM(AI24:AI26)</f>
        <v>673</v>
      </c>
      <c r="AJ27" s="21">
        <f t="shared" ref="AJ27" si="211">IF(AI27&gt;0,(AJ24*AI24+AJ25*AI25+AJ26*AI26)/AI27,0)</f>
        <v>8.6317979197622588E-2</v>
      </c>
      <c r="AK27" s="53">
        <f t="shared" ref="AK27" si="212">IF(K27&gt;0,(AK24*K24+AK25*K25+AK26*K26)/K27,0)</f>
        <v>0.23043344872792823</v>
      </c>
      <c r="AL27" s="58">
        <f t="shared" ref="AL27" si="213">SUM(AL24:AL26)</f>
        <v>141.67008720000001</v>
      </c>
      <c r="AM27" s="56"/>
      <c r="AN27" s="56">
        <f t="shared" ref="AN27" si="214">SUM(AN24:AN26)</f>
        <v>1090.1199999999999</v>
      </c>
      <c r="AO27" s="106"/>
      <c r="AP27" s="107">
        <f>AO26</f>
        <v>1407.8800000000033</v>
      </c>
      <c r="AQ27" s="51">
        <f t="shared" ref="AQ27" si="215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51</v>
      </c>
      <c r="D28" s="12">
        <v>5658</v>
      </c>
      <c r="E28" s="12">
        <v>0</v>
      </c>
      <c r="F28" s="12">
        <v>12602</v>
      </c>
      <c r="G28" s="13">
        <v>0.9</v>
      </c>
      <c r="H28" s="13">
        <v>5.5</v>
      </c>
      <c r="I28" s="12">
        <v>12772</v>
      </c>
      <c r="J28" s="13">
        <v>3.3</v>
      </c>
      <c r="K28" s="12">
        <v>14872</v>
      </c>
      <c r="L28" s="14">
        <v>8.2000000000000003E-2</v>
      </c>
      <c r="M28" s="24">
        <f>ROUND(K28*(1-L28),0)</f>
        <v>13652</v>
      </c>
      <c r="N28" s="15">
        <v>0.71</v>
      </c>
      <c r="O28" s="25">
        <f t="shared" ref="O28:O30" si="216">M28*N28</f>
        <v>9692.92</v>
      </c>
      <c r="P28" s="14">
        <v>0.28000000000000003</v>
      </c>
      <c r="Q28" s="25">
        <f t="shared" ref="Q28:Q30" si="217">M28*P28</f>
        <v>3822.5600000000004</v>
      </c>
      <c r="R28" s="16">
        <v>0.01</v>
      </c>
      <c r="S28" s="25">
        <f t="shared" ref="S28:S30" si="218">M28*R28</f>
        <v>136.52000000000001</v>
      </c>
      <c r="T28" s="26">
        <v>0.17100000000000001</v>
      </c>
      <c r="U28" s="25">
        <f t="shared" ref="U28:U30" si="219">M28*T28</f>
        <v>2334.4920000000002</v>
      </c>
      <c r="V28" s="16">
        <v>0.54500000000000004</v>
      </c>
      <c r="W28" s="25">
        <f t="shared" ref="W28:W30" si="220">M28*V28</f>
        <v>7440.34</v>
      </c>
      <c r="X28" s="16">
        <v>0.38</v>
      </c>
      <c r="Y28" s="25">
        <f t="shared" ref="Y28:Y30" si="221">X28*M28</f>
        <v>5187.76</v>
      </c>
      <c r="Z28" s="17">
        <v>2.9199999999999999E-3</v>
      </c>
      <c r="AA28" s="18">
        <f t="shared" ref="AA28:AA30" si="222">M28*Z28</f>
        <v>39.863839999999996</v>
      </c>
      <c r="AB28" s="27">
        <f>IF(M28&gt;0,(AD28+AL28)/M28,0)</f>
        <v>3.3061981248168767E-3</v>
      </c>
      <c r="AC28" s="17">
        <v>2.4000000000000001E-4</v>
      </c>
      <c r="AD28" s="24">
        <f t="shared" ref="AD28:AD30" si="223">AC28*M28</f>
        <v>3.2764800000000003</v>
      </c>
      <c r="AE28" s="118">
        <v>0.21970000000000001</v>
      </c>
      <c r="AF28" s="30">
        <f t="shared" ref="AF28:AF30" si="224">AI28*(1-AJ28)*AE28</f>
        <v>40.406784600000002</v>
      </c>
      <c r="AG28" s="28">
        <f t="shared" ref="AG28:AG30" si="225">IF(AND(AE28&gt;0,AC28&gt;0,Z28&gt;0),((Z28-AC28)*AE28)/((AE28-AC28)*Z28),0)</f>
        <v>0.91881192815740731</v>
      </c>
      <c r="AH28" s="60">
        <f t="shared" si="5"/>
        <v>0.92838803703826833</v>
      </c>
      <c r="AI28" s="12">
        <v>203</v>
      </c>
      <c r="AJ28" s="14">
        <v>9.4E-2</v>
      </c>
      <c r="AK28" s="15">
        <v>0.2276</v>
      </c>
      <c r="AL28" s="30">
        <f t="shared" ref="AL28:AL30" si="226">AI28*(1-AJ28)*AK28</f>
        <v>41.8597368</v>
      </c>
      <c r="AM28" s="19">
        <v>1.62</v>
      </c>
      <c r="AN28" s="19">
        <v>1116.32</v>
      </c>
      <c r="AO28" s="102">
        <f>AO26+AI28-AN28</f>
        <v>494.56000000000336</v>
      </c>
      <c r="AP28" s="103"/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1" t="s">
        <v>49</v>
      </c>
      <c r="D29" s="34">
        <v>19236</v>
      </c>
      <c r="E29" s="34">
        <v>2</v>
      </c>
      <c r="F29" s="34">
        <v>15766</v>
      </c>
      <c r="G29" s="35">
        <v>1</v>
      </c>
      <c r="H29" s="35">
        <v>6.5</v>
      </c>
      <c r="I29" s="34">
        <v>15026</v>
      </c>
      <c r="J29" s="35">
        <v>3.2</v>
      </c>
      <c r="K29" s="34">
        <v>15046</v>
      </c>
      <c r="L29" s="36">
        <v>7.2999999999999995E-2</v>
      </c>
      <c r="M29" s="37">
        <f>ROUND(K29*(1-L29),0)</f>
        <v>13948</v>
      </c>
      <c r="N29" s="38">
        <v>0.77200000000000002</v>
      </c>
      <c r="O29" s="25">
        <f t="shared" si="216"/>
        <v>10767.856</v>
      </c>
      <c r="P29" s="36">
        <v>0.214</v>
      </c>
      <c r="Q29" s="25">
        <f t="shared" si="217"/>
        <v>2984.8719999999998</v>
      </c>
      <c r="R29" s="39">
        <v>1.4E-2</v>
      </c>
      <c r="S29" s="25">
        <f t="shared" si="218"/>
        <v>195.27199999999999</v>
      </c>
      <c r="T29" s="28">
        <v>0.19</v>
      </c>
      <c r="U29" s="25">
        <f t="shared" si="219"/>
        <v>2650.12</v>
      </c>
      <c r="V29" s="39">
        <v>0.52600000000000002</v>
      </c>
      <c r="W29" s="25">
        <f t="shared" si="220"/>
        <v>7336.6480000000001</v>
      </c>
      <c r="X29" s="39">
        <v>0.39</v>
      </c>
      <c r="Y29" s="25">
        <f t="shared" si="221"/>
        <v>5439.72</v>
      </c>
      <c r="Z29" s="40">
        <v>2.8900000000000002E-3</v>
      </c>
      <c r="AA29" s="18">
        <f t="shared" si="222"/>
        <v>40.309720000000006</v>
      </c>
      <c r="AB29" s="27">
        <f>IF(M29&gt;0,(AD29+AL29)/M29,0)</f>
        <v>3.0530012905075994E-3</v>
      </c>
      <c r="AC29" s="40">
        <v>2.4000000000000001E-4</v>
      </c>
      <c r="AD29" s="37">
        <f t="shared" si="223"/>
        <v>3.3475200000000003</v>
      </c>
      <c r="AE29" s="28">
        <v>0.21790000000000001</v>
      </c>
      <c r="AF29" s="41">
        <f t="shared" si="224"/>
        <v>38.269776999999998</v>
      </c>
      <c r="AG29" s="28">
        <f t="shared" si="225"/>
        <v>0.91796608595927687</v>
      </c>
      <c r="AH29" s="29">
        <f t="shared" si="5"/>
        <v>0.92237974939531342</v>
      </c>
      <c r="AI29" s="34">
        <v>193</v>
      </c>
      <c r="AJ29" s="36">
        <v>0.09</v>
      </c>
      <c r="AK29" s="38">
        <v>0.22339999999999999</v>
      </c>
      <c r="AL29" s="41">
        <f t="shared" si="226"/>
        <v>39.235741999999995</v>
      </c>
      <c r="AM29" s="42">
        <v>1.6</v>
      </c>
      <c r="AN29" s="42"/>
      <c r="AO29" s="122">
        <f>AO28+AI29-AN29</f>
        <v>687.56000000000336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46" t="s">
        <v>50</v>
      </c>
      <c r="D30" s="43">
        <v>4618</v>
      </c>
      <c r="E30" s="43">
        <v>1</v>
      </c>
      <c r="F30" s="43">
        <v>16629</v>
      </c>
      <c r="G30" s="37">
        <v>0.9</v>
      </c>
      <c r="H30" s="37">
        <v>6.3</v>
      </c>
      <c r="I30" s="43">
        <v>15640</v>
      </c>
      <c r="J30" s="37">
        <v>2.6</v>
      </c>
      <c r="K30" s="43">
        <v>15086</v>
      </c>
      <c r="L30" s="39">
        <v>0.08</v>
      </c>
      <c r="M30" s="37">
        <f>ROUND(K30*(1-L30),0)</f>
        <v>13879</v>
      </c>
      <c r="N30" s="28">
        <v>0.74099999999999999</v>
      </c>
      <c r="O30" s="25">
        <f t="shared" si="216"/>
        <v>10284.339</v>
      </c>
      <c r="P30" s="39">
        <v>0.222</v>
      </c>
      <c r="Q30" s="25">
        <f t="shared" si="217"/>
        <v>3081.1379999999999</v>
      </c>
      <c r="R30" s="39">
        <v>3.6999999999999998E-2</v>
      </c>
      <c r="S30" s="25">
        <f t="shared" si="218"/>
        <v>513.52300000000002</v>
      </c>
      <c r="T30" s="28">
        <v>0.19800000000000001</v>
      </c>
      <c r="U30" s="25">
        <f t="shared" si="219"/>
        <v>2748.0419999999999</v>
      </c>
      <c r="V30" s="39">
        <v>0.51800000000000002</v>
      </c>
      <c r="W30" s="25">
        <f t="shared" si="220"/>
        <v>7189.3220000000001</v>
      </c>
      <c r="X30" s="39">
        <v>0.39</v>
      </c>
      <c r="Y30" s="25">
        <f t="shared" si="221"/>
        <v>5412.81</v>
      </c>
      <c r="Z30" s="47">
        <v>2.8400000000000001E-3</v>
      </c>
      <c r="AA30" s="18">
        <f t="shared" si="222"/>
        <v>39.416360000000005</v>
      </c>
      <c r="AB30" s="27">
        <f>IF(M30&gt;0,(AD30+AL30)/M30,0)</f>
        <v>3.0677910512284744E-3</v>
      </c>
      <c r="AC30" s="47">
        <v>2.4000000000000001E-4</v>
      </c>
      <c r="AD30" s="37">
        <f t="shared" si="223"/>
        <v>3.3309600000000001</v>
      </c>
      <c r="AE30" s="28">
        <v>0.21210000000000001</v>
      </c>
      <c r="AF30" s="41">
        <f t="shared" si="224"/>
        <v>37.261728000000005</v>
      </c>
      <c r="AG30" s="28">
        <f t="shared" si="225"/>
        <v>0.91653004974052743</v>
      </c>
      <c r="AH30" s="29">
        <f t="shared" si="5"/>
        <v>0.92275913988610125</v>
      </c>
      <c r="AI30" s="43">
        <v>192</v>
      </c>
      <c r="AJ30" s="39">
        <v>8.5000000000000006E-2</v>
      </c>
      <c r="AK30" s="28">
        <v>0.22339999999999999</v>
      </c>
      <c r="AL30" s="41">
        <f t="shared" si="226"/>
        <v>39.246912000000002</v>
      </c>
      <c r="AM30" s="18">
        <v>1.6</v>
      </c>
      <c r="AN30" s="18"/>
      <c r="AO30" s="122">
        <f>AO29+AI30-AN30</f>
        <v>879.56000000000336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27">SUM(D28:D30)</f>
        <v>29512</v>
      </c>
      <c r="E31" s="51"/>
      <c r="F31" s="51">
        <f t="shared" ref="F31" si="228">SUM(F28:F30)</f>
        <v>44997</v>
      </c>
      <c r="G31" s="52"/>
      <c r="H31" s="52"/>
      <c r="I31" s="51">
        <f t="shared" ref="I31:K31" si="229">SUM(I28:I30)</f>
        <v>43438</v>
      </c>
      <c r="J31" s="52"/>
      <c r="K31" s="51">
        <f t="shared" si="229"/>
        <v>45004</v>
      </c>
      <c r="L31" s="21">
        <f t="shared" ref="L31" si="230">IF(K31&gt;0,(K28*L28+K29*L29+K30*L30)/K31,0)</f>
        <v>7.8320638165496406E-2</v>
      </c>
      <c r="M31" s="52">
        <f t="shared" ref="M31" si="231">M28+M29+M30</f>
        <v>41479</v>
      </c>
      <c r="N31" s="53">
        <f t="shared" ref="N31" si="232">IF(M31&gt;0,O31/M31,0)</f>
        <v>0.74122122037657601</v>
      </c>
      <c r="O31" s="54">
        <f t="shared" ref="O31" si="233">O28+O29+O30</f>
        <v>30745.114999999998</v>
      </c>
      <c r="P31" s="21">
        <f t="shared" ref="P31" si="234">IF(M31&gt;0,Q31/M31,0)</f>
        <v>0.23839943103739242</v>
      </c>
      <c r="Q31" s="54">
        <f t="shared" ref="Q31" si="235">Q28+Q29+Q30</f>
        <v>9888.57</v>
      </c>
      <c r="R31" s="21">
        <f t="shared" ref="R31" si="236">IF(M31&gt;0,S31/M31,0)</f>
        <v>2.0379348586031486E-2</v>
      </c>
      <c r="S31" s="54">
        <f t="shared" ref="S31" si="237">S28+S29+S30</f>
        <v>845.31500000000005</v>
      </c>
      <c r="T31" s="21">
        <f t="shared" ref="T31" si="238">IF(M31&gt;0,U31/M31,0)</f>
        <v>0.18642334675377903</v>
      </c>
      <c r="U31" s="54">
        <f t="shared" ref="U31" si="239">U28+U29+U30</f>
        <v>7732.6540000000005</v>
      </c>
      <c r="V31" s="21">
        <f t="shared" ref="V31" si="240">IF(M31&gt;0,W31/M31,0)</f>
        <v>0.52957665324622105</v>
      </c>
      <c r="W31" s="54">
        <f t="shared" ref="W31" si="241">W28+W29+W30</f>
        <v>21966.31</v>
      </c>
      <c r="X31" s="21">
        <f t="shared" ref="X31" si="242">IF(M31&gt;0,Y31/M31,0)</f>
        <v>0.38670869596663376</v>
      </c>
      <c r="Y31" s="54">
        <f t="shared" ref="Y31" si="243">Y28+Y29+Y30</f>
        <v>16040.29</v>
      </c>
      <c r="Z31" s="55">
        <f t="shared" ref="Z31" si="244">IF(M31&gt;0,AA31/M31,0)</f>
        <v>2.8831437594927555E-3</v>
      </c>
      <c r="AA31" s="56">
        <f t="shared" ref="AA31" si="245">SUM(AA28:AA30)</f>
        <v>119.58992000000001</v>
      </c>
      <c r="AB31" s="55">
        <f t="shared" ref="AB31" si="246">IF(M31&gt;0,(AB28*M28+AB29*M29+AB30*M30)/M31,0)</f>
        <v>3.1412847657850962E-3</v>
      </c>
      <c r="AC31" s="55">
        <f t="shared" ref="AC31" si="247">IF(K31&gt;0,(K28*AC28+K29*AC29+K30*AC30)/K31,0)</f>
        <v>2.4000000000000001E-4</v>
      </c>
      <c r="AD31" s="52">
        <f t="shared" ref="AD31" si="248">SUM(AD28:AD30)</f>
        <v>9.9549599999999998</v>
      </c>
      <c r="AE31" s="53">
        <f t="shared" ref="AE31" si="249">IF(K31&gt;0,(K28*AE28+K29*AE29+K30*AE30)/K31,0)</f>
        <v>0.21655058217047374</v>
      </c>
      <c r="AF31" s="58">
        <f t="shared" ref="AF31" si="250">SUM(AF28:AF30)</f>
        <v>115.9382896</v>
      </c>
      <c r="AG31" s="53">
        <f t="shared" ref="AG31" si="251">IF(AND(AA31&gt;0),((AA28*AG28+AA29*AG29+AA30*AG30)/AA31),0)</f>
        <v>0.91777472532855031</v>
      </c>
      <c r="AH31" s="57">
        <f t="shared" si="5"/>
        <v>0.92458529438886905</v>
      </c>
      <c r="AI31" s="51">
        <f t="shared" ref="AI31" si="252">SUM(AI28:AI30)</f>
        <v>588</v>
      </c>
      <c r="AJ31" s="21">
        <f t="shared" ref="AJ31" si="253">IF(AI31&gt;0,(AJ28*AI28+AJ29*AI29+AJ30*AI30)/AI31,0)</f>
        <v>8.9748299319727887E-2</v>
      </c>
      <c r="AK31" s="53">
        <f t="shared" ref="AK31" si="254">IF(K31&gt;0,(AK28*K28+AK29*K29+AK30*K30)/K31,0)</f>
        <v>0.22478792996178118</v>
      </c>
      <c r="AL31" s="58">
        <f t="shared" ref="AL31" si="255">SUM(AL28:AL30)</f>
        <v>120.3423908</v>
      </c>
      <c r="AM31" s="56"/>
      <c r="AN31" s="56">
        <f t="shared" ref="AN31" si="256">SUM(AN28:AN30)</f>
        <v>1116.32</v>
      </c>
      <c r="AO31" s="106"/>
      <c r="AP31" s="107">
        <f>AO30</f>
        <v>879.56000000000336</v>
      </c>
      <c r="AQ31" s="51">
        <f t="shared" ref="AQ31" si="257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51</v>
      </c>
      <c r="D32" s="12">
        <v>5315</v>
      </c>
      <c r="E32" s="12">
        <v>0</v>
      </c>
      <c r="F32" s="12">
        <v>11363</v>
      </c>
      <c r="G32" s="13">
        <v>0.9</v>
      </c>
      <c r="H32" s="13">
        <v>5.6</v>
      </c>
      <c r="I32" s="12">
        <v>11427</v>
      </c>
      <c r="J32" s="13">
        <v>3.5</v>
      </c>
      <c r="K32" s="12">
        <v>15029</v>
      </c>
      <c r="L32" s="14">
        <v>8.2000000000000003E-2</v>
      </c>
      <c r="M32" s="24">
        <f>ROUND(K32*(1-L32),0)</f>
        <v>13797</v>
      </c>
      <c r="N32" s="15">
        <v>0.69699999999999995</v>
      </c>
      <c r="O32" s="25">
        <f t="shared" ref="O32:O34" si="258">M32*N32</f>
        <v>9616.509</v>
      </c>
      <c r="P32" s="14">
        <v>0.29099999999999998</v>
      </c>
      <c r="Q32" s="25">
        <f t="shared" ref="Q32:Q34" si="259">M32*P32</f>
        <v>4014.9269999999997</v>
      </c>
      <c r="R32" s="16">
        <v>1.2999999999999999E-2</v>
      </c>
      <c r="S32" s="25">
        <f t="shared" ref="S32:S34" si="260">M32*R32</f>
        <v>179.36099999999999</v>
      </c>
      <c r="T32" s="26">
        <v>0.19900000000000001</v>
      </c>
      <c r="U32" s="25">
        <f t="shared" ref="U32:U34" si="261">M32*T32</f>
        <v>2745.6030000000001</v>
      </c>
      <c r="V32" s="16">
        <v>0.52500000000000002</v>
      </c>
      <c r="W32" s="25">
        <f t="shared" ref="W32:W34" si="262">M32*V32</f>
        <v>7243.4250000000002</v>
      </c>
      <c r="X32" s="16">
        <v>0.39</v>
      </c>
      <c r="Y32" s="25">
        <f t="shared" ref="Y32:Y34" si="263">X32*M32</f>
        <v>5380.83</v>
      </c>
      <c r="Z32" s="17">
        <v>2.8600000000000001E-3</v>
      </c>
      <c r="AA32" s="18">
        <f t="shared" ref="AA32:AA34" si="264">M32*Z32</f>
        <v>39.459420000000001</v>
      </c>
      <c r="AB32" s="27">
        <f>IF(M32&gt;0,(AD32+AL32)/M32,0)</f>
        <v>3.063383953033268E-3</v>
      </c>
      <c r="AC32" s="17">
        <v>2.4000000000000001E-4</v>
      </c>
      <c r="AD32" s="24">
        <f t="shared" ref="AD32:AD34" si="265">AC32*M32</f>
        <v>3.31128</v>
      </c>
      <c r="AE32" s="118">
        <v>0.21099999999999999</v>
      </c>
      <c r="AF32" s="30">
        <f t="shared" ref="AF32:AF34" si="266">AI32*(1-AJ32)*AE32</f>
        <v>38.158506000000003</v>
      </c>
      <c r="AG32" s="28">
        <f t="shared" ref="AG32:AG34" si="267">IF(AND(AE32&gt;0,AC32&gt;0,Z32&gt;0),((Z32-AC32)*AE32)/((AE32-AC32)*Z32),0)</f>
        <v>0.91712709382096358</v>
      </c>
      <c r="AH32" s="60">
        <f t="shared" si="5"/>
        <v>0.92268332572278211</v>
      </c>
      <c r="AI32" s="12">
        <v>197</v>
      </c>
      <c r="AJ32" s="14">
        <v>8.2000000000000003E-2</v>
      </c>
      <c r="AK32" s="15">
        <v>0.21540000000000001</v>
      </c>
      <c r="AL32" s="30">
        <f t="shared" ref="AL32:AL34" si="268">AI32*(1-AJ32)*AK32</f>
        <v>38.954228400000005</v>
      </c>
      <c r="AM32" s="19">
        <v>1.62</v>
      </c>
      <c r="AN32" s="19">
        <v>989.74</v>
      </c>
      <c r="AO32" s="102">
        <f>AO30+AI32-AN32-AP32</f>
        <v>3.3537617127876729E-12</v>
      </c>
      <c r="AP32" s="103">
        <v>86.82</v>
      </c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49</v>
      </c>
      <c r="D33" s="34">
        <v>21267</v>
      </c>
      <c r="E33" s="34">
        <v>2</v>
      </c>
      <c r="F33" s="34">
        <v>16390</v>
      </c>
      <c r="G33" s="35">
        <v>1.2</v>
      </c>
      <c r="H33" s="35">
        <v>5.6</v>
      </c>
      <c r="I33" s="34">
        <v>15424</v>
      </c>
      <c r="J33" s="35">
        <v>2.9</v>
      </c>
      <c r="K33" s="34">
        <v>14973</v>
      </c>
      <c r="L33" s="36">
        <v>8.3000000000000004E-2</v>
      </c>
      <c r="M33" s="37">
        <f>ROUND(K33*(1-L33),0)</f>
        <v>13730</v>
      </c>
      <c r="N33" s="38">
        <v>0.629</v>
      </c>
      <c r="O33" s="25">
        <f t="shared" si="258"/>
        <v>8636.17</v>
      </c>
      <c r="P33" s="36">
        <v>0.34</v>
      </c>
      <c r="Q33" s="25">
        <f t="shared" si="259"/>
        <v>4668.2000000000007</v>
      </c>
      <c r="R33" s="39">
        <v>3.1E-2</v>
      </c>
      <c r="S33" s="25">
        <f t="shared" si="260"/>
        <v>425.63</v>
      </c>
      <c r="T33" s="28">
        <v>0.20599999999999999</v>
      </c>
      <c r="U33" s="25">
        <f t="shared" si="261"/>
        <v>2828.3799999999997</v>
      </c>
      <c r="V33" s="39">
        <v>0.52300000000000002</v>
      </c>
      <c r="W33" s="25">
        <f t="shared" si="262"/>
        <v>7180.79</v>
      </c>
      <c r="X33" s="39">
        <v>0.39</v>
      </c>
      <c r="Y33" s="25">
        <f t="shared" si="263"/>
        <v>5354.7</v>
      </c>
      <c r="Z33" s="40">
        <v>2.8400000000000001E-3</v>
      </c>
      <c r="AA33" s="18">
        <f t="shared" si="264"/>
        <v>38.993200000000002</v>
      </c>
      <c r="AB33" s="27">
        <f>IF(M33&gt;0,(AD33+AL33)/M33,0)</f>
        <v>2.8773526584122363E-3</v>
      </c>
      <c r="AC33" s="40">
        <v>2.4000000000000001E-4</v>
      </c>
      <c r="AD33" s="37">
        <f t="shared" si="265"/>
        <v>3.2951999999999999</v>
      </c>
      <c r="AE33" s="28">
        <v>0.21379999999999999</v>
      </c>
      <c r="AF33" s="41">
        <f t="shared" si="266"/>
        <v>35.174376000000002</v>
      </c>
      <c r="AG33" s="28">
        <f t="shared" si="267"/>
        <v>0.91652179418522728</v>
      </c>
      <c r="AH33" s="29">
        <f t="shared" si="5"/>
        <v>0.91759054794327854</v>
      </c>
      <c r="AI33" s="34">
        <v>180</v>
      </c>
      <c r="AJ33" s="36">
        <v>8.5999999999999993E-2</v>
      </c>
      <c r="AK33" s="38">
        <v>0.22009999999999999</v>
      </c>
      <c r="AL33" s="41">
        <f t="shared" si="268"/>
        <v>36.210852000000003</v>
      </c>
      <c r="AM33" s="42">
        <v>1.65</v>
      </c>
      <c r="AN33" s="42"/>
      <c r="AO33" s="122">
        <f>AO32+AI33-AN33</f>
        <v>180.00000000000335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46" t="s">
        <v>54</v>
      </c>
      <c r="D34" s="43">
        <v>15510</v>
      </c>
      <c r="E34" s="43">
        <v>0</v>
      </c>
      <c r="F34" s="43">
        <v>14295</v>
      </c>
      <c r="G34" s="37">
        <v>1.2</v>
      </c>
      <c r="H34" s="37">
        <v>6.5</v>
      </c>
      <c r="I34" s="43">
        <v>14128</v>
      </c>
      <c r="J34" s="37">
        <v>3</v>
      </c>
      <c r="K34" s="43">
        <v>14478</v>
      </c>
      <c r="L34" s="39">
        <v>7.8E-2</v>
      </c>
      <c r="M34" s="37">
        <f>ROUND(K34*(1-L34),0)</f>
        <v>13349</v>
      </c>
      <c r="N34" s="28">
        <v>0.75800000000000001</v>
      </c>
      <c r="O34" s="25">
        <f t="shared" si="258"/>
        <v>10118.541999999999</v>
      </c>
      <c r="P34" s="39">
        <v>0.19600000000000001</v>
      </c>
      <c r="Q34" s="25">
        <f t="shared" si="259"/>
        <v>2616.404</v>
      </c>
      <c r="R34" s="39">
        <v>4.5999999999999999E-2</v>
      </c>
      <c r="S34" s="25">
        <f t="shared" si="260"/>
        <v>614.05399999999997</v>
      </c>
      <c r="T34" s="28">
        <v>0.19600000000000001</v>
      </c>
      <c r="U34" s="25">
        <f t="shared" si="261"/>
        <v>2616.404</v>
      </c>
      <c r="V34" s="39">
        <v>0.52200000000000002</v>
      </c>
      <c r="W34" s="25">
        <f t="shared" si="262"/>
        <v>6968.1779999999999</v>
      </c>
      <c r="X34" s="39">
        <v>0.39</v>
      </c>
      <c r="Y34" s="25">
        <f t="shared" si="263"/>
        <v>5206.1100000000006</v>
      </c>
      <c r="Z34" s="47">
        <v>2.8700000000000002E-3</v>
      </c>
      <c r="AA34" s="18">
        <f t="shared" si="264"/>
        <v>38.311630000000001</v>
      </c>
      <c r="AB34" s="27">
        <f>IF(M34&gt;0,(AD34+AL34)/M34,0)</f>
        <v>3.0885000824031768E-3</v>
      </c>
      <c r="AC34" s="47">
        <v>2.5000000000000001E-4</v>
      </c>
      <c r="AD34" s="37">
        <f t="shared" si="265"/>
        <v>3.33725</v>
      </c>
      <c r="AE34" s="28">
        <v>0.2021</v>
      </c>
      <c r="AF34" s="41">
        <f t="shared" si="266"/>
        <v>36.310094400000004</v>
      </c>
      <c r="AG34" s="28">
        <f t="shared" si="267"/>
        <v>0.91402264247349629</v>
      </c>
      <c r="AH34" s="29">
        <f t="shared" si="5"/>
        <v>0.92014529586969518</v>
      </c>
      <c r="AI34" s="43">
        <v>197</v>
      </c>
      <c r="AJ34" s="39">
        <v>8.7999999999999995E-2</v>
      </c>
      <c r="AK34" s="28">
        <v>0.2109</v>
      </c>
      <c r="AL34" s="41">
        <f t="shared" si="268"/>
        <v>37.891137600000008</v>
      </c>
      <c r="AM34" s="18">
        <v>1.6</v>
      </c>
      <c r="AN34" s="18"/>
      <c r="AO34" s="122">
        <f>AO33+AI34-AN34</f>
        <v>377.00000000000335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69">SUM(D32:D34)</f>
        <v>42092</v>
      </c>
      <c r="E35" s="51"/>
      <c r="F35" s="51">
        <f t="shared" ref="F35" si="270">SUM(F32:F34)</f>
        <v>42048</v>
      </c>
      <c r="G35" s="52"/>
      <c r="H35" s="52"/>
      <c r="I35" s="51">
        <f t="shared" ref="I35:K35" si="271">SUM(I32:I34)</f>
        <v>40979</v>
      </c>
      <c r="J35" s="52"/>
      <c r="K35" s="51">
        <f t="shared" si="271"/>
        <v>44480</v>
      </c>
      <c r="L35" s="21">
        <f t="shared" ref="L35" si="272">IF(K35&gt;0,(K32*L32+K33*L33+K34*L34)/K35,0)</f>
        <v>8.1034644784172674E-2</v>
      </c>
      <c r="M35" s="52">
        <f t="shared" ref="M35" si="273">M32+M33+M34</f>
        <v>40876</v>
      </c>
      <c r="N35" s="53">
        <f t="shared" ref="N35" si="274">IF(M35&gt;0,O35/M35,0)</f>
        <v>0.69408016929249428</v>
      </c>
      <c r="O35" s="54">
        <f t="shared" ref="O35" si="275">O32+O33+O34</f>
        <v>28371.220999999998</v>
      </c>
      <c r="P35" s="21">
        <f t="shared" ref="P35" si="276">IF(M35&gt;0,Q35/M35,0)</f>
        <v>0.27643436246208047</v>
      </c>
      <c r="Q35" s="54">
        <f t="shared" ref="Q35" si="277">Q32+Q33+Q34</f>
        <v>11299.531000000001</v>
      </c>
      <c r="R35" s="21">
        <f t="shared" ref="R35" si="278">IF(M35&gt;0,S35/M35,0)</f>
        <v>2.9823001272140132E-2</v>
      </c>
      <c r="S35" s="54">
        <f t="shared" ref="S35" si="279">S32+S33+S34</f>
        <v>1219.0450000000001</v>
      </c>
      <c r="T35" s="21">
        <f t="shared" ref="T35" si="280">IF(M35&gt;0,U35/M35,0)</f>
        <v>0.20037153831098936</v>
      </c>
      <c r="U35" s="54">
        <f t="shared" ref="U35" si="281">U32+U33+U34</f>
        <v>8190.3870000000006</v>
      </c>
      <c r="V35" s="21">
        <f t="shared" ref="V35" si="282">IF(M35&gt;0,W35/M35,0)</f>
        <v>0.52334849300322928</v>
      </c>
      <c r="W35" s="54">
        <f t="shared" ref="W35" si="283">W32+W33+W34</f>
        <v>21392.393</v>
      </c>
      <c r="X35" s="21">
        <f t="shared" ref="X35" si="284">IF(M35&gt;0,Y35/M35,0)</f>
        <v>0.39</v>
      </c>
      <c r="Y35" s="54">
        <f t="shared" ref="Y35" si="285">Y32+Y33+Y34</f>
        <v>15941.64</v>
      </c>
      <c r="Z35" s="55">
        <f t="shared" ref="Z35" si="286">IF(M35&gt;0,AA35/M35,0)</f>
        <v>2.8565478520403173E-3</v>
      </c>
      <c r="AA35" s="56">
        <f t="shared" ref="AA35" si="287">SUM(AA32:AA34)</f>
        <v>116.76425</v>
      </c>
      <c r="AB35" s="55">
        <f t="shared" ref="AB35" si="288">IF(M35&gt;0,(AB32*M32+AB33*M33+AB34*M34)/M35,0)</f>
        <v>3.0090994226440945E-3</v>
      </c>
      <c r="AC35" s="55">
        <f t="shared" ref="AC35" si="289">IF(K35&gt;0,(K32*AC32+K33*AC33+K34*AC34)/K35,0)</f>
        <v>2.432549460431655E-4</v>
      </c>
      <c r="AD35" s="52">
        <f t="shared" ref="AD35" si="290">SUM(AD32:AD34)</f>
        <v>9.9437299999999986</v>
      </c>
      <c r="AE35" s="53">
        <f t="shared" ref="AE35" si="291">IF(K35&gt;0,(K32*AE32+K33*AE33+K34*AE34)/K35,0)</f>
        <v>0.20904564298561149</v>
      </c>
      <c r="AF35" s="58">
        <f t="shared" ref="AF35" si="292">SUM(AF32:AF34)</f>
        <v>109.64297640000001</v>
      </c>
      <c r="AG35" s="53">
        <f t="shared" ref="AG35" si="293">IF(AND(AA35&gt;0),((AA32*AG32+AA33*AG33+AA34*AG34)/AA35),0)</f>
        <v>0.91590635064714665</v>
      </c>
      <c r="AH35" s="57">
        <f t="shared" si="5"/>
        <v>0.92019884681015696</v>
      </c>
      <c r="AI35" s="51">
        <f t="shared" ref="AI35" si="294">SUM(AI32:AI34)</f>
        <v>574</v>
      </c>
      <c r="AJ35" s="21">
        <f t="shared" ref="AJ35" si="295">IF(AI35&gt;0,(AJ32*AI32+AJ33*AI33+AJ34*AI34)/AI35,0)</f>
        <v>8.5313588850174218E-2</v>
      </c>
      <c r="AK35" s="53">
        <f t="shared" ref="AK35" si="296">IF(K35&gt;0,(AK32*K32+AK33*K33+AK34*K34)/K35,0)</f>
        <v>0.21551740332733815</v>
      </c>
      <c r="AL35" s="58">
        <f t="shared" ref="AL35" si="297">SUM(AL32:AL34)</f>
        <v>113.05621800000002</v>
      </c>
      <c r="AM35" s="56"/>
      <c r="AN35" s="56">
        <f t="shared" ref="AN35" si="298">SUM(AN32:AN34)</f>
        <v>989.74</v>
      </c>
      <c r="AO35" s="106"/>
      <c r="AP35" s="107">
        <f>AO34</f>
        <v>377.00000000000335</v>
      </c>
      <c r="AQ35" s="51">
        <f t="shared" ref="AQ35" si="299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1" t="s">
        <v>52</v>
      </c>
      <c r="D36" s="12">
        <v>908</v>
      </c>
      <c r="E36" s="12">
        <v>0</v>
      </c>
      <c r="F36" s="12">
        <v>4304</v>
      </c>
      <c r="G36" s="13">
        <v>1.7</v>
      </c>
      <c r="H36" s="13">
        <v>6.8</v>
      </c>
      <c r="I36" s="12">
        <v>4801</v>
      </c>
      <c r="J36" s="13">
        <v>6.2</v>
      </c>
      <c r="K36" s="12">
        <v>15038</v>
      </c>
      <c r="L36" s="14">
        <v>8.1000000000000003E-2</v>
      </c>
      <c r="M36" s="24">
        <f>ROUND(K36*(1-L36),0)</f>
        <v>13820</v>
      </c>
      <c r="N36" s="15">
        <v>0.63800000000000001</v>
      </c>
      <c r="O36" s="25">
        <f t="shared" ref="O36:O38" si="300">M36*N36</f>
        <v>8817.16</v>
      </c>
      <c r="P36" s="14">
        <v>0.32300000000000001</v>
      </c>
      <c r="Q36" s="25">
        <f t="shared" ref="Q36:Q38" si="301">M36*P36</f>
        <v>4463.8600000000006</v>
      </c>
      <c r="R36" s="16">
        <v>3.9E-2</v>
      </c>
      <c r="S36" s="25">
        <f t="shared" ref="S36:S38" si="302">M36*R36</f>
        <v>538.98</v>
      </c>
      <c r="T36" s="26">
        <v>0.187</v>
      </c>
      <c r="U36" s="25">
        <f t="shared" ref="U36:U38" si="303">M36*T36</f>
        <v>2584.34</v>
      </c>
      <c r="V36" s="16">
        <v>0.53</v>
      </c>
      <c r="W36" s="25">
        <f t="shared" ref="W36:W38" si="304">M36*V36</f>
        <v>7324.6</v>
      </c>
      <c r="X36" s="16">
        <v>0.39</v>
      </c>
      <c r="Y36" s="25">
        <f t="shared" ref="Y36:Y38" si="305">X36*M36</f>
        <v>5389.8</v>
      </c>
      <c r="Z36" s="17">
        <v>2.8999999999999998E-3</v>
      </c>
      <c r="AA36" s="18">
        <f t="shared" ref="AA36:AA38" si="306">M36*Z36</f>
        <v>40.077999999999996</v>
      </c>
      <c r="AB36" s="27">
        <f>IF(M36&gt;0,(AD36+AL36)/M36,0)</f>
        <v>3.003190448625181E-3</v>
      </c>
      <c r="AC36" s="17">
        <v>2.5999999999999998E-4</v>
      </c>
      <c r="AD36" s="24">
        <f t="shared" ref="AD36:AD38" si="307">AC36*M36</f>
        <v>3.5931999999999995</v>
      </c>
      <c r="AE36" s="118">
        <v>0.2142</v>
      </c>
      <c r="AF36" s="30">
        <f t="shared" ref="AF36:AF38" si="308">AI36*(1-AJ36)*AE36</f>
        <v>36.414856800000003</v>
      </c>
      <c r="AG36" s="28">
        <f t="shared" ref="AG36:AG38" si="309">IF(AND(AE36&gt;0,AC36&gt;0,Z36&gt;0),((Z36-AC36)*AE36)/((AE36-AC36)*Z36),0)</f>
        <v>0.91145116420008176</v>
      </c>
      <c r="AH36" s="60">
        <f t="shared" si="5"/>
        <v>0.91449162735569445</v>
      </c>
      <c r="AI36" s="12">
        <v>186</v>
      </c>
      <c r="AJ36" s="14">
        <v>8.5999999999999993E-2</v>
      </c>
      <c r="AK36" s="15">
        <v>0.223</v>
      </c>
      <c r="AL36" s="30">
        <f t="shared" ref="AL36:AL38" si="310">AI36*(1-AJ36)*AK36</f>
        <v>37.910892000000004</v>
      </c>
      <c r="AM36" s="19">
        <v>1.6</v>
      </c>
      <c r="AN36" s="19">
        <v>508.54</v>
      </c>
      <c r="AO36" s="102">
        <f>AO34+AI36-AN36</f>
        <v>54.46000000000339</v>
      </c>
      <c r="AP36" s="103"/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11" t="s">
        <v>49</v>
      </c>
      <c r="D37" s="34">
        <v>17382</v>
      </c>
      <c r="E37" s="34">
        <v>2</v>
      </c>
      <c r="F37" s="34">
        <v>16716</v>
      </c>
      <c r="G37" s="35">
        <v>4.3</v>
      </c>
      <c r="H37" s="35">
        <v>7.5</v>
      </c>
      <c r="I37" s="34">
        <v>16207</v>
      </c>
      <c r="J37" s="35">
        <v>5.3</v>
      </c>
      <c r="K37" s="34">
        <v>15802</v>
      </c>
      <c r="L37" s="36">
        <v>7.1999999999999995E-2</v>
      </c>
      <c r="M37" s="37">
        <f>ROUND(K37*(1-L37),0)</f>
        <v>14664</v>
      </c>
      <c r="N37" s="38">
        <v>0.67500000000000004</v>
      </c>
      <c r="O37" s="25">
        <f t="shared" si="300"/>
        <v>9898.2000000000007</v>
      </c>
      <c r="P37" s="36">
        <v>0.29199999999999998</v>
      </c>
      <c r="Q37" s="25">
        <f t="shared" si="301"/>
        <v>4281.8879999999999</v>
      </c>
      <c r="R37" s="39">
        <v>3.3000000000000002E-2</v>
      </c>
      <c r="S37" s="25">
        <f t="shared" si="302"/>
        <v>483.91200000000003</v>
      </c>
      <c r="T37" s="28">
        <v>0.187</v>
      </c>
      <c r="U37" s="25">
        <f t="shared" si="303"/>
        <v>2742.1680000000001</v>
      </c>
      <c r="V37" s="39">
        <v>0.52800000000000002</v>
      </c>
      <c r="W37" s="25">
        <f t="shared" si="304"/>
        <v>7742.5920000000006</v>
      </c>
      <c r="X37" s="39">
        <v>0.38</v>
      </c>
      <c r="Y37" s="25">
        <f t="shared" si="305"/>
        <v>5572.32</v>
      </c>
      <c r="Z37" s="40">
        <v>2.9299999999999999E-3</v>
      </c>
      <c r="AA37" s="18">
        <f t="shared" si="306"/>
        <v>42.965519999999998</v>
      </c>
      <c r="AB37" s="27">
        <f>IF(M37&gt;0,(AD37+AL37)/M37,0)</f>
        <v>2.9467934601745773E-3</v>
      </c>
      <c r="AC37" s="40">
        <v>2.7999999999999998E-4</v>
      </c>
      <c r="AD37" s="37">
        <f t="shared" si="307"/>
        <v>4.1059199999999993</v>
      </c>
      <c r="AE37" s="28">
        <v>0.21659999999999999</v>
      </c>
      <c r="AF37" s="41">
        <f t="shared" si="308"/>
        <v>38.872552200000001</v>
      </c>
      <c r="AG37" s="28">
        <f t="shared" si="309"/>
        <v>0.90560754387382103</v>
      </c>
      <c r="AH37" s="29">
        <f t="shared" si="5"/>
        <v>0.90614585534925807</v>
      </c>
      <c r="AI37" s="34">
        <v>197</v>
      </c>
      <c r="AJ37" s="36">
        <v>8.8999999999999996E-2</v>
      </c>
      <c r="AK37" s="38">
        <v>0.21790000000000001</v>
      </c>
      <c r="AL37" s="41">
        <f t="shared" si="310"/>
        <v>39.105859300000006</v>
      </c>
      <c r="AM37" s="42">
        <v>1.6</v>
      </c>
      <c r="AN37" s="42"/>
      <c r="AO37" s="122">
        <f>AO36+AI37-AN37</f>
        <v>251.46000000000339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46" t="s">
        <v>54</v>
      </c>
      <c r="D38" s="43">
        <v>15400</v>
      </c>
      <c r="E38" s="43">
        <v>0</v>
      </c>
      <c r="F38" s="43">
        <v>16092</v>
      </c>
      <c r="G38" s="37">
        <v>3.1</v>
      </c>
      <c r="H38" s="37">
        <v>6.3</v>
      </c>
      <c r="I38" s="43">
        <v>15705</v>
      </c>
      <c r="J38" s="37">
        <v>5</v>
      </c>
      <c r="K38" s="43">
        <v>16109</v>
      </c>
      <c r="L38" s="39">
        <v>8.4000000000000005E-2</v>
      </c>
      <c r="M38" s="37">
        <f>ROUND(K38*(1-L38),0)</f>
        <v>14756</v>
      </c>
      <c r="N38" s="28">
        <v>0.78100000000000003</v>
      </c>
      <c r="O38" s="25">
        <f t="shared" si="300"/>
        <v>11524.436</v>
      </c>
      <c r="P38" s="39">
        <v>0.20300000000000001</v>
      </c>
      <c r="Q38" s="25">
        <f t="shared" si="301"/>
        <v>2995.4680000000003</v>
      </c>
      <c r="R38" s="39">
        <v>1.6E-2</v>
      </c>
      <c r="S38" s="25">
        <f t="shared" si="302"/>
        <v>236.096</v>
      </c>
      <c r="T38" s="28">
        <v>0.19</v>
      </c>
      <c r="U38" s="25">
        <f t="shared" si="303"/>
        <v>2803.64</v>
      </c>
      <c r="V38" s="39">
        <v>0.52600000000000002</v>
      </c>
      <c r="W38" s="25">
        <f t="shared" si="304"/>
        <v>7761.6559999999999</v>
      </c>
      <c r="X38" s="39">
        <v>0.38</v>
      </c>
      <c r="Y38" s="25">
        <f t="shared" si="305"/>
        <v>5607.28</v>
      </c>
      <c r="Z38" s="47">
        <v>2.97E-3</v>
      </c>
      <c r="AA38" s="18">
        <f t="shared" si="306"/>
        <v>43.825319999999998</v>
      </c>
      <c r="AB38" s="27">
        <f>IF(M38&gt;0,(AD38+AL38)/M38,0)</f>
        <v>3.1402349213879104E-3</v>
      </c>
      <c r="AC38" s="47">
        <v>2.9E-4</v>
      </c>
      <c r="AD38" s="37">
        <f t="shared" si="307"/>
        <v>4.2792399999999997</v>
      </c>
      <c r="AE38" s="28">
        <v>0.22189999999999999</v>
      </c>
      <c r="AF38" s="41">
        <f t="shared" si="308"/>
        <v>41.3499555</v>
      </c>
      <c r="AG38" s="28">
        <f t="shared" si="309"/>
        <v>0.90353773129821147</v>
      </c>
      <c r="AH38" s="29">
        <f t="shared" si="5"/>
        <v>0.90881795373518592</v>
      </c>
      <c r="AI38" s="43">
        <v>205</v>
      </c>
      <c r="AJ38" s="39">
        <v>9.0999999999999998E-2</v>
      </c>
      <c r="AK38" s="28">
        <v>0.22570000000000001</v>
      </c>
      <c r="AL38" s="41">
        <f t="shared" si="310"/>
        <v>42.058066500000002</v>
      </c>
      <c r="AM38" s="18">
        <v>1.65</v>
      </c>
      <c r="AN38" s="18"/>
      <c r="AO38" s="122">
        <f>AO37+AI38-AN38</f>
        <v>456.46000000000339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11">SUM(D36:D38)</f>
        <v>33690</v>
      </c>
      <c r="E39" s="51"/>
      <c r="F39" s="51">
        <f t="shared" ref="F39" si="312">SUM(F36:F38)</f>
        <v>37112</v>
      </c>
      <c r="G39" s="52"/>
      <c r="H39" s="52"/>
      <c r="I39" s="51">
        <f t="shared" ref="I39:K39" si="313">SUM(I36:I38)</f>
        <v>36713</v>
      </c>
      <c r="J39" s="52"/>
      <c r="K39" s="51">
        <f t="shared" si="313"/>
        <v>46949</v>
      </c>
      <c r="L39" s="21">
        <f t="shared" ref="L39" si="314">IF(K39&gt;0,(K36*L36+K37*L37+K38*L38)/K39,0)</f>
        <v>7.9000149097957356E-2</v>
      </c>
      <c r="M39" s="52">
        <f t="shared" ref="M39" si="315">M36+M37+M38</f>
        <v>43240</v>
      </c>
      <c r="N39" s="53">
        <f t="shared" ref="N39" si="316">IF(M39&gt;0,O39/M39,0)</f>
        <v>0.69934773358001856</v>
      </c>
      <c r="O39" s="54">
        <f t="shared" ref="O39" si="317">O36+O37+O38</f>
        <v>30239.796000000002</v>
      </c>
      <c r="P39" s="21">
        <f t="shared" ref="P39" si="318">IF(M39&gt;0,Q39/M39,0)</f>
        <v>0.27153598519888994</v>
      </c>
      <c r="Q39" s="54">
        <f t="shared" ref="Q39" si="319">Q36+Q37+Q38</f>
        <v>11741.216</v>
      </c>
      <c r="R39" s="21">
        <f t="shared" ref="R39" si="320">IF(M39&gt;0,S39/M39,0)</f>
        <v>2.9116281221091583E-2</v>
      </c>
      <c r="S39" s="54">
        <f t="shared" ref="S39" si="321">S36+S37+S38</f>
        <v>1258.9880000000001</v>
      </c>
      <c r="T39" s="21">
        <f t="shared" ref="T39" si="322">IF(M39&gt;0,U39/M39,0)</f>
        <v>0.18802377428307121</v>
      </c>
      <c r="U39" s="54">
        <f t="shared" ref="U39" si="323">U36+U37+U38</f>
        <v>8130.1479999999992</v>
      </c>
      <c r="V39" s="21">
        <f t="shared" ref="V39" si="324">IF(M39&gt;0,W39/M39,0)</f>
        <v>0.52795670675300654</v>
      </c>
      <c r="W39" s="54">
        <f t="shared" ref="W39" si="325">W36+W37+W38</f>
        <v>22828.848000000002</v>
      </c>
      <c r="X39" s="21">
        <f t="shared" ref="X39" si="326">IF(M39&gt;0,Y39/M39,0)</f>
        <v>0.3831961147086031</v>
      </c>
      <c r="Y39" s="54">
        <f t="shared" ref="Y39" si="327">Y36+Y37+Y38</f>
        <v>16569.399999999998</v>
      </c>
      <c r="Z39" s="55">
        <f t="shared" ref="Z39" si="328">IF(M39&gt;0,AA39/M39,0)</f>
        <v>2.9340619796484738E-3</v>
      </c>
      <c r="AA39" s="56">
        <f t="shared" ref="AA39" si="329">SUM(AA36:AA38)</f>
        <v>126.86884000000001</v>
      </c>
      <c r="AB39" s="55">
        <f t="shared" ref="AB39" si="330">IF(M39&gt;0,(AB36*M36+AB37*M37+AB38*M38)/M39,0)</f>
        <v>3.0308320490286776E-3</v>
      </c>
      <c r="AC39" s="55">
        <f t="shared" ref="AC39" si="331">IF(K39&gt;0,(K36*AC36+K37*AC37+K38*AC38)/K39,0)</f>
        <v>2.7702506975654432E-4</v>
      </c>
      <c r="AD39" s="52">
        <f t="shared" ref="AD39" si="332">SUM(AD36:AD38)</f>
        <v>11.978359999999999</v>
      </c>
      <c r="AE39" s="53">
        <f t="shared" ref="AE39" si="333">IF(K39&gt;0,(K36*AE36+K37*AE37+K38*AE38)/K39,0)</f>
        <v>0.21764978806790344</v>
      </c>
      <c r="AF39" s="58">
        <f t="shared" ref="AF39" si="334">SUM(AF36:AF38)</f>
        <v>116.63736449999999</v>
      </c>
      <c r="AG39" s="53">
        <f t="shared" ref="AG39" si="335">IF(AND(AA39&gt;0),((AA36*AG36+AA37*AG37+AA38*AG38)/AA39),0)</f>
        <v>0.90673855773797984</v>
      </c>
      <c r="AH39" s="57">
        <f t="shared" si="5"/>
        <v>0.90973183005503178</v>
      </c>
      <c r="AI39" s="51">
        <f t="shared" ref="AI39" si="336">SUM(AI36:AI38)</f>
        <v>588</v>
      </c>
      <c r="AJ39" s="21">
        <f t="shared" ref="AJ39" si="337">IF(AI39&gt;0,(AJ36*AI36+AJ37*AI37+AJ38*AI38)/AI39,0)</f>
        <v>8.8748299319727886E-2</v>
      </c>
      <c r="AK39" s="53">
        <f t="shared" ref="AK39" si="338">IF(K39&gt;0,(AK36*K36+AK37*K37+AK38*K38)/K39,0)</f>
        <v>0.22220986815480628</v>
      </c>
      <c r="AL39" s="58">
        <f t="shared" ref="AL39" si="339">SUM(AL36:AL38)</f>
        <v>119.07481780000001</v>
      </c>
      <c r="AM39" s="56"/>
      <c r="AN39" s="56">
        <f t="shared" ref="AN39" si="340">SUM(AN36:AN38)</f>
        <v>508.54</v>
      </c>
      <c r="AO39" s="106"/>
      <c r="AP39" s="107">
        <f>AO38</f>
        <v>456.46000000000339</v>
      </c>
      <c r="AQ39" s="51">
        <f t="shared" ref="AQ39" si="341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1" t="s">
        <v>52</v>
      </c>
      <c r="D40" s="12">
        <v>4061</v>
      </c>
      <c r="E40" s="12">
        <v>0</v>
      </c>
      <c r="F40" s="12">
        <v>13213</v>
      </c>
      <c r="G40" s="13">
        <v>2.5</v>
      </c>
      <c r="H40" s="13">
        <v>7.3</v>
      </c>
      <c r="I40" s="12">
        <v>12904</v>
      </c>
      <c r="J40" s="13">
        <v>5.6</v>
      </c>
      <c r="K40" s="12">
        <v>16180</v>
      </c>
      <c r="L40" s="14">
        <v>7.8E-2</v>
      </c>
      <c r="M40" s="24">
        <f>ROUND(K40*(1-L40),0)</f>
        <v>14918</v>
      </c>
      <c r="N40" s="15">
        <v>0.58299999999999996</v>
      </c>
      <c r="O40" s="25">
        <f t="shared" ref="O40:O42" si="342">M40*N40</f>
        <v>8697.1939999999995</v>
      </c>
      <c r="P40" s="14">
        <v>0.33100000000000002</v>
      </c>
      <c r="Q40" s="25">
        <f t="shared" ref="Q40:Q42" si="343">M40*P40</f>
        <v>4937.8580000000002</v>
      </c>
      <c r="R40" s="16">
        <v>8.5999999999999993E-2</v>
      </c>
      <c r="S40" s="25">
        <f t="shared" ref="S40:S42" si="344">M40*R40</f>
        <v>1282.9479999999999</v>
      </c>
      <c r="T40" s="26">
        <v>0.20799999999999999</v>
      </c>
      <c r="U40" s="25">
        <f t="shared" ref="U40:U42" si="345">M40*T40</f>
        <v>3102.944</v>
      </c>
      <c r="V40" s="16">
        <v>0.51</v>
      </c>
      <c r="W40" s="25">
        <f t="shared" ref="W40:W42" si="346">M40*V40</f>
        <v>7608.18</v>
      </c>
      <c r="X40" s="16">
        <v>0.39</v>
      </c>
      <c r="Y40" s="25">
        <f t="shared" ref="Y40:Y42" si="347">X40*M40</f>
        <v>5818.02</v>
      </c>
      <c r="Z40" s="17">
        <v>3.0200000000000001E-3</v>
      </c>
      <c r="AA40" s="18">
        <f t="shared" ref="AA40:AA42" si="348">M40*Z40</f>
        <v>45.05236</v>
      </c>
      <c r="AB40" s="27">
        <f>IF(M40&gt;0,(AD40+AL40)/M40,0)</f>
        <v>3.4818440541627563E-3</v>
      </c>
      <c r="AC40" s="17">
        <v>3.1E-4</v>
      </c>
      <c r="AD40" s="24">
        <f t="shared" ref="AD40:AD42" si="349">AC40*M40</f>
        <v>4.6245799999999999</v>
      </c>
      <c r="AE40" s="118">
        <v>0.2263</v>
      </c>
      <c r="AF40" s="30">
        <f t="shared" ref="AF40:AF42" si="350">AI40*(1-AJ40)*AE40</f>
        <v>46.075585200000006</v>
      </c>
      <c r="AG40" s="28">
        <f t="shared" ref="AG40:AG42" si="351">IF(AND(AE40&gt;0,AC40&gt;0,Z40&gt;0),((Z40-AC40)*AE40)/((AE40-AC40)*Z40),0)</f>
        <v>0.89858192752477761</v>
      </c>
      <c r="AH40" s="60">
        <f t="shared" si="5"/>
        <v>0.91218348701122787</v>
      </c>
      <c r="AI40" s="12">
        <v>228</v>
      </c>
      <c r="AJ40" s="14">
        <v>0.107</v>
      </c>
      <c r="AK40" s="15">
        <v>0.2324</v>
      </c>
      <c r="AL40" s="30">
        <f t="shared" ref="AL40:AL42" si="352">AI40*(1-AJ40)*AK40</f>
        <v>47.317569599999999</v>
      </c>
      <c r="AM40" s="19">
        <v>1.65</v>
      </c>
      <c r="AN40" s="19">
        <v>550.14</v>
      </c>
      <c r="AO40" s="102">
        <f>AO38+AI40-AN40</f>
        <v>134.32000000000346</v>
      </c>
      <c r="AP40" s="103"/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46" t="s">
        <v>50</v>
      </c>
      <c r="D41" s="34">
        <v>18597</v>
      </c>
      <c r="E41" s="34">
        <v>5</v>
      </c>
      <c r="F41" s="34">
        <v>15826</v>
      </c>
      <c r="G41" s="35">
        <v>1.5</v>
      </c>
      <c r="H41" s="35">
        <v>7.8</v>
      </c>
      <c r="I41" s="34">
        <v>14784</v>
      </c>
      <c r="J41" s="35">
        <v>5.8</v>
      </c>
      <c r="K41" s="34">
        <v>16329</v>
      </c>
      <c r="L41" s="36">
        <v>7.3999999999999996E-2</v>
      </c>
      <c r="M41" s="37">
        <f>ROUND(K41*(1-L41),0)</f>
        <v>15121</v>
      </c>
      <c r="N41" s="38">
        <v>0.71399999999999997</v>
      </c>
      <c r="O41" s="25">
        <f t="shared" si="342"/>
        <v>10796.394</v>
      </c>
      <c r="P41" s="36">
        <v>0.154</v>
      </c>
      <c r="Q41" s="25">
        <f t="shared" si="343"/>
        <v>2328.634</v>
      </c>
      <c r="R41" s="39">
        <v>0.129</v>
      </c>
      <c r="S41" s="25">
        <f t="shared" si="344"/>
        <v>1950.6090000000002</v>
      </c>
      <c r="T41" s="28">
        <v>0.20499999999999999</v>
      </c>
      <c r="U41" s="25">
        <f t="shared" si="345"/>
        <v>3099.8049999999998</v>
      </c>
      <c r="V41" s="39">
        <v>0.51100000000000001</v>
      </c>
      <c r="W41" s="25">
        <f t="shared" si="346"/>
        <v>7726.8310000000001</v>
      </c>
      <c r="X41" s="39">
        <v>0.39</v>
      </c>
      <c r="Y41" s="25">
        <f t="shared" si="347"/>
        <v>5897.1900000000005</v>
      </c>
      <c r="Z41" s="40">
        <v>3.0200000000000001E-3</v>
      </c>
      <c r="AA41" s="18">
        <f t="shared" si="348"/>
        <v>45.665420000000005</v>
      </c>
      <c r="AB41" s="27">
        <f>IF(M41&gt;0,(AD41+AL41)/M41,0)</f>
        <v>3.1263885589577411E-3</v>
      </c>
      <c r="AC41" s="40">
        <v>3.2000000000000003E-4</v>
      </c>
      <c r="AD41" s="37">
        <f t="shared" si="349"/>
        <v>4.8387200000000004</v>
      </c>
      <c r="AE41" s="28">
        <v>0.22739999999999999</v>
      </c>
      <c r="AF41" s="41">
        <f t="shared" si="350"/>
        <v>41.273782199999999</v>
      </c>
      <c r="AG41" s="28">
        <f t="shared" si="351"/>
        <v>0.89529961142147874</v>
      </c>
      <c r="AH41" s="29">
        <f t="shared" si="5"/>
        <v>0.89887576342881093</v>
      </c>
      <c r="AI41" s="34">
        <v>201</v>
      </c>
      <c r="AJ41" s="36">
        <v>9.7000000000000003E-2</v>
      </c>
      <c r="AK41" s="38">
        <v>0.23380000000000001</v>
      </c>
      <c r="AL41" s="41">
        <f t="shared" si="352"/>
        <v>42.435401400000003</v>
      </c>
      <c r="AM41" s="42">
        <v>1.6</v>
      </c>
      <c r="AN41" s="42"/>
      <c r="AO41" s="122">
        <f>AO40+AI41-AN41</f>
        <v>335.32000000000346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46" t="s">
        <v>54</v>
      </c>
      <c r="D42" s="43">
        <v>15800</v>
      </c>
      <c r="E42" s="43">
        <v>4</v>
      </c>
      <c r="F42" s="43">
        <v>17456</v>
      </c>
      <c r="G42" s="37">
        <v>2.8</v>
      </c>
      <c r="H42" s="37">
        <v>6.8</v>
      </c>
      <c r="I42" s="43">
        <v>16364</v>
      </c>
      <c r="J42" s="37">
        <v>5.5</v>
      </c>
      <c r="K42" s="43">
        <v>16274</v>
      </c>
      <c r="L42" s="39">
        <v>7.9000000000000001E-2</v>
      </c>
      <c r="M42" s="37">
        <f>ROUND(K42*(1-L42),0)</f>
        <v>14988</v>
      </c>
      <c r="N42" s="28">
        <v>0.78</v>
      </c>
      <c r="O42" s="25">
        <f t="shared" si="342"/>
        <v>11690.640000000001</v>
      </c>
      <c r="P42" s="39">
        <v>0.17899999999999999</v>
      </c>
      <c r="Q42" s="25">
        <f t="shared" si="343"/>
        <v>2682.8519999999999</v>
      </c>
      <c r="R42" s="39">
        <v>4.1000000000000002E-2</v>
      </c>
      <c r="S42" s="25">
        <f t="shared" si="344"/>
        <v>614.50800000000004</v>
      </c>
      <c r="T42" s="28">
        <v>0.19900000000000001</v>
      </c>
      <c r="U42" s="25">
        <f t="shared" si="345"/>
        <v>2982.6120000000001</v>
      </c>
      <c r="V42" s="39">
        <v>0.51700000000000002</v>
      </c>
      <c r="W42" s="25">
        <f t="shared" si="346"/>
        <v>7748.7960000000003</v>
      </c>
      <c r="X42" s="39">
        <v>0.39</v>
      </c>
      <c r="Y42" s="25">
        <f t="shared" si="347"/>
        <v>5845.3200000000006</v>
      </c>
      <c r="Z42" s="47">
        <v>3.0400000000000002E-3</v>
      </c>
      <c r="AA42" s="18">
        <f t="shared" si="348"/>
        <v>45.563520000000004</v>
      </c>
      <c r="AB42" s="27">
        <f>IF(M42&gt;0,(AD42+AL42)/M42,0)</f>
        <v>3.0300813317320529E-3</v>
      </c>
      <c r="AC42" s="47">
        <v>3.3E-4</v>
      </c>
      <c r="AD42" s="37">
        <f t="shared" si="349"/>
        <v>4.94604</v>
      </c>
      <c r="AE42" s="28">
        <v>0.2271</v>
      </c>
      <c r="AF42" s="41">
        <f t="shared" si="350"/>
        <v>39.359609399999997</v>
      </c>
      <c r="AG42" s="28">
        <f t="shared" si="351"/>
        <v>0.89274461951942963</v>
      </c>
      <c r="AH42" s="29">
        <f t="shared" si="5"/>
        <v>0.89235317376590462</v>
      </c>
      <c r="AI42" s="43">
        <v>193</v>
      </c>
      <c r="AJ42" s="39">
        <v>0.10199999999999999</v>
      </c>
      <c r="AK42" s="28">
        <v>0.23350000000000001</v>
      </c>
      <c r="AL42" s="41">
        <f t="shared" si="352"/>
        <v>40.468819000000003</v>
      </c>
      <c r="AM42" s="18">
        <v>1.6</v>
      </c>
      <c r="AN42" s="18"/>
      <c r="AO42" s="122">
        <f>AO41+AI42-AN42</f>
        <v>528.32000000000346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53">SUM(D40:D42)</f>
        <v>38458</v>
      </c>
      <c r="E43" s="51"/>
      <c r="F43" s="51">
        <f t="shared" ref="F43" si="354">SUM(F40:F42)</f>
        <v>46495</v>
      </c>
      <c r="G43" s="52"/>
      <c r="H43" s="52"/>
      <c r="I43" s="51">
        <f t="shared" ref="I43:K43" si="355">SUM(I40:I42)</f>
        <v>44052</v>
      </c>
      <c r="J43" s="52"/>
      <c r="K43" s="51">
        <f t="shared" si="355"/>
        <v>48783</v>
      </c>
      <c r="L43" s="21">
        <f t="shared" ref="L43" si="356">IF(K43&gt;0,(K40*L40+K41*L41+K42*L42)/K43,0)</f>
        <v>7.6994690773425176E-2</v>
      </c>
      <c r="M43" s="52">
        <f t="shared" ref="M43" si="357">M40+M41+M42</f>
        <v>45027</v>
      </c>
      <c r="N43" s="53">
        <f t="shared" ref="N43" si="358">IF(M43&gt;0,O43/M43,0)</f>
        <v>0.69256730406200728</v>
      </c>
      <c r="O43" s="54">
        <f t="shared" ref="O43" si="359">O40+O41+O42</f>
        <v>31184.228000000003</v>
      </c>
      <c r="P43" s="21">
        <f t="shared" ref="P43" si="360">IF(M43&gt;0,Q43/M43,0)</f>
        <v>0.22096395496035715</v>
      </c>
      <c r="Q43" s="54">
        <f t="shared" ref="Q43" si="361">Q40+Q41+Q42</f>
        <v>9949.344000000001</v>
      </c>
      <c r="R43" s="21">
        <f t="shared" ref="R43" si="362">IF(M43&gt;0,S43/M43,0)</f>
        <v>8.546127878828258E-2</v>
      </c>
      <c r="S43" s="54">
        <f t="shared" ref="S43" si="363">S40+S41+S42</f>
        <v>3848.0649999999996</v>
      </c>
      <c r="T43" s="21">
        <f t="shared" ref="T43" si="364">IF(M43&gt;0,U43/M43,0)</f>
        <v>0.20399673529215806</v>
      </c>
      <c r="U43" s="54">
        <f t="shared" ref="U43" si="365">U40+U41+U42</f>
        <v>9185.3610000000008</v>
      </c>
      <c r="V43" s="21">
        <f t="shared" ref="V43" si="366">IF(M43&gt;0,W43/M43,0)</f>
        <v>0.51266588935527568</v>
      </c>
      <c r="W43" s="54">
        <f t="shared" ref="W43" si="367">W40+W41+W42</f>
        <v>23083.807000000001</v>
      </c>
      <c r="X43" s="21" t="s">
        <v>32</v>
      </c>
      <c r="Y43" s="54">
        <f t="shared" ref="Y43" si="368">Y40+Y41+Y42</f>
        <v>17560.530000000002</v>
      </c>
      <c r="Z43" s="55">
        <f t="shared" ref="Z43" si="369">IF(M43&gt;0,AA43/M43,0)</f>
        <v>3.0266573389299755E-3</v>
      </c>
      <c r="AA43" s="56">
        <f t="shared" ref="AA43" si="370">SUM(AA40:AA42)</f>
        <v>136.28130000000002</v>
      </c>
      <c r="AB43" s="55">
        <f t="shared" ref="AB43" si="371">IF(M43&gt;0,(AB40*M40+AB41*M41+AB42*M42)/M43,0)</f>
        <v>3.2120978523996718E-3</v>
      </c>
      <c r="AC43" s="55">
        <f t="shared" ref="AC43" si="372">IF(K43&gt;0,(K40*AC40+K41*AC41+K42*AC42)/K43,0)</f>
        <v>3.2001926900764607E-4</v>
      </c>
      <c r="AD43" s="52">
        <f t="shared" ref="AD43" si="373">SUM(AD40:AD42)</f>
        <v>14.40934</v>
      </c>
      <c r="AE43" s="53">
        <f t="shared" ref="AE43" si="374">IF(K43&gt;0,(K40*AE40+K41*AE41+K42*AE42)/K43,0)</f>
        <v>0.22693507984338807</v>
      </c>
      <c r="AF43" s="58">
        <f t="shared" ref="AF43" si="375">SUM(AF40:AF42)</f>
        <v>126.7089768</v>
      </c>
      <c r="AG43" s="53">
        <f t="shared" ref="AG43" si="376">IF(AND(AA43&gt;0),((AA40*AG40+AA41*AG41+AA42*AG42)/AA43),0)</f>
        <v>0.89553046966902095</v>
      </c>
      <c r="AH43" s="57">
        <f t="shared" si="5"/>
        <v>0.90160771842669207</v>
      </c>
      <c r="AI43" s="51">
        <f t="shared" ref="AI43" si="377">SUM(AI40:AI42)</f>
        <v>622</v>
      </c>
      <c r="AJ43" s="21">
        <f t="shared" ref="AJ43" si="378">IF(AI43&gt;0,(AJ40*AI40+AJ41*AI41+AJ42*AI42)/AI43,0)</f>
        <v>0.10221704180064309</v>
      </c>
      <c r="AK43" s="53">
        <f t="shared" ref="AK43" si="379">IF(K43&gt;0,(AK40*K40+AK41*K41+AK42*K42)/K43,0)</f>
        <v>0.23323557796773464</v>
      </c>
      <c r="AL43" s="58">
        <f t="shared" ref="AL43" si="380">SUM(AL40:AL42)</f>
        <v>130.22179</v>
      </c>
      <c r="AM43" s="56"/>
      <c r="AN43" s="56">
        <f t="shared" ref="AN43" si="381">SUM(AN40:AN42)</f>
        <v>550.14</v>
      </c>
      <c r="AO43" s="106"/>
      <c r="AP43" s="107">
        <f>AO42</f>
        <v>528.32000000000346</v>
      </c>
      <c r="AQ43" s="51">
        <f t="shared" ref="AQ43" si="382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1" t="s">
        <v>52</v>
      </c>
      <c r="D44" s="12">
        <v>17994</v>
      </c>
      <c r="E44" s="12">
        <v>0</v>
      </c>
      <c r="F44" s="12">
        <v>16758</v>
      </c>
      <c r="G44" s="13">
        <v>3.3</v>
      </c>
      <c r="H44" s="13">
        <v>6.1</v>
      </c>
      <c r="I44" s="12">
        <v>16047</v>
      </c>
      <c r="J44" s="13">
        <v>5</v>
      </c>
      <c r="K44" s="12">
        <v>16205</v>
      </c>
      <c r="L44" s="14">
        <v>7.3999999999999996E-2</v>
      </c>
      <c r="M44" s="24">
        <f>ROUND(K44*(1-L44),0)</f>
        <v>15006</v>
      </c>
      <c r="N44" s="15">
        <v>0.76400000000000001</v>
      </c>
      <c r="O44" s="25">
        <f t="shared" ref="O44:O46" si="383">M44*N44</f>
        <v>11464.584000000001</v>
      </c>
      <c r="P44" s="14">
        <v>0.16600000000000001</v>
      </c>
      <c r="Q44" s="25">
        <f t="shared" ref="Q44:Q46" si="384">M44*P44</f>
        <v>2490.9960000000001</v>
      </c>
      <c r="R44" s="16">
        <v>7.0000000000000007E-2</v>
      </c>
      <c r="S44" s="25">
        <f t="shared" ref="S44:S46" si="385">M44*R44</f>
        <v>1050.42</v>
      </c>
      <c r="T44" s="26">
        <v>0.193</v>
      </c>
      <c r="U44" s="25">
        <f t="shared" ref="U44:U46" si="386">M44*T44</f>
        <v>2896.1579999999999</v>
      </c>
      <c r="V44" s="16">
        <v>0.52200000000000002</v>
      </c>
      <c r="W44" s="25">
        <f t="shared" ref="W44:W46" si="387">M44*V44</f>
        <v>7833.1320000000005</v>
      </c>
      <c r="X44" s="16">
        <v>0.39</v>
      </c>
      <c r="Y44" s="25">
        <f t="shared" ref="Y44:Y46" si="388">X44*M44</f>
        <v>5852.34</v>
      </c>
      <c r="Z44" s="17">
        <v>3.1199999999999999E-3</v>
      </c>
      <c r="AA44" s="18">
        <f t="shared" ref="AA44:AA46" si="389">M44*Z44</f>
        <v>46.818719999999999</v>
      </c>
      <c r="AB44" s="27">
        <f>IF(M44&gt;0,(AD44+AL44)/M44,0)</f>
        <v>3.6019243502598964E-3</v>
      </c>
      <c r="AC44" s="17">
        <v>3.1E-4</v>
      </c>
      <c r="AD44" s="24">
        <f t="shared" ref="AD44:AD46" si="390">AC44*M44</f>
        <v>4.6518600000000001</v>
      </c>
      <c r="AE44" s="118">
        <v>0.23230000000000001</v>
      </c>
      <c r="AF44" s="30">
        <f t="shared" ref="AF44:AF46" si="391">AI44*(1-AJ44)*AE44</f>
        <v>48.541872600000005</v>
      </c>
      <c r="AG44" s="28">
        <f t="shared" ref="AG44:AG46" si="392">IF(AND(AE44&gt;0,AC44&gt;0,Z44&gt;0),((Z44-AC44)*AE44)/((AE44-AC44)*Z44),0)</f>
        <v>0.90184452026557294</v>
      </c>
      <c r="AH44" s="60">
        <f t="shared" si="5"/>
        <v>0.91513494433406228</v>
      </c>
      <c r="AI44" s="43">
        <v>234</v>
      </c>
      <c r="AJ44" s="14">
        <v>0.107</v>
      </c>
      <c r="AK44" s="15">
        <v>0.2364</v>
      </c>
      <c r="AL44" s="30">
        <f t="shared" ref="AL44:AL46" si="393">AI44*(1-AJ44)*AK44</f>
        <v>49.398616800000006</v>
      </c>
      <c r="AM44" s="19">
        <v>1.77</v>
      </c>
      <c r="AN44" s="19"/>
      <c r="AO44" s="102">
        <f>AO42+AI44-AN44</f>
        <v>762.32000000000346</v>
      </c>
      <c r="AP44" s="103"/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46" t="s">
        <v>50</v>
      </c>
      <c r="D45" s="34">
        <v>18663</v>
      </c>
      <c r="E45" s="34">
        <v>4</v>
      </c>
      <c r="F45" s="34">
        <v>18844</v>
      </c>
      <c r="G45" s="35">
        <v>3</v>
      </c>
      <c r="H45" s="35">
        <v>7.3</v>
      </c>
      <c r="I45" s="34">
        <v>17869</v>
      </c>
      <c r="J45" s="35">
        <v>4.2</v>
      </c>
      <c r="K45" s="34">
        <v>16245</v>
      </c>
      <c r="L45" s="36">
        <v>8.5999999999999993E-2</v>
      </c>
      <c r="M45" s="37">
        <f>ROUND(K45*(1-L45),0)</f>
        <v>14848</v>
      </c>
      <c r="N45" s="38">
        <v>0.66800000000000004</v>
      </c>
      <c r="O45" s="25">
        <f t="shared" si="383"/>
        <v>9918.4639999999999</v>
      </c>
      <c r="P45" s="36">
        <v>0.26100000000000001</v>
      </c>
      <c r="Q45" s="25">
        <f t="shared" si="384"/>
        <v>3875.328</v>
      </c>
      <c r="R45" s="39">
        <v>7.0999999999999994E-2</v>
      </c>
      <c r="S45" s="25">
        <f t="shared" si="385"/>
        <v>1054.2079999999999</v>
      </c>
      <c r="T45" s="28">
        <v>0.192</v>
      </c>
      <c r="U45" s="25">
        <f t="shared" si="386"/>
        <v>2850.8160000000003</v>
      </c>
      <c r="V45" s="39">
        <v>0.52500000000000002</v>
      </c>
      <c r="W45" s="25">
        <f t="shared" si="387"/>
        <v>7795.2000000000007</v>
      </c>
      <c r="X45" s="39">
        <v>0.39</v>
      </c>
      <c r="Y45" s="25">
        <f t="shared" si="388"/>
        <v>5790.72</v>
      </c>
      <c r="Z45" s="40">
        <v>3.2599999999999999E-3</v>
      </c>
      <c r="AA45" s="18">
        <f t="shared" si="389"/>
        <v>48.40448</v>
      </c>
      <c r="AB45" s="27">
        <f>IF(M45&gt;0,(AD45+AL45)/M45,0)</f>
        <v>3.5384860991379313E-3</v>
      </c>
      <c r="AC45" s="40">
        <v>2.9999999999999997E-4</v>
      </c>
      <c r="AD45" s="37">
        <f t="shared" si="390"/>
        <v>4.4543999999999997</v>
      </c>
      <c r="AE45" s="28">
        <v>0.2329</v>
      </c>
      <c r="AF45" s="41">
        <f t="shared" si="391"/>
        <v>45.598559399999999</v>
      </c>
      <c r="AG45" s="28">
        <f t="shared" si="392"/>
        <v>0.9091465376722988</v>
      </c>
      <c r="AH45" s="29">
        <f t="shared" si="5"/>
        <v>0.91633728428184247</v>
      </c>
      <c r="AI45" s="43">
        <v>219</v>
      </c>
      <c r="AJ45" s="36">
        <v>0.106</v>
      </c>
      <c r="AK45" s="38">
        <v>0.24560000000000001</v>
      </c>
      <c r="AL45" s="41">
        <f t="shared" si="393"/>
        <v>48.085041600000004</v>
      </c>
      <c r="AM45" s="42">
        <v>1.8</v>
      </c>
      <c r="AN45" s="42"/>
      <c r="AO45" s="122">
        <f>AO44+AI45-AN45</f>
        <v>981.32000000000346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51</v>
      </c>
      <c r="D46" s="43">
        <v>15300</v>
      </c>
      <c r="E46" s="43">
        <v>4</v>
      </c>
      <c r="F46" s="43">
        <v>19118</v>
      </c>
      <c r="G46" s="37">
        <v>2.2999999999999998</v>
      </c>
      <c r="H46" s="37">
        <v>6.2</v>
      </c>
      <c r="I46" s="43">
        <v>17914</v>
      </c>
      <c r="J46" s="37">
        <v>3.8</v>
      </c>
      <c r="K46" s="43">
        <v>16199</v>
      </c>
      <c r="L46" s="39">
        <v>0.08</v>
      </c>
      <c r="M46" s="37">
        <f>ROUND(K46*(1-L46),0)</f>
        <v>14903</v>
      </c>
      <c r="N46" s="28">
        <v>0.67900000000000005</v>
      </c>
      <c r="O46" s="25">
        <f t="shared" si="383"/>
        <v>10119.137000000001</v>
      </c>
      <c r="P46" s="39">
        <v>0.30099999999999999</v>
      </c>
      <c r="Q46" s="25">
        <f t="shared" si="384"/>
        <v>4485.8029999999999</v>
      </c>
      <c r="R46" s="39">
        <v>0.02</v>
      </c>
      <c r="S46" s="25">
        <f t="shared" si="385"/>
        <v>298.06</v>
      </c>
      <c r="T46" s="28">
        <v>0.189</v>
      </c>
      <c r="U46" s="25">
        <f t="shared" si="386"/>
        <v>2816.6669999999999</v>
      </c>
      <c r="V46" s="39">
        <v>0.52900000000000003</v>
      </c>
      <c r="W46" s="25">
        <f t="shared" si="387"/>
        <v>7883.6870000000008</v>
      </c>
      <c r="X46" s="39">
        <v>0.39</v>
      </c>
      <c r="Y46" s="25">
        <f t="shared" si="388"/>
        <v>5812.17</v>
      </c>
      <c r="Z46" s="47">
        <v>3.29E-3</v>
      </c>
      <c r="AA46" s="18">
        <f t="shared" si="389"/>
        <v>49.03087</v>
      </c>
      <c r="AB46" s="27">
        <f>IF(M46&gt;0,(AD46+AL46)/M46,0)</f>
        <v>4.0375802724283705E-3</v>
      </c>
      <c r="AC46" s="47">
        <v>2.9E-4</v>
      </c>
      <c r="AD46" s="37">
        <f t="shared" si="390"/>
        <v>4.3218699999999997</v>
      </c>
      <c r="AE46" s="28">
        <v>0.22789999999999999</v>
      </c>
      <c r="AF46" s="41">
        <f t="shared" si="391"/>
        <v>52.683187199999999</v>
      </c>
      <c r="AG46" s="28">
        <f t="shared" si="392"/>
        <v>0.91301590506557584</v>
      </c>
      <c r="AH46" s="29">
        <f t="shared" si="5"/>
        <v>0.92929025864355796</v>
      </c>
      <c r="AI46" s="43">
        <v>258</v>
      </c>
      <c r="AJ46" s="39">
        <v>0.104</v>
      </c>
      <c r="AK46" s="28">
        <v>0.24160000000000001</v>
      </c>
      <c r="AL46" s="41">
        <f t="shared" si="393"/>
        <v>55.850188800000005</v>
      </c>
      <c r="AM46" s="18">
        <v>1.72</v>
      </c>
      <c r="AN46" s="18"/>
      <c r="AO46" s="122">
        <f>AO45+AI46-AN46</f>
        <v>1239.3200000000033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394">SUM(D44:D46)</f>
        <v>51957</v>
      </c>
      <c r="E47" s="51"/>
      <c r="F47" s="51">
        <f t="shared" ref="F47" si="395">SUM(F44:F46)</f>
        <v>54720</v>
      </c>
      <c r="G47" s="52"/>
      <c r="H47" s="52"/>
      <c r="I47" s="51">
        <f t="shared" ref="I47:K47" si="396">SUM(I44:I46)</f>
        <v>51830</v>
      </c>
      <c r="J47" s="52"/>
      <c r="K47" s="51">
        <f t="shared" si="396"/>
        <v>48649</v>
      </c>
      <c r="L47" s="21">
        <f t="shared" ref="L47" si="397">IF(K47&gt;0,(K44*L44+K45*L45+K46*L46)/K47,0)</f>
        <v>8.0004933297703959E-2</v>
      </c>
      <c r="M47" s="52">
        <f t="shared" ref="M47" si="398">M44+M45+M46</f>
        <v>44757</v>
      </c>
      <c r="N47" s="53">
        <f t="shared" ref="N47" si="399">IF(M47&gt;0,O47/M47,0)</f>
        <v>0.70384934200236848</v>
      </c>
      <c r="O47" s="54">
        <f t="shared" ref="O47" si="400">O44+O45+O46</f>
        <v>31502.185000000005</v>
      </c>
      <c r="P47" s="21">
        <f t="shared" ref="P47" si="401">IF(M47&gt;0,Q47/M47,0)</f>
        <v>0.24246770337600823</v>
      </c>
      <c r="Q47" s="54">
        <f t="shared" ref="Q47" si="402">Q44+Q45+Q46</f>
        <v>10852.127</v>
      </c>
      <c r="R47" s="21">
        <f t="shared" ref="R47" si="403">IF(M47&gt;0,S47/M47,0)</f>
        <v>5.3682954621623424E-2</v>
      </c>
      <c r="S47" s="54">
        <f t="shared" ref="S47" si="404">S44+S45+S46</f>
        <v>2402.6879999999996</v>
      </c>
      <c r="T47" s="21">
        <f t="shared" ref="T47" si="405">IF(M47&gt;0,U47/M47,0)</f>
        <v>0.19133634962128829</v>
      </c>
      <c r="U47" s="54">
        <f t="shared" ref="U47" si="406">U44+U45+U46</f>
        <v>8563.6409999999996</v>
      </c>
      <c r="V47" s="21">
        <f t="shared" ref="V47" si="407">IF(M47&gt;0,W47/M47,0)</f>
        <v>0.52532607189936775</v>
      </c>
      <c r="W47" s="54">
        <f t="shared" ref="W47" si="408">W44+W45+W46</f>
        <v>23512.019000000004</v>
      </c>
      <c r="X47" s="21">
        <f t="shared" ref="X47" si="409">IF(M47&gt;0,Y47/M47,0)</f>
        <v>0.39000000000000007</v>
      </c>
      <c r="Y47" s="54">
        <f t="shared" ref="Y47" si="410">Y44+Y45+Y46</f>
        <v>17455.230000000003</v>
      </c>
      <c r="Z47" s="55">
        <f t="shared" ref="Z47" si="411">IF(M47&gt;0,AA47/M47,0)</f>
        <v>3.2230504725517793E-3</v>
      </c>
      <c r="AA47" s="56">
        <f t="shared" ref="AA47" si="412">SUM(AA44:AA46)</f>
        <v>144.25406999999998</v>
      </c>
      <c r="AB47" s="55">
        <f t="shared" ref="AB47" si="413">IF(M47&gt;0,(AB44*M44+AB45*M45+AB46*M46)/M47,0)</f>
        <v>3.7259418012824813E-3</v>
      </c>
      <c r="AC47" s="55">
        <f t="shared" ref="AC47" si="414">IF(K47&gt;0,(K44*AC44+K45*AC45+K46*AC46)/K47,0)</f>
        <v>3.0000123332442601E-4</v>
      </c>
      <c r="AD47" s="52">
        <f t="shared" ref="AD47" si="415">SUM(AD44:AD46)</f>
        <v>13.428129999999999</v>
      </c>
      <c r="AE47" s="53">
        <f t="shared" ref="AE47" si="416">IF(K47&gt;0,(K44*AE44+K45*AE45+K46*AE46)/K47,0)</f>
        <v>0.23103525457871693</v>
      </c>
      <c r="AF47" s="58">
        <f t="shared" ref="AF47" si="417">SUM(AF44:AF46)</f>
        <v>146.8236192</v>
      </c>
      <c r="AG47" s="53">
        <f t="shared" ref="AG47" si="418">IF(AND(AA47&gt;0),((AA44*AG44+AA45*AG45+AA46*AG46)/AA47),0)</f>
        <v>0.90809178296930426</v>
      </c>
      <c r="AH47" s="57">
        <f t="shared" si="5"/>
        <v>0.92062816111397106</v>
      </c>
      <c r="AI47" s="51">
        <f t="shared" ref="AI47" si="419">SUM(AI44:AI46)</f>
        <v>711</v>
      </c>
      <c r="AJ47" s="21">
        <f t="shared" ref="AJ47" si="420">IF(AI47&gt;0,(AJ44*AI44+AJ45*AI45+AJ46*AI46)/AI47,0)</f>
        <v>0.10560337552742614</v>
      </c>
      <c r="AK47" s="53">
        <f t="shared" ref="AK47" si="421">IF(K47&gt;0,(AK44*K44+AK45*K45+AK46*K46)/K47,0)</f>
        <v>0.24120356841867255</v>
      </c>
      <c r="AL47" s="58">
        <f t="shared" ref="AL47" si="422">SUM(AL44:AL46)</f>
        <v>153.33384720000001</v>
      </c>
      <c r="AM47" s="56"/>
      <c r="AN47" s="56">
        <f t="shared" ref="AN47" si="423">SUM(AN44:AN46)</f>
        <v>0</v>
      </c>
      <c r="AO47" s="106"/>
      <c r="AP47" s="107">
        <f>AO46</f>
        <v>1239.3200000000033</v>
      </c>
      <c r="AQ47" s="51">
        <f t="shared" ref="AQ47" si="424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1" t="s">
        <v>49</v>
      </c>
      <c r="D48" s="12">
        <v>18520</v>
      </c>
      <c r="E48" s="12">
        <v>1</v>
      </c>
      <c r="F48" s="12">
        <v>18133</v>
      </c>
      <c r="G48" s="13">
        <v>4.5</v>
      </c>
      <c r="H48" s="13">
        <v>7.7</v>
      </c>
      <c r="I48" s="12">
        <v>17412</v>
      </c>
      <c r="J48" s="13">
        <v>3.4</v>
      </c>
      <c r="K48" s="12">
        <v>16138</v>
      </c>
      <c r="L48" s="14">
        <v>7.1999999999999995E-2</v>
      </c>
      <c r="M48" s="24">
        <f>ROUND(K48*(1-L48),0)</f>
        <v>14976</v>
      </c>
      <c r="N48" s="15">
        <v>0.67900000000000005</v>
      </c>
      <c r="O48" s="25">
        <f t="shared" ref="O48:O50" si="425">M48*N48</f>
        <v>10168.704000000002</v>
      </c>
      <c r="P48" s="14">
        <v>0.28599999999999998</v>
      </c>
      <c r="Q48" s="25">
        <f t="shared" ref="Q48:Q50" si="426">M48*P48</f>
        <v>4283.1359999999995</v>
      </c>
      <c r="R48" s="16">
        <v>3.5000000000000003E-2</v>
      </c>
      <c r="S48" s="25">
        <f t="shared" ref="S48:S50" si="427">M48*R48</f>
        <v>524.16000000000008</v>
      </c>
      <c r="T48" s="26">
        <v>0.19900000000000001</v>
      </c>
      <c r="U48" s="25">
        <f t="shared" ref="U48:U50" si="428">M48*T48</f>
        <v>2980.2240000000002</v>
      </c>
      <c r="V48" s="16">
        <v>0.52300000000000002</v>
      </c>
      <c r="W48" s="25">
        <f t="shared" ref="W48:W50" si="429">M48*V48</f>
        <v>7832.4480000000003</v>
      </c>
      <c r="X48" s="16">
        <v>0.39</v>
      </c>
      <c r="Y48" s="25">
        <f t="shared" ref="Y48:Y50" si="430">X48*M48</f>
        <v>5840.64</v>
      </c>
      <c r="Z48" s="17">
        <v>3.16E-3</v>
      </c>
      <c r="AA48" s="18">
        <f t="shared" ref="AA48:AA50" si="431">M48*Z48</f>
        <v>47.324159999999999</v>
      </c>
      <c r="AB48" s="27">
        <f>IF(M48&gt;0,(AD48+AL48)/M48,0)</f>
        <v>3.481347756410257E-3</v>
      </c>
      <c r="AC48" s="17">
        <v>2.7999999999999998E-4</v>
      </c>
      <c r="AD48" s="24">
        <f t="shared" ref="AD48:AD50" si="432">AC48*M48</f>
        <v>4.1932799999999997</v>
      </c>
      <c r="AE48" s="118">
        <v>0.21510000000000001</v>
      </c>
      <c r="AF48" s="30">
        <f t="shared" ref="AF48:AF50" si="433">AI48*(1-AJ48)*AE48</f>
        <v>46.100232000000005</v>
      </c>
      <c r="AG48" s="28">
        <f t="shared" ref="AG48:AG50" si="434">IF(AND(AE48&gt;0,AC48&gt;0,Z48&gt;0),((Z48-AC48)*AE48)/((AE48-AC48)*Z48),0)</f>
        <v>0.9125803292482727</v>
      </c>
      <c r="AH48" s="60">
        <f t="shared" si="5"/>
        <v>0.92072382703142874</v>
      </c>
      <c r="AI48" s="136">
        <v>235</v>
      </c>
      <c r="AJ48" s="16">
        <v>8.7999999999999995E-2</v>
      </c>
      <c r="AK48" s="15">
        <v>0.22370000000000001</v>
      </c>
      <c r="AL48" s="30">
        <f t="shared" ref="AL48:AL50" si="435">AI48*(1-AJ48)*AK48</f>
        <v>47.943384000000009</v>
      </c>
      <c r="AM48" s="19">
        <v>1.8</v>
      </c>
      <c r="AN48" s="19"/>
      <c r="AO48" s="102">
        <f>AO46+AI48-AN48</f>
        <v>1474.3200000000033</v>
      </c>
      <c r="AP48" s="103"/>
      <c r="AQ48" s="12"/>
      <c r="AR48" s="31"/>
      <c r="AS48" s="20"/>
      <c r="AT48" s="20"/>
      <c r="AU48" s="20"/>
      <c r="AV48" s="20"/>
    </row>
    <row r="49" spans="1:48" x14ac:dyDescent="0.2">
      <c r="A49" s="188"/>
      <c r="B49" s="33">
        <v>2</v>
      </c>
      <c r="C49" s="11" t="s">
        <v>50</v>
      </c>
      <c r="D49" s="34">
        <v>18395</v>
      </c>
      <c r="E49" s="34">
        <v>4</v>
      </c>
      <c r="F49" s="34">
        <v>18224</v>
      </c>
      <c r="G49" s="35">
        <v>4</v>
      </c>
      <c r="H49" s="35">
        <v>6</v>
      </c>
      <c r="I49" s="34">
        <v>16999</v>
      </c>
      <c r="J49" s="35">
        <v>2.7</v>
      </c>
      <c r="K49" s="34">
        <v>16152</v>
      </c>
      <c r="L49" s="36">
        <v>8.1000000000000003E-2</v>
      </c>
      <c r="M49" s="37">
        <f>ROUND(K49*(1-L49),0)</f>
        <v>14844</v>
      </c>
      <c r="N49" s="38">
        <v>0.53800000000000003</v>
      </c>
      <c r="O49" s="25">
        <f t="shared" si="425"/>
        <v>7986.0720000000001</v>
      </c>
      <c r="P49" s="36">
        <v>0.42199999999999999</v>
      </c>
      <c r="Q49" s="25">
        <f t="shared" si="426"/>
        <v>6264.1679999999997</v>
      </c>
      <c r="R49" s="39">
        <v>0.04</v>
      </c>
      <c r="S49" s="25">
        <f t="shared" si="427"/>
        <v>593.76</v>
      </c>
      <c r="T49" s="28">
        <v>0.20399999999999999</v>
      </c>
      <c r="U49" s="25">
        <f t="shared" si="428"/>
        <v>3028.1759999999999</v>
      </c>
      <c r="V49" s="39">
        <v>0.52200000000000002</v>
      </c>
      <c r="W49" s="25">
        <f t="shared" si="429"/>
        <v>7748.5680000000002</v>
      </c>
      <c r="X49" s="39">
        <v>0.39</v>
      </c>
      <c r="Y49" s="25">
        <f t="shared" si="430"/>
        <v>5789.16</v>
      </c>
      <c r="Z49" s="40">
        <v>3.0100000000000001E-3</v>
      </c>
      <c r="AA49" s="18">
        <f t="shared" si="431"/>
        <v>44.680440000000004</v>
      </c>
      <c r="AB49" s="27">
        <f>IF(M49&gt;0,(AD49+AL49)/M49,0)</f>
        <v>3.4766644098625709E-3</v>
      </c>
      <c r="AC49" s="40">
        <v>2.9E-4</v>
      </c>
      <c r="AD49" s="37">
        <f t="shared" si="432"/>
        <v>4.3047599999999999</v>
      </c>
      <c r="AE49" s="28">
        <v>0.2</v>
      </c>
      <c r="AF49" s="41">
        <f t="shared" si="433"/>
        <v>45.201000000000001</v>
      </c>
      <c r="AG49" s="28">
        <f t="shared" si="434"/>
        <v>0.90496668674561509</v>
      </c>
      <c r="AH49" s="29">
        <f t="shared" si="5"/>
        <v>0.91785847282668898</v>
      </c>
      <c r="AI49" s="43">
        <v>247</v>
      </c>
      <c r="AJ49" s="39">
        <v>8.5000000000000006E-2</v>
      </c>
      <c r="AK49" s="38">
        <v>0.20930000000000001</v>
      </c>
      <c r="AL49" s="41">
        <f t="shared" si="435"/>
        <v>47.302846500000001</v>
      </c>
      <c r="AM49" s="42">
        <v>1.85</v>
      </c>
      <c r="AN49" s="42"/>
      <c r="AO49" s="122">
        <f>AO48+AI49-AN49</f>
        <v>1721.3200000000033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51</v>
      </c>
      <c r="D50" s="43">
        <v>17200</v>
      </c>
      <c r="E50" s="43">
        <v>3</v>
      </c>
      <c r="F50" s="43">
        <v>17855</v>
      </c>
      <c r="G50" s="37">
        <v>3.3</v>
      </c>
      <c r="H50" s="37">
        <v>5.9</v>
      </c>
      <c r="I50" s="43">
        <v>17230</v>
      </c>
      <c r="J50" s="37">
        <v>2.1</v>
      </c>
      <c r="K50" s="43">
        <v>16023</v>
      </c>
      <c r="L50" s="39">
        <v>8.1000000000000003E-2</v>
      </c>
      <c r="M50" s="37">
        <f>ROUND(K50*(1-L50),0)</f>
        <v>14725</v>
      </c>
      <c r="N50" s="28">
        <v>0.55200000000000005</v>
      </c>
      <c r="O50" s="25">
        <f t="shared" si="425"/>
        <v>8128.2000000000007</v>
      </c>
      <c r="P50" s="39">
        <v>0.42599999999999999</v>
      </c>
      <c r="Q50" s="25">
        <f t="shared" si="426"/>
        <v>6272.8499999999995</v>
      </c>
      <c r="R50" s="39">
        <v>2.1999999999999999E-2</v>
      </c>
      <c r="S50" s="25">
        <f t="shared" si="427"/>
        <v>323.95</v>
      </c>
      <c r="T50" s="28">
        <v>0.19900000000000001</v>
      </c>
      <c r="U50" s="25">
        <f t="shared" si="428"/>
        <v>2930.2750000000001</v>
      </c>
      <c r="V50" s="39">
        <v>0.53</v>
      </c>
      <c r="W50" s="25">
        <f t="shared" si="429"/>
        <v>7804.25</v>
      </c>
      <c r="X50" s="39">
        <v>0.39</v>
      </c>
      <c r="Y50" s="25">
        <f t="shared" si="430"/>
        <v>5742.75</v>
      </c>
      <c r="Z50" s="47">
        <v>3.16E-3</v>
      </c>
      <c r="AA50" s="18">
        <f t="shared" si="431"/>
        <v>46.530999999999999</v>
      </c>
      <c r="AB50" s="27">
        <f>IF(M50&gt;0,(AD50+AL50)/M50,0)</f>
        <v>3.0244583361629883E-3</v>
      </c>
      <c r="AC50" s="47">
        <v>2.9E-4</v>
      </c>
      <c r="AD50" s="37">
        <f t="shared" si="432"/>
        <v>4.2702499999999999</v>
      </c>
      <c r="AE50" s="28">
        <v>0.22539999999999999</v>
      </c>
      <c r="AF50" s="41">
        <f t="shared" si="433"/>
        <v>44.293354000000001</v>
      </c>
      <c r="AG50" s="28">
        <f t="shared" si="434"/>
        <v>0.90939788086724416</v>
      </c>
      <c r="AH50" s="29">
        <f t="shared" si="5"/>
        <v>0.9053964918965598</v>
      </c>
      <c r="AI50" s="43">
        <v>215</v>
      </c>
      <c r="AJ50" s="39">
        <v>8.5999999999999993E-2</v>
      </c>
      <c r="AK50" s="28">
        <v>0.2049</v>
      </c>
      <c r="AL50" s="41">
        <f t="shared" si="435"/>
        <v>40.264899000000007</v>
      </c>
      <c r="AM50" s="18">
        <v>1.62</v>
      </c>
      <c r="AN50" s="18"/>
      <c r="AO50" s="122">
        <f>AO49+AI50-AN50</f>
        <v>1936.3200000000033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36">SUM(D48:D50)</f>
        <v>54115</v>
      </c>
      <c r="E51" s="51"/>
      <c r="F51" s="51">
        <f t="shared" ref="F51" si="437">SUM(F48:F50)</f>
        <v>54212</v>
      </c>
      <c r="G51" s="52"/>
      <c r="H51" s="52"/>
      <c r="I51" s="51">
        <f t="shared" ref="I51:K51" si="438">SUM(I48:I50)</f>
        <v>51641</v>
      </c>
      <c r="J51" s="52"/>
      <c r="K51" s="51">
        <f t="shared" si="438"/>
        <v>48313</v>
      </c>
      <c r="L51" s="21">
        <f t="shared" ref="L51" si="439">IF(K51&gt;0,(K48*L48+K49*L49+K50*L50)/K51,0)</f>
        <v>7.7993728396083872E-2</v>
      </c>
      <c r="M51" s="52">
        <f t="shared" ref="M51" si="440">M48+M49+M50</f>
        <v>44545</v>
      </c>
      <c r="N51" s="53">
        <f t="shared" ref="N51" si="441">IF(M51&gt;0,O51/M51,0)</f>
        <v>0.59003201257155691</v>
      </c>
      <c r="O51" s="54">
        <f t="shared" ref="O51" si="442">O48+O49+O50</f>
        <v>26282.976000000002</v>
      </c>
      <c r="P51" s="21">
        <f t="shared" ref="P51" si="443">IF(M51&gt;0,Q51/M51,0)</f>
        <v>0.37759914693007068</v>
      </c>
      <c r="Q51" s="54">
        <f t="shared" ref="Q51" si="444">Q48+Q49+Q50</f>
        <v>16820.153999999999</v>
      </c>
      <c r="R51" s="21">
        <f t="shared" ref="R51" si="445">IF(M51&gt;0,S51/M51,0)</f>
        <v>3.2368840498372436E-2</v>
      </c>
      <c r="S51" s="54">
        <f t="shared" ref="S51" si="446">S48+S49+S50</f>
        <v>1441.8700000000001</v>
      </c>
      <c r="T51" s="21">
        <f t="shared" ref="T51" si="447">IF(M51&gt;0,U51/M51,0)</f>
        <v>0.20066618026714556</v>
      </c>
      <c r="U51" s="54">
        <f t="shared" ref="U51" si="448">U48+U49+U50</f>
        <v>8938.6749999999993</v>
      </c>
      <c r="V51" s="21">
        <f t="shared" ref="V51" si="449">IF(M51&gt;0,W51/M51,0)</f>
        <v>0.52498071612975639</v>
      </c>
      <c r="W51" s="54">
        <f t="shared" ref="W51" si="450">W48+W49+W50</f>
        <v>23385.266</v>
      </c>
      <c r="X51" s="21">
        <f t="shared" ref="X51" si="451">IF(M51&gt;0,Y51/M51,0)</f>
        <v>0.38999999999999996</v>
      </c>
      <c r="Y51" s="54">
        <f t="shared" ref="Y51" si="452">Y48+Y49+Y50</f>
        <v>17372.55</v>
      </c>
      <c r="Z51" s="55">
        <f t="shared" ref="Z51" si="453">IF(M51&gt;0,AA51/M51,0)</f>
        <v>3.1100145919856327E-3</v>
      </c>
      <c r="AA51" s="56">
        <f t="shared" ref="AA51" si="454">SUM(AA48:AA50)</f>
        <v>138.53560000000002</v>
      </c>
      <c r="AB51" s="55">
        <f t="shared" ref="AB51" si="455">IF(M51&gt;0,(AB48*M48+AB49*M49+AB50*M50)/M51,0)</f>
        <v>3.3287556291390734E-3</v>
      </c>
      <c r="AC51" s="55">
        <f t="shared" ref="AC51" si="456">IF(K51&gt;0,(K48*AC48+K49*AC49+K50*AC50)/K51,0)</f>
        <v>2.8665969821787098E-4</v>
      </c>
      <c r="AD51" s="52">
        <f t="shared" ref="AD51" si="457">SUM(AD48:AD50)</f>
        <v>12.76829</v>
      </c>
      <c r="AE51" s="53">
        <f t="shared" ref="AE51" si="458">IF(K51&gt;0,(K48*AE48+K49*AE49+K50*AE50)/K51,0)</f>
        <v>0.21346776230000208</v>
      </c>
      <c r="AF51" s="58">
        <f t="shared" ref="AF51" si="459">SUM(AF48:AF50)</f>
        <v>135.59458599999999</v>
      </c>
      <c r="AG51" s="53">
        <f t="shared" ref="AG51" si="460">IF(AND(AA51&gt;0),((AA48*AG48+AA49*AG49+AA50*AG50)/AA51),0)</f>
        <v>0.9090558676467847</v>
      </c>
      <c r="AH51" s="57">
        <f t="shared" si="5"/>
        <v>0.91511743229346199</v>
      </c>
      <c r="AI51" s="51">
        <f t="shared" ref="AI51" si="461">SUM(AI48:AI50)</f>
        <v>697</v>
      </c>
      <c r="AJ51" s="21">
        <f t="shared" ref="AJ51" si="462">IF(AI51&gt;0,(AJ48*AI48+AJ49*AI49+AJ50*AI50)/AI51,0)</f>
        <v>8.6319942611190803E-2</v>
      </c>
      <c r="AK51" s="53">
        <f t="shared" ref="AK51" si="463">IF(K51&gt;0,(AK48*K48+AK49*K49+AK50*K50)/K51,0)</f>
        <v>0.21265077515368533</v>
      </c>
      <c r="AL51" s="58">
        <f t="shared" ref="AL51" si="464">SUM(AL48:AL50)</f>
        <v>135.51112950000001</v>
      </c>
      <c r="AM51" s="56"/>
      <c r="AN51" s="56">
        <f t="shared" ref="AN51" si="465">SUM(AN48:AN50)</f>
        <v>0</v>
      </c>
      <c r="AO51" s="106"/>
      <c r="AP51" s="107">
        <f>AO50</f>
        <v>1936.3200000000033</v>
      </c>
      <c r="AQ51" s="51">
        <f t="shared" ref="AQ51" si="466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1" t="s">
        <v>49</v>
      </c>
      <c r="D52" s="12">
        <v>8649</v>
      </c>
      <c r="E52" s="12">
        <v>0</v>
      </c>
      <c r="F52" s="12">
        <v>10664</v>
      </c>
      <c r="G52" s="13">
        <v>2.8</v>
      </c>
      <c r="H52" s="13">
        <v>7.3</v>
      </c>
      <c r="I52" s="12">
        <v>10689</v>
      </c>
      <c r="J52" s="13">
        <v>3.8</v>
      </c>
      <c r="K52" s="12">
        <v>15996</v>
      </c>
      <c r="L52" s="14">
        <v>7.9000000000000001E-2</v>
      </c>
      <c r="M52" s="24">
        <f>ROUND(K52*(1-L52),0)</f>
        <v>14732</v>
      </c>
      <c r="N52" s="15">
        <v>0.59699999999999998</v>
      </c>
      <c r="O52" s="25">
        <f t="shared" ref="O52:O54" si="467">M52*N52</f>
        <v>8795.003999999999</v>
      </c>
      <c r="P52" s="14">
        <v>0.38700000000000001</v>
      </c>
      <c r="Q52" s="25">
        <f t="shared" ref="Q52:Q54" si="468">M52*P52</f>
        <v>5701.2840000000006</v>
      </c>
      <c r="R52" s="16">
        <v>1.6E-2</v>
      </c>
      <c r="S52" s="25">
        <f t="shared" ref="S52:S54" si="469">M52*R52</f>
        <v>235.71200000000002</v>
      </c>
      <c r="T52" s="26">
        <v>0.189</v>
      </c>
      <c r="U52" s="25">
        <f t="shared" ref="U52:U54" si="470">M52*T52</f>
        <v>2784.348</v>
      </c>
      <c r="V52" s="16">
        <v>0.53500000000000003</v>
      </c>
      <c r="W52" s="25">
        <f t="shared" ref="W52:W54" si="471">M52*V52</f>
        <v>7881.6200000000008</v>
      </c>
      <c r="X52" s="16">
        <v>0.39</v>
      </c>
      <c r="Y52" s="25">
        <f t="shared" ref="Y52:Y54" si="472">X52*M52</f>
        <v>5745.4800000000005</v>
      </c>
      <c r="Z52" s="17">
        <v>3.0899999999999999E-3</v>
      </c>
      <c r="AA52" s="18">
        <f t="shared" ref="AA52:AA54" si="473">M52*Z52</f>
        <v>45.521879999999996</v>
      </c>
      <c r="AB52" s="27">
        <f>IF(M52&gt;0,(AD52+AL52)/M52,0)</f>
        <v>3.1363688297583493E-3</v>
      </c>
      <c r="AC52" s="17">
        <v>2.7E-4</v>
      </c>
      <c r="AD52" s="24">
        <f t="shared" ref="AD52:AD54" si="474">AC52*M52</f>
        <v>3.9776400000000001</v>
      </c>
      <c r="AE52" s="118">
        <v>0.2213</v>
      </c>
      <c r="AF52" s="30">
        <f t="shared" ref="AF52:AF54" si="475">AI52*(1-AJ52)*AE52</f>
        <v>42.631895899999996</v>
      </c>
      <c r="AG52" s="28">
        <f t="shared" ref="AG52:AG54" si="476">IF(AND(AE52&gt;0,AC52&gt;0,Z52&gt;0),((Z52-AC52)*AE52)/((AE52-AC52)*Z52),0)</f>
        <v>0.91373617516226979</v>
      </c>
      <c r="AH52" s="60">
        <f t="shared" si="5"/>
        <v>0.91504028857163122</v>
      </c>
      <c r="AI52" s="12">
        <v>211</v>
      </c>
      <c r="AJ52" s="14">
        <v>8.6999999999999994E-2</v>
      </c>
      <c r="AK52" s="15">
        <v>0.21920000000000001</v>
      </c>
      <c r="AL52" s="30">
        <f t="shared" ref="AL52:AL54" si="477">AI52*(1-AJ52)*AK52</f>
        <v>42.2273456</v>
      </c>
      <c r="AM52" s="19">
        <v>1.6</v>
      </c>
      <c r="AN52" s="19">
        <v>1055.02</v>
      </c>
      <c r="AO52" s="102">
        <f>AO50+AI52-AN52</f>
        <v>1092.3000000000034</v>
      </c>
      <c r="AP52" s="103"/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1" t="s">
        <v>54</v>
      </c>
      <c r="D53" s="34">
        <v>20771</v>
      </c>
      <c r="E53" s="34">
        <v>2</v>
      </c>
      <c r="F53" s="34">
        <v>17665</v>
      </c>
      <c r="G53" s="35">
        <v>2.8</v>
      </c>
      <c r="H53" s="35">
        <v>6.6</v>
      </c>
      <c r="I53" s="34">
        <v>16550</v>
      </c>
      <c r="J53" s="35">
        <v>3.5</v>
      </c>
      <c r="K53" s="34">
        <v>16002</v>
      </c>
      <c r="L53" s="36">
        <v>7.8E-2</v>
      </c>
      <c r="M53" s="37">
        <f>ROUND(K53*(1-L53),0)</f>
        <v>14754</v>
      </c>
      <c r="N53" s="38">
        <v>0.71499999999999997</v>
      </c>
      <c r="O53" s="25">
        <f t="shared" si="467"/>
        <v>10549.109999999999</v>
      </c>
      <c r="P53" s="36">
        <v>0.23100000000000001</v>
      </c>
      <c r="Q53" s="25">
        <f t="shared" si="468"/>
        <v>3408.174</v>
      </c>
      <c r="R53" s="39">
        <v>5.3999999999999999E-2</v>
      </c>
      <c r="S53" s="25">
        <f t="shared" si="469"/>
        <v>796.71600000000001</v>
      </c>
      <c r="T53" s="28">
        <v>0.19600000000000001</v>
      </c>
      <c r="U53" s="25">
        <f t="shared" si="470"/>
        <v>2891.7840000000001</v>
      </c>
      <c r="V53" s="39">
        <v>0.52800000000000002</v>
      </c>
      <c r="W53" s="25">
        <f t="shared" si="471"/>
        <v>7790.1120000000001</v>
      </c>
      <c r="X53" s="39">
        <v>0.38</v>
      </c>
      <c r="Y53" s="25">
        <f t="shared" si="472"/>
        <v>5606.52</v>
      </c>
      <c r="Z53" s="40">
        <v>3.0100000000000001E-3</v>
      </c>
      <c r="AA53" s="18">
        <f t="shared" si="473"/>
        <v>44.40954</v>
      </c>
      <c r="AB53" s="27">
        <f>IF(M53&gt;0,(AD53+AL53)/M53,0)</f>
        <v>3.254489765487326E-3</v>
      </c>
      <c r="AC53" s="40">
        <v>2.7999999999999998E-4</v>
      </c>
      <c r="AD53" s="37">
        <f t="shared" si="474"/>
        <v>4.1311199999999992</v>
      </c>
      <c r="AE53" s="28">
        <v>0.21859999999999999</v>
      </c>
      <c r="AF53" s="41">
        <f t="shared" si="475"/>
        <v>42.336261999999998</v>
      </c>
      <c r="AG53" s="28">
        <f t="shared" si="476"/>
        <v>0.90813996097045524</v>
      </c>
      <c r="AH53" s="29">
        <f t="shared" si="5"/>
        <v>0.91509575326128934</v>
      </c>
      <c r="AI53" s="34">
        <v>214</v>
      </c>
      <c r="AJ53" s="36">
        <v>9.5000000000000001E-2</v>
      </c>
      <c r="AK53" s="38">
        <v>0.2266</v>
      </c>
      <c r="AL53" s="41">
        <f t="shared" si="477"/>
        <v>43.885622000000005</v>
      </c>
      <c r="AM53" s="42">
        <v>1.73</v>
      </c>
      <c r="AN53" s="42"/>
      <c r="AO53" s="122">
        <f>AO52+AI53-AN53</f>
        <v>1306.3000000000034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51</v>
      </c>
      <c r="D54" s="43">
        <v>21699</v>
      </c>
      <c r="E54" s="43">
        <v>0</v>
      </c>
      <c r="F54" s="43">
        <v>17200</v>
      </c>
      <c r="G54" s="37">
        <v>2.9</v>
      </c>
      <c r="H54" s="37">
        <v>6.7</v>
      </c>
      <c r="I54" s="43">
        <v>17045</v>
      </c>
      <c r="J54" s="37">
        <v>2.7</v>
      </c>
      <c r="K54" s="43">
        <v>15910</v>
      </c>
      <c r="L54" s="39">
        <v>8.1000000000000003E-2</v>
      </c>
      <c r="M54" s="37">
        <f>ROUND(K54*(1-L54),0)</f>
        <v>14621</v>
      </c>
      <c r="N54" s="28">
        <v>0.72099999999999997</v>
      </c>
      <c r="O54" s="25">
        <f t="shared" si="467"/>
        <v>10541.741</v>
      </c>
      <c r="P54" s="39">
        <v>0.26700000000000002</v>
      </c>
      <c r="Q54" s="25">
        <f t="shared" si="468"/>
        <v>3903.8070000000002</v>
      </c>
      <c r="R54" s="39">
        <v>1.2E-2</v>
      </c>
      <c r="S54" s="25">
        <f t="shared" si="469"/>
        <v>175.452</v>
      </c>
      <c r="T54" s="28">
        <v>0.19700000000000001</v>
      </c>
      <c r="U54" s="25">
        <f t="shared" si="470"/>
        <v>2880.337</v>
      </c>
      <c r="V54" s="39">
        <v>0.51200000000000001</v>
      </c>
      <c r="W54" s="25">
        <f t="shared" si="471"/>
        <v>7485.9520000000002</v>
      </c>
      <c r="X54" s="39">
        <v>0.39</v>
      </c>
      <c r="Y54" s="25">
        <f t="shared" si="472"/>
        <v>5702.1900000000005</v>
      </c>
      <c r="Z54" s="47">
        <v>2.97E-3</v>
      </c>
      <c r="AA54" s="18">
        <f t="shared" si="473"/>
        <v>43.424370000000003</v>
      </c>
      <c r="AB54" s="27">
        <f>IF(M54&gt;0,(AD54+AL54)/M54,0)</f>
        <v>2.9954315026331992E-3</v>
      </c>
      <c r="AC54" s="47">
        <v>2.7999999999999998E-4</v>
      </c>
      <c r="AD54" s="37">
        <f t="shared" si="474"/>
        <v>4.0938799999999995</v>
      </c>
      <c r="AE54" s="28">
        <v>0.21809999999999999</v>
      </c>
      <c r="AF54" s="41">
        <f t="shared" si="475"/>
        <v>39.629642400000002</v>
      </c>
      <c r="AG54" s="28">
        <f t="shared" si="476"/>
        <v>0.9068881821613437</v>
      </c>
      <c r="AH54" s="29">
        <f t="shared" si="5"/>
        <v>0.90768748818687239</v>
      </c>
      <c r="AI54" s="43">
        <v>201</v>
      </c>
      <c r="AJ54" s="39">
        <v>9.6000000000000002E-2</v>
      </c>
      <c r="AK54" s="28">
        <v>0.2185</v>
      </c>
      <c r="AL54" s="41">
        <f t="shared" si="477"/>
        <v>39.702324000000004</v>
      </c>
      <c r="AM54" s="18">
        <v>1.7</v>
      </c>
      <c r="AN54" s="18"/>
      <c r="AO54" s="122">
        <f>AO53+AI54-AN54</f>
        <v>1507.3000000000034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78">SUM(D52:D54)</f>
        <v>51119</v>
      </c>
      <c r="E55" s="51"/>
      <c r="F55" s="51">
        <f t="shared" ref="F55" si="479">SUM(F52:F54)</f>
        <v>45529</v>
      </c>
      <c r="G55" s="52"/>
      <c r="H55" s="52"/>
      <c r="I55" s="51">
        <f t="shared" ref="I55:K55" si="480">SUM(I52:I54)</f>
        <v>44284</v>
      </c>
      <c r="J55" s="52"/>
      <c r="K55" s="51">
        <f t="shared" si="480"/>
        <v>47908</v>
      </c>
      <c r="L55" s="21">
        <f t="shared" ref="L55" si="481">IF(K55&gt;0,(K52*L52+K53*L53+K54*L54)/K55,0)</f>
        <v>7.9330174501127171E-2</v>
      </c>
      <c r="M55" s="52">
        <f t="shared" ref="M55" si="482">M52+M53+M54</f>
        <v>44107</v>
      </c>
      <c r="N55" s="53">
        <f t="shared" ref="N55" si="483">IF(M55&gt;0,O55/M55,0)</f>
        <v>0.67757623506472886</v>
      </c>
      <c r="O55" s="54">
        <f t="shared" ref="O55" si="484">O52+O53+O54</f>
        <v>29885.854999999996</v>
      </c>
      <c r="P55" s="21">
        <f t="shared" ref="P55" si="485">IF(M55&gt;0,Q55/M55,0)</f>
        <v>0.29503854263495594</v>
      </c>
      <c r="Q55" s="54">
        <f t="shared" ref="Q55" si="486">Q52+Q53+Q54</f>
        <v>13013.265000000001</v>
      </c>
      <c r="R55" s="21">
        <f t="shared" ref="R55" si="487">IF(M55&gt;0,S55/M55,0)</f>
        <v>2.7385222300315145E-2</v>
      </c>
      <c r="S55" s="54">
        <f t="shared" ref="S55" si="488">S52+S53+S54</f>
        <v>1207.8800000000001</v>
      </c>
      <c r="T55" s="21">
        <f t="shared" ref="T55" si="489">IF(M55&gt;0,U55/M55,0)</f>
        <v>0.19399344775205749</v>
      </c>
      <c r="U55" s="54">
        <f t="shared" ref="U55" si="490">U52+U53+U54</f>
        <v>8556.4689999999991</v>
      </c>
      <c r="V55" s="21">
        <f t="shared" ref="V55" si="491">IF(M55&gt;0,W55/M55,0)</f>
        <v>0.52503421225655789</v>
      </c>
      <c r="W55" s="54">
        <f t="shared" ref="W55" si="492">W52+W53+W54</f>
        <v>23157.684000000001</v>
      </c>
      <c r="X55" s="21">
        <f t="shared" ref="X55" si="493">IF(M55&gt;0,Y55/M55,0)</f>
        <v>0.38665495272859191</v>
      </c>
      <c r="Y55" s="54">
        <f t="shared" ref="Y55" si="494">Y52+Y53+Y54</f>
        <v>17054.190000000002</v>
      </c>
      <c r="Z55" s="55">
        <f t="shared" ref="Z55" si="495">IF(M55&gt;0,AA55/M55,0)</f>
        <v>3.0234609018976581E-3</v>
      </c>
      <c r="AA55" s="56">
        <f t="shared" ref="AA55" si="496">SUM(AA52:AA54)</f>
        <v>133.35579000000001</v>
      </c>
      <c r="AB55" s="55">
        <f t="shared" ref="AB55" si="497">IF(M55&gt;0,(AB52*M52+AB53*M53+AB54*M54)/M55,0)</f>
        <v>3.129161620604439E-3</v>
      </c>
      <c r="AC55" s="55">
        <f t="shared" ref="AC55" si="498">IF(K55&gt;0,(K52*AC52+K53*AC53+K54*AC54)/K55,0)</f>
        <v>2.7666110044251475E-4</v>
      </c>
      <c r="AD55" s="52">
        <f t="shared" ref="AD55" si="499">SUM(AD52:AD54)</f>
        <v>12.202639999999999</v>
      </c>
      <c r="AE55" s="53">
        <f t="shared" ref="AE55" si="500">IF(K55&gt;0,(K52*AE52+K53*AE53+K54*AE54)/K55,0)</f>
        <v>0.21933545545629121</v>
      </c>
      <c r="AF55" s="58">
        <f t="shared" ref="AF55" si="501">SUM(AF52:AF54)</f>
        <v>124.59780029999999</v>
      </c>
      <c r="AG55" s="53">
        <f t="shared" ref="AG55" si="502">IF(AND(AA55&gt;0),((AA52*AG52+AA53*AG53+AA54*AG54)/AA55),0)</f>
        <v>0.90964265151526802</v>
      </c>
      <c r="AH55" s="57">
        <f t="shared" si="5"/>
        <v>0.91272652970439827</v>
      </c>
      <c r="AI55" s="51">
        <f t="shared" ref="AI55" si="503">SUM(AI52:AI54)</f>
        <v>626</v>
      </c>
      <c r="AJ55" s="21">
        <f t="shared" ref="AJ55" si="504">IF(AI55&gt;0,(AJ52*AI52+AJ53*AI53+AJ54*AI54)/AI55,0)</f>
        <v>9.2624600638977636E-2</v>
      </c>
      <c r="AK55" s="53">
        <f t="shared" ref="AK55" si="505">IF(K55&gt;0,(AK52*K52+AK53*K53+AK54*K54)/K55,0)</f>
        <v>0.22143924605493864</v>
      </c>
      <c r="AL55" s="58">
        <f t="shared" ref="AL55" si="506">SUM(AL52:AL54)</f>
        <v>125.81529160000001</v>
      </c>
      <c r="AM55" s="56"/>
      <c r="AN55" s="56">
        <f t="shared" ref="AN55" si="507">SUM(AN52:AN54)</f>
        <v>1055.02</v>
      </c>
      <c r="AO55" s="106"/>
      <c r="AP55" s="107">
        <f>AO54</f>
        <v>1507.3000000000034</v>
      </c>
      <c r="AQ55" s="51">
        <f t="shared" ref="AQ55" si="508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49</v>
      </c>
      <c r="D56" s="12">
        <v>5075</v>
      </c>
      <c r="E56" s="12">
        <v>0</v>
      </c>
      <c r="F56" s="12">
        <v>11932</v>
      </c>
      <c r="G56" s="13">
        <v>4.2</v>
      </c>
      <c r="H56" s="13">
        <v>6.7</v>
      </c>
      <c r="I56" s="12">
        <v>11684</v>
      </c>
      <c r="J56" s="13">
        <v>3.5</v>
      </c>
      <c r="K56" s="12">
        <v>14775</v>
      </c>
      <c r="L56" s="14">
        <v>8.1000000000000003E-2</v>
      </c>
      <c r="M56" s="24">
        <f>ROUND(K56*(1-L56),0)</f>
        <v>13578</v>
      </c>
      <c r="N56" s="15">
        <v>0.66800000000000004</v>
      </c>
      <c r="O56" s="25">
        <f t="shared" ref="O56:O58" si="509">M56*N56</f>
        <v>9070.1040000000012</v>
      </c>
      <c r="P56" s="14">
        <v>0.30099999999999999</v>
      </c>
      <c r="Q56" s="25">
        <f t="shared" ref="Q56:Q58" si="510">M56*P56</f>
        <v>4086.9780000000001</v>
      </c>
      <c r="R56" s="16">
        <v>3.1E-2</v>
      </c>
      <c r="S56" s="25">
        <f t="shared" ref="S56:S58" si="511">M56*R56</f>
        <v>420.91800000000001</v>
      </c>
      <c r="T56" s="26">
        <v>0.186</v>
      </c>
      <c r="U56" s="25">
        <f t="shared" ref="U56:U58" si="512">M56*T56</f>
        <v>2525.5079999999998</v>
      </c>
      <c r="V56" s="16">
        <v>0.51600000000000001</v>
      </c>
      <c r="W56" s="25">
        <f t="shared" ref="W56:W58" si="513">M56*V56</f>
        <v>7006.2480000000005</v>
      </c>
      <c r="X56" s="16">
        <v>0.39</v>
      </c>
      <c r="Y56" s="25">
        <f t="shared" ref="Y56:Y58" si="514">X56*M56</f>
        <v>5295.42</v>
      </c>
      <c r="Z56" s="17">
        <v>3.0100000000000001E-3</v>
      </c>
      <c r="AA56" s="18">
        <f t="shared" ref="AA56:AA58" si="515">M56*Z56</f>
        <v>40.869779999999999</v>
      </c>
      <c r="AB56" s="27">
        <f>IF(M56&gt;0,(AD56+AL56)/M56,0)</f>
        <v>3.086027397260274E-3</v>
      </c>
      <c r="AC56" s="17">
        <v>2.7999999999999998E-4</v>
      </c>
      <c r="AD56" s="24">
        <f t="shared" ref="AD56:AD58" si="516">AC56*M56</f>
        <v>3.8018399999999999</v>
      </c>
      <c r="AE56" s="118">
        <v>0.21940000000000001</v>
      </c>
      <c r="AF56" s="30">
        <f t="shared" ref="AF56:AF58" si="517">AI56*(1-AJ56)*AE56</f>
        <v>36.727560000000004</v>
      </c>
      <c r="AG56" s="28">
        <f t="shared" ref="AG56:AG58" si="518">IF(AND(AE56&gt;0,AC56&gt;0,Z56&gt;0),((Z56-AC56)*AE56)/((AE56-AC56)*Z56),0)</f>
        <v>0.90813571410377247</v>
      </c>
      <c r="AH56" s="60">
        <f t="shared" si="5"/>
        <v>0.91038845170204608</v>
      </c>
      <c r="AI56" s="12">
        <v>186</v>
      </c>
      <c r="AJ56" s="14">
        <v>0.1</v>
      </c>
      <c r="AK56" s="15">
        <v>0.2276</v>
      </c>
      <c r="AL56" s="30">
        <f t="shared" ref="AL56:AL58" si="519">AI56*(1-AJ56)*AK56</f>
        <v>38.100239999999999</v>
      </c>
      <c r="AM56" s="19">
        <v>1.75</v>
      </c>
      <c r="AN56" s="19">
        <v>1055.04</v>
      </c>
      <c r="AO56" s="102">
        <f>AO54+AI56-AN56</f>
        <v>638.2600000000034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54</v>
      </c>
      <c r="D57" s="34">
        <v>18946</v>
      </c>
      <c r="E57" s="34">
        <v>5</v>
      </c>
      <c r="F57" s="34">
        <v>15658</v>
      </c>
      <c r="G57" s="35">
        <v>5.2</v>
      </c>
      <c r="H57" s="35">
        <v>5.3</v>
      </c>
      <c r="I57" s="34">
        <v>14711</v>
      </c>
      <c r="J57" s="35">
        <v>3.5</v>
      </c>
      <c r="K57" s="34">
        <v>14686</v>
      </c>
      <c r="L57" s="36">
        <v>8.4000000000000005E-2</v>
      </c>
      <c r="M57" s="37">
        <f>ROUND(K57*(1-L57),0)</f>
        <v>13452</v>
      </c>
      <c r="N57" s="38">
        <v>0.72599999999999998</v>
      </c>
      <c r="O57" s="25">
        <f t="shared" si="509"/>
        <v>9766.152</v>
      </c>
      <c r="P57" s="36">
        <v>0.20200000000000001</v>
      </c>
      <c r="Q57" s="25">
        <f t="shared" si="510"/>
        <v>2717.3040000000001</v>
      </c>
      <c r="R57" s="39">
        <v>7.1999999999999995E-2</v>
      </c>
      <c r="S57" s="25">
        <f t="shared" si="511"/>
        <v>968.54399999999998</v>
      </c>
      <c r="T57" s="28">
        <v>0.187</v>
      </c>
      <c r="U57" s="25">
        <f t="shared" si="512"/>
        <v>2515.5239999999999</v>
      </c>
      <c r="V57" s="39">
        <v>0.52700000000000002</v>
      </c>
      <c r="W57" s="25">
        <f t="shared" si="513"/>
        <v>7089.2040000000006</v>
      </c>
      <c r="X57" s="39">
        <v>0.38</v>
      </c>
      <c r="Y57" s="25">
        <f t="shared" si="514"/>
        <v>5111.76</v>
      </c>
      <c r="Z57" s="40">
        <v>3.0799999999999998E-3</v>
      </c>
      <c r="AA57" s="18">
        <f t="shared" si="515"/>
        <v>41.432159999999996</v>
      </c>
      <c r="AB57" s="27">
        <f>IF(M57&gt;0,(AD57+AL57)/M57,0)</f>
        <v>3.317410570918822E-3</v>
      </c>
      <c r="AC57" s="40">
        <v>2.7999999999999998E-4</v>
      </c>
      <c r="AD57" s="37">
        <f t="shared" si="516"/>
        <v>3.7665599999999997</v>
      </c>
      <c r="AE57" s="28">
        <v>0.22189999999999999</v>
      </c>
      <c r="AF57" s="41">
        <f t="shared" si="517"/>
        <v>40.804081499999995</v>
      </c>
      <c r="AG57" s="28">
        <f t="shared" si="518"/>
        <v>0.91023947625337398</v>
      </c>
      <c r="AH57" s="29">
        <f t="shared" si="5"/>
        <v>0.91675204356478424</v>
      </c>
      <c r="AI57" s="34">
        <v>205</v>
      </c>
      <c r="AJ57" s="36">
        <v>0.10299999999999999</v>
      </c>
      <c r="AK57" s="38">
        <v>0.22220000000000001</v>
      </c>
      <c r="AL57" s="41">
        <f t="shared" si="519"/>
        <v>40.859246999999996</v>
      </c>
      <c r="AM57" s="42">
        <v>1.75</v>
      </c>
      <c r="AN57" s="42"/>
      <c r="AO57" s="122">
        <f>AO56+AI57-AN57</f>
        <v>843.2600000000034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1" t="s">
        <v>52</v>
      </c>
      <c r="D58" s="43">
        <v>15900</v>
      </c>
      <c r="E58" s="43">
        <v>2</v>
      </c>
      <c r="F58" s="43">
        <v>14633</v>
      </c>
      <c r="G58" s="37">
        <v>6.1</v>
      </c>
      <c r="H58" s="37">
        <v>6.3</v>
      </c>
      <c r="I58" s="43">
        <v>14524</v>
      </c>
      <c r="J58" s="37">
        <v>3.2</v>
      </c>
      <c r="K58" s="43">
        <v>14680</v>
      </c>
      <c r="L58" s="39">
        <v>8.5999999999999993E-2</v>
      </c>
      <c r="M58" s="37">
        <f>ROUND(K58*(1-L58),0)</f>
        <v>13418</v>
      </c>
      <c r="N58" s="28">
        <v>0.64900000000000002</v>
      </c>
      <c r="O58" s="25">
        <f t="shared" si="509"/>
        <v>8708.2820000000011</v>
      </c>
      <c r="P58" s="39">
        <v>0.29499999999999998</v>
      </c>
      <c r="Q58" s="25">
        <f t="shared" si="510"/>
        <v>3958.31</v>
      </c>
      <c r="R58" s="39">
        <v>5.6000000000000001E-2</v>
      </c>
      <c r="S58" s="25">
        <f t="shared" si="511"/>
        <v>751.40800000000002</v>
      </c>
      <c r="T58" s="28">
        <v>0.188</v>
      </c>
      <c r="U58" s="25">
        <f t="shared" si="512"/>
        <v>2522.5839999999998</v>
      </c>
      <c r="V58" s="39">
        <v>0.52600000000000002</v>
      </c>
      <c r="W58" s="25">
        <f t="shared" si="513"/>
        <v>7057.8680000000004</v>
      </c>
      <c r="X58" s="39">
        <v>0.39</v>
      </c>
      <c r="Y58" s="25">
        <f t="shared" si="514"/>
        <v>5233.0200000000004</v>
      </c>
      <c r="Z58" s="47">
        <v>3.14E-3</v>
      </c>
      <c r="AA58" s="18">
        <f t="shared" si="515"/>
        <v>42.13252</v>
      </c>
      <c r="AB58" s="27">
        <f>IF(M58&gt;0,(AD58+AL58)/M58,0)</f>
        <v>3.3810575048442391E-3</v>
      </c>
      <c r="AC58" s="47">
        <v>2.7E-4</v>
      </c>
      <c r="AD58" s="37">
        <f t="shared" si="516"/>
        <v>3.6228600000000002</v>
      </c>
      <c r="AE58" s="28">
        <v>0.22370000000000001</v>
      </c>
      <c r="AF58" s="41">
        <f t="shared" si="517"/>
        <v>40.920993600000003</v>
      </c>
      <c r="AG58" s="28">
        <f t="shared" si="518"/>
        <v>0.91511726125197457</v>
      </c>
      <c r="AH58" s="29">
        <f t="shared" si="5"/>
        <v>0.92123330610967891</v>
      </c>
      <c r="AI58" s="43">
        <v>206</v>
      </c>
      <c r="AJ58" s="39">
        <v>0.112</v>
      </c>
      <c r="AK58" s="28">
        <v>0.22819999999999999</v>
      </c>
      <c r="AL58" s="41">
        <f t="shared" si="519"/>
        <v>41.744169599999999</v>
      </c>
      <c r="AM58" s="18">
        <v>1.65</v>
      </c>
      <c r="AN58" s="18"/>
      <c r="AO58" s="122">
        <f>AO57+AI58-AN58</f>
        <v>1049.2600000000034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20">SUM(D56:D58)</f>
        <v>39921</v>
      </c>
      <c r="E59" s="51"/>
      <c r="F59" s="51">
        <f t="shared" ref="F59" si="521">SUM(F56:F58)</f>
        <v>42223</v>
      </c>
      <c r="G59" s="52"/>
      <c r="H59" s="52"/>
      <c r="I59" s="51">
        <f t="shared" ref="I59:K59" si="522">SUM(I56:I58)</f>
        <v>40919</v>
      </c>
      <c r="J59" s="52"/>
      <c r="K59" s="51">
        <f t="shared" si="522"/>
        <v>44141</v>
      </c>
      <c r="L59" s="21">
        <f t="shared" ref="L59" si="523">IF(K59&gt;0,(K56*L56+K57*L57+K58*L58)/K59,0)</f>
        <v>8.3660972791735566E-2</v>
      </c>
      <c r="M59" s="52">
        <f t="shared" ref="M59" si="524">M56+M57+M58</f>
        <v>40448</v>
      </c>
      <c r="N59" s="53">
        <f t="shared" ref="N59" si="525">IF(M59&gt;0,O59/M59,0)</f>
        <v>0.68098640229430385</v>
      </c>
      <c r="O59" s="54">
        <f t="shared" ref="O59" si="526">O56+O57+O58</f>
        <v>27544.538</v>
      </c>
      <c r="P59" s="21">
        <f t="shared" ref="P59" si="527">IF(M59&gt;0,Q59/M59,0)</f>
        <v>0.2660846518987342</v>
      </c>
      <c r="Q59" s="54">
        <f t="shared" ref="Q59" si="528">Q56+Q57+Q58</f>
        <v>10762.592000000001</v>
      </c>
      <c r="R59" s="21">
        <f t="shared" ref="R59" si="529">IF(M59&gt;0,S59/M59,0)</f>
        <v>5.2928945806962023E-2</v>
      </c>
      <c r="S59" s="54">
        <f t="shared" ref="S59" si="530">S56+S57+S58</f>
        <v>2140.87</v>
      </c>
      <c r="T59" s="21">
        <f t="shared" ref="T59" si="531">IF(M59&gt;0,U59/M59,0)</f>
        <v>0.18699604430379743</v>
      </c>
      <c r="U59" s="54">
        <f t="shared" ref="U59" si="532">U56+U57+U58</f>
        <v>7563.6159999999991</v>
      </c>
      <c r="V59" s="21">
        <f t="shared" ref="V59" si="533">IF(M59&gt;0,W59/M59,0)</f>
        <v>0.52297567246835441</v>
      </c>
      <c r="W59" s="54">
        <f t="shared" ref="W59" si="534">W56+W57+W58</f>
        <v>21153.32</v>
      </c>
      <c r="X59" s="21">
        <f t="shared" ref="X59" si="535">IF(M59&gt;0,Y59/M59,0)</f>
        <v>0.38667424841772152</v>
      </c>
      <c r="Y59" s="54">
        <f t="shared" ref="Y59" si="536">Y56+Y57+Y58</f>
        <v>15640.2</v>
      </c>
      <c r="Z59" s="55">
        <f t="shared" ref="Z59" si="537">IF(M59&gt;0,AA59/M59,0)</f>
        <v>3.0764057555379746E-3</v>
      </c>
      <c r="AA59" s="56">
        <f t="shared" ref="AA59" si="538">SUM(AA56:AA58)</f>
        <v>124.43446</v>
      </c>
      <c r="AB59" s="55">
        <f t="shared" ref="AB59" si="539">IF(M59&gt;0,(AB56*M56+AB57*M57+AB58*M58)/M59,0)</f>
        <v>3.2608513795490501E-3</v>
      </c>
      <c r="AC59" s="55">
        <f t="shared" ref="AC59" si="540">IF(K59&gt;0,(K56*AC56+K57*AC57+K58*AC58)/K59,0)</f>
        <v>2.7667429374051333E-4</v>
      </c>
      <c r="AD59" s="52">
        <f t="shared" ref="AD59" si="541">SUM(AD56:AD58)</f>
        <v>11.19126</v>
      </c>
      <c r="AE59" s="53">
        <f t="shared" ref="AE59" si="542">IF(K59&gt;0,(K56*AE56+K57*AE57+K58*AE58)/K59,0)</f>
        <v>0.22166182007657281</v>
      </c>
      <c r="AF59" s="58">
        <f t="shared" ref="AF59" si="543">SUM(AF56:AF58)</f>
        <v>118.45263510000001</v>
      </c>
      <c r="AG59" s="53">
        <f t="shared" ref="AG59" si="544">IF(AND(AA59&gt;0),((AA56*AG56+AA57*AG57+AA58*AG58)/AA59),0)</f>
        <v>0.9112000869859852</v>
      </c>
      <c r="AH59" s="57">
        <f t="shared" si="5"/>
        <v>0.9162744527073996</v>
      </c>
      <c r="AI59" s="51">
        <f t="shared" ref="AI59" si="545">SUM(AI56:AI58)</f>
        <v>597</v>
      </c>
      <c r="AJ59" s="21">
        <f t="shared" ref="AJ59" si="546">IF(AI59&gt;0,(AJ56*AI56+AJ57*AI57+AJ58*AI58)/AI59,0)</f>
        <v>0.10517085427135679</v>
      </c>
      <c r="AK59" s="53">
        <f t="shared" ref="AK59" si="547">IF(K59&gt;0,(AK56*K56+AK57*K57+AK58*K58)/K59,0)</f>
        <v>0.22600292698398317</v>
      </c>
      <c r="AL59" s="58">
        <f t="shared" ref="AL59" si="548">SUM(AL56:AL58)</f>
        <v>120.70365659999999</v>
      </c>
      <c r="AM59" s="56"/>
      <c r="AN59" s="56">
        <f t="shared" ref="AN59" si="549">SUM(AN56:AN58)</f>
        <v>1055.04</v>
      </c>
      <c r="AO59" s="106"/>
      <c r="AP59" s="107">
        <f>AO58</f>
        <v>1049.2600000000034</v>
      </c>
      <c r="AQ59" s="51">
        <f t="shared" ref="AQ59" si="550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1" t="s">
        <v>49</v>
      </c>
      <c r="D60" s="12">
        <v>1535</v>
      </c>
      <c r="E60" s="12">
        <v>0</v>
      </c>
      <c r="F60" s="12">
        <v>12178</v>
      </c>
      <c r="G60" s="13">
        <v>2</v>
      </c>
      <c r="H60" s="13">
        <v>7.3</v>
      </c>
      <c r="I60" s="12">
        <v>11947</v>
      </c>
      <c r="J60" s="13">
        <v>3.7</v>
      </c>
      <c r="K60" s="12">
        <v>14733</v>
      </c>
      <c r="L60" s="14">
        <v>7.5999999999999998E-2</v>
      </c>
      <c r="M60" s="24">
        <f>ROUND(K60*(1-L60),0)</f>
        <v>13613</v>
      </c>
      <c r="N60" s="15">
        <v>0.748</v>
      </c>
      <c r="O60" s="25">
        <f t="shared" ref="O60:O62" si="551">M60*N60</f>
        <v>10182.523999999999</v>
      </c>
      <c r="P60" s="14">
        <v>0.17699999999999999</v>
      </c>
      <c r="Q60" s="25">
        <f t="shared" ref="Q60:Q62" si="552">M60*P60</f>
        <v>2409.5009999999997</v>
      </c>
      <c r="R60" s="16">
        <v>7.4999999999999997E-2</v>
      </c>
      <c r="S60" s="25">
        <f t="shared" ref="S60:S62" si="553">M60*R60</f>
        <v>1020.9749999999999</v>
      </c>
      <c r="T60" s="26">
        <v>0.186</v>
      </c>
      <c r="U60" s="25">
        <f t="shared" ref="U60:U62" si="554">M60*T60</f>
        <v>2532.018</v>
      </c>
      <c r="V60" s="16">
        <v>0.53200000000000003</v>
      </c>
      <c r="W60" s="25">
        <f t="shared" ref="W60:W62" si="555">M60*V60</f>
        <v>7242.116</v>
      </c>
      <c r="X60" s="16">
        <v>0.4</v>
      </c>
      <c r="Y60" s="25">
        <f t="shared" ref="Y60:Y62" si="556">X60*M60</f>
        <v>5445.2000000000007</v>
      </c>
      <c r="Z60" s="17">
        <v>3.14E-3</v>
      </c>
      <c r="AA60" s="18">
        <f t="shared" ref="AA60:AA62" si="557">M60*Z60</f>
        <v>42.744819999999997</v>
      </c>
      <c r="AB60" s="27">
        <f>IF(M60&gt;0,(AD60+AL60)/M60,0)</f>
        <v>3.6173650187320944E-3</v>
      </c>
      <c r="AC60" s="17">
        <v>2.7999999999999998E-4</v>
      </c>
      <c r="AD60" s="24">
        <f t="shared" ref="AD60:AD62" si="558">AC60*M60</f>
        <v>3.8116399999999997</v>
      </c>
      <c r="AE60" s="118">
        <v>0.22140000000000001</v>
      </c>
      <c r="AF60" s="30">
        <f t="shared" ref="AF60:AF62" si="559">AI60*(1-AJ60)*AE60</f>
        <v>43.63794</v>
      </c>
      <c r="AG60" s="28">
        <f t="shared" ref="AG60:AG62" si="560">IF(AND(AE60&gt;0,AC60&gt;0,Z60&gt;0),((Z60-AC60)*AE60)/((AE60-AC60)*Z60),0)</f>
        <v>0.91198138947523677</v>
      </c>
      <c r="AH60" s="60">
        <f t="shared" si="5"/>
        <v>0.92371767794061321</v>
      </c>
      <c r="AI60" s="12">
        <v>219</v>
      </c>
      <c r="AJ60" s="14">
        <v>0.1</v>
      </c>
      <c r="AK60" s="15">
        <v>0.23050000000000001</v>
      </c>
      <c r="AL60" s="30">
        <f t="shared" ref="AL60:AL62" si="561">AI60*(1-AJ60)*AK60</f>
        <v>45.431550000000001</v>
      </c>
      <c r="AM60" s="19">
        <v>1.75</v>
      </c>
      <c r="AN60" s="19">
        <v>1010.52</v>
      </c>
      <c r="AO60" s="102">
        <f>AO58+AI60-AN60</f>
        <v>257.74000000000342</v>
      </c>
      <c r="AP60" s="103"/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54</v>
      </c>
      <c r="D61" s="34">
        <v>17800</v>
      </c>
      <c r="E61" s="34">
        <v>4</v>
      </c>
      <c r="F61" s="34">
        <v>14631</v>
      </c>
      <c r="G61" s="35">
        <v>3.8</v>
      </c>
      <c r="H61" s="35">
        <v>6.4</v>
      </c>
      <c r="I61" s="34">
        <v>13955</v>
      </c>
      <c r="J61" s="35">
        <v>3.5</v>
      </c>
      <c r="K61" s="34">
        <v>14758</v>
      </c>
      <c r="L61" s="36">
        <v>8.5000000000000006E-2</v>
      </c>
      <c r="M61" s="37">
        <f>ROUND(K61*(1-L61),0)</f>
        <v>13504</v>
      </c>
      <c r="N61" s="38">
        <v>0.76600000000000001</v>
      </c>
      <c r="O61" s="25">
        <f t="shared" si="551"/>
        <v>10344.064</v>
      </c>
      <c r="P61" s="36">
        <v>0.17899999999999999</v>
      </c>
      <c r="Q61" s="25">
        <f t="shared" si="552"/>
        <v>2417.2159999999999</v>
      </c>
      <c r="R61" s="39">
        <v>5.5E-2</v>
      </c>
      <c r="S61" s="25">
        <f t="shared" si="553"/>
        <v>742.72</v>
      </c>
      <c r="T61" s="28">
        <v>0.20100000000000001</v>
      </c>
      <c r="U61" s="25">
        <f t="shared" si="554"/>
        <v>2714.3040000000001</v>
      </c>
      <c r="V61" s="39">
        <v>0.51200000000000001</v>
      </c>
      <c r="W61" s="25">
        <f t="shared" si="555"/>
        <v>6914.0479999999998</v>
      </c>
      <c r="X61" s="39">
        <v>0.39</v>
      </c>
      <c r="Y61" s="25">
        <f t="shared" si="556"/>
        <v>5266.56</v>
      </c>
      <c r="Z61" s="40">
        <v>3.0300000000000001E-3</v>
      </c>
      <c r="AA61" s="18">
        <f t="shared" si="557"/>
        <v>40.917120000000004</v>
      </c>
      <c r="AB61" s="27">
        <f>IF(M61&gt;0,(AD61+AL61)/M61,0)</f>
        <v>3.3917374999999999E-3</v>
      </c>
      <c r="AC61" s="40">
        <v>2.7999999999999998E-4</v>
      </c>
      <c r="AD61" s="37">
        <f t="shared" si="558"/>
        <v>3.7811199999999996</v>
      </c>
      <c r="AE61" s="28">
        <v>0.21709999999999999</v>
      </c>
      <c r="AF61" s="41">
        <f t="shared" si="559"/>
        <v>41.410522399999998</v>
      </c>
      <c r="AG61" s="28">
        <f t="shared" si="560"/>
        <v>0.90876281613956067</v>
      </c>
      <c r="AH61" s="29">
        <f t="shared" si="5"/>
        <v>0.91861399450246439</v>
      </c>
      <c r="AI61" s="34">
        <v>211</v>
      </c>
      <c r="AJ61" s="36">
        <v>9.6000000000000002E-2</v>
      </c>
      <c r="AK61" s="38">
        <v>0.2203</v>
      </c>
      <c r="AL61" s="41">
        <f t="shared" si="561"/>
        <v>42.020903199999999</v>
      </c>
      <c r="AM61" s="42">
        <v>1.75</v>
      </c>
      <c r="AN61" s="42"/>
      <c r="AO61" s="122">
        <f>AO60+AI61-AN61</f>
        <v>468.74000000000342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11" t="s">
        <v>52</v>
      </c>
      <c r="D62" s="43">
        <v>19936</v>
      </c>
      <c r="E62" s="43">
        <v>1</v>
      </c>
      <c r="F62" s="43">
        <v>16186</v>
      </c>
      <c r="G62" s="37">
        <v>3.3</v>
      </c>
      <c r="H62" s="37">
        <v>7</v>
      </c>
      <c r="I62" s="43">
        <v>15564</v>
      </c>
      <c r="J62" s="37">
        <v>3.3</v>
      </c>
      <c r="K62" s="43">
        <v>14802</v>
      </c>
      <c r="L62" s="39">
        <v>8.2000000000000003E-2</v>
      </c>
      <c r="M62" s="37">
        <f>ROUND(K62*(1-L62),0)</f>
        <v>13588</v>
      </c>
      <c r="N62" s="28">
        <v>0.68899999999999995</v>
      </c>
      <c r="O62" s="25">
        <f t="shared" si="551"/>
        <v>9362.1319999999996</v>
      </c>
      <c r="P62" s="39">
        <v>0.25600000000000001</v>
      </c>
      <c r="Q62" s="25">
        <f t="shared" si="552"/>
        <v>3478.5280000000002</v>
      </c>
      <c r="R62" s="39">
        <v>5.5E-2</v>
      </c>
      <c r="S62" s="25">
        <f t="shared" si="553"/>
        <v>747.34</v>
      </c>
      <c r="T62" s="28">
        <v>0.184</v>
      </c>
      <c r="U62" s="25">
        <f t="shared" si="554"/>
        <v>2500.192</v>
      </c>
      <c r="V62" s="39">
        <v>0.52100000000000002</v>
      </c>
      <c r="W62" s="25">
        <f t="shared" si="555"/>
        <v>7079.348</v>
      </c>
      <c r="X62" s="39">
        <v>0.39</v>
      </c>
      <c r="Y62" s="25">
        <f t="shared" si="556"/>
        <v>5299.3200000000006</v>
      </c>
      <c r="Z62" s="47">
        <v>2.98E-3</v>
      </c>
      <c r="AA62" s="18">
        <f t="shared" si="557"/>
        <v>40.492240000000002</v>
      </c>
      <c r="AB62" s="27">
        <f>IF(M62&gt;0,(AD62+AL62)/M62,0)</f>
        <v>3.3399127171033264E-3</v>
      </c>
      <c r="AC62" s="47">
        <v>2.7E-4</v>
      </c>
      <c r="AD62" s="37">
        <f t="shared" si="558"/>
        <v>3.6687600000000002</v>
      </c>
      <c r="AE62" s="28">
        <v>0.22059999999999999</v>
      </c>
      <c r="AF62" s="41">
        <f t="shared" si="559"/>
        <v>41.062484000000005</v>
      </c>
      <c r="AG62" s="28">
        <f t="shared" si="560"/>
        <v>0.91051037842260396</v>
      </c>
      <c r="AH62" s="29">
        <f t="shared" si="5"/>
        <v>0.92026832108898438</v>
      </c>
      <c r="AI62" s="43">
        <v>205</v>
      </c>
      <c r="AJ62" s="39">
        <v>9.1999999999999998E-2</v>
      </c>
      <c r="AK62" s="28">
        <v>0.22409999999999999</v>
      </c>
      <c r="AL62" s="41">
        <f t="shared" si="561"/>
        <v>41.713974</v>
      </c>
      <c r="AM62" s="18">
        <v>1.65</v>
      </c>
      <c r="AN62" s="18"/>
      <c r="AO62" s="122">
        <f>AO61+AI62-AN62</f>
        <v>673.74000000000342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62">SUM(D60:D62)</f>
        <v>39271</v>
      </c>
      <c r="E63" s="51"/>
      <c r="F63" s="51">
        <f t="shared" ref="F63" si="563">SUM(F60:F62)</f>
        <v>42995</v>
      </c>
      <c r="G63" s="52"/>
      <c r="H63" s="52"/>
      <c r="I63" s="51">
        <f t="shared" ref="I63:K63" si="564">SUM(I60:I62)</f>
        <v>41466</v>
      </c>
      <c r="J63" s="52"/>
      <c r="K63" s="51">
        <f t="shared" si="564"/>
        <v>44293</v>
      </c>
      <c r="L63" s="21">
        <f t="shared" ref="L63" si="565">IF(K63&gt;0,(K60*L60+K61*L61+K62*L62)/K63,0)</f>
        <v>8.1003815501320756E-2</v>
      </c>
      <c r="M63" s="52">
        <f t="shared" ref="M63" si="566">M60+M61+M62</f>
        <v>40705</v>
      </c>
      <c r="N63" s="53">
        <f t="shared" ref="N63" si="567">IF(M63&gt;0,O63/M63,0)</f>
        <v>0.73427637882324037</v>
      </c>
      <c r="O63" s="54">
        <f t="shared" ref="O63" si="568">O60+O61+O62</f>
        <v>29888.720000000001</v>
      </c>
      <c r="P63" s="21">
        <f t="shared" ref="P63" si="569">IF(M63&gt;0,Q63/M63,0)</f>
        <v>0.20403500798427709</v>
      </c>
      <c r="Q63" s="54">
        <f t="shared" ref="Q63" si="570">Q60+Q61+Q62</f>
        <v>8305.244999999999</v>
      </c>
      <c r="R63" s="21">
        <f t="shared" ref="R63" si="571">IF(M63&gt;0,S63/M63,0)</f>
        <v>6.1688613192482492E-2</v>
      </c>
      <c r="S63" s="54">
        <f t="shared" ref="S63" si="572">S60+S61+S62</f>
        <v>2511.0349999999999</v>
      </c>
      <c r="T63" s="21">
        <f t="shared" ref="T63" si="573">IF(M63&gt;0,U63/M63,0)</f>
        <v>0.19030865986979487</v>
      </c>
      <c r="U63" s="54">
        <f t="shared" ref="U63" si="574">U60+U61+U62</f>
        <v>7746.5140000000001</v>
      </c>
      <c r="V63" s="21">
        <f t="shared" ref="V63" si="575">IF(M63&gt;0,W63/M63,0)</f>
        <v>0.52169296155263489</v>
      </c>
      <c r="W63" s="54">
        <f t="shared" ref="W63" si="576">W60+W61+W62</f>
        <v>21235.512000000002</v>
      </c>
      <c r="X63" s="21">
        <f t="shared" ref="X63" si="577">IF(M63&gt;0,Y63/M63,0)</f>
        <v>0.39334430659624131</v>
      </c>
      <c r="Y63" s="54">
        <f t="shared" ref="Y63" si="578">Y60+Y61+Y62</f>
        <v>16011.080000000002</v>
      </c>
      <c r="Z63" s="55">
        <f t="shared" ref="Z63" si="579">IF(M63&gt;0,AA63/M63,0)</f>
        <v>3.0500965483355852E-3</v>
      </c>
      <c r="AA63" s="56">
        <f t="shared" ref="AA63" si="580">SUM(AA60:AA62)</f>
        <v>124.15418</v>
      </c>
      <c r="AB63" s="55">
        <f t="shared" ref="AB63" si="581">IF(M63&gt;0,(AB60*M60+AB61*M61+AB62*M62)/M63,0)</f>
        <v>3.4498942930843877E-3</v>
      </c>
      <c r="AC63" s="55">
        <f t="shared" ref="AC63" si="582">IF(K63&gt;0,(K60*AC60+K61*AC61+K62*AC62)/K63,0)</f>
        <v>2.7665816268936398E-4</v>
      </c>
      <c r="AD63" s="52">
        <f t="shared" ref="AD63" si="583">SUM(AD60:AD62)</f>
        <v>11.261519999999999</v>
      </c>
      <c r="AE63" s="53">
        <f t="shared" ref="AE63" si="584">IF(K63&gt;0,(K60*AE60+K61*AE61+K62*AE62)/K63,0)</f>
        <v>0.21969993452690043</v>
      </c>
      <c r="AF63" s="58">
        <f t="shared" ref="AF63" si="585">SUM(AF60:AF62)</f>
        <v>126.11094640000002</v>
      </c>
      <c r="AG63" s="53">
        <f t="shared" ref="AG63" si="586">IF(AND(AA63&gt;0),((AA60*AG60+AA61*AG61+AA62*AG62)/AA63),0)</f>
        <v>0.91044089133018424</v>
      </c>
      <c r="AH63" s="57">
        <f t="shared" si="5"/>
        <v>0.92093933844310083</v>
      </c>
      <c r="AI63" s="51">
        <f t="shared" ref="AI63" si="587">SUM(AI60:AI62)</f>
        <v>635</v>
      </c>
      <c r="AJ63" s="21">
        <f t="shared" ref="AJ63" si="588">IF(AI63&gt;0,(AJ60*AI60+AJ61*AI61+AJ62*AI62)/AI63,0)</f>
        <v>9.6088188976377956E-2</v>
      </c>
      <c r="AK63" s="53">
        <f t="shared" ref="AK63" si="589">IF(K63&gt;0,(AK60*K60+AK61*K61+AK62*K62)/K63,0)</f>
        <v>0.22496268259092858</v>
      </c>
      <c r="AL63" s="58">
        <f t="shared" ref="AL63" si="590">SUM(AL60:AL62)</f>
        <v>129.16642720000002</v>
      </c>
      <c r="AM63" s="56"/>
      <c r="AN63" s="56">
        <f t="shared" ref="AN63" si="591">SUM(AN60:AN62)</f>
        <v>1010.52</v>
      </c>
      <c r="AO63" s="106"/>
      <c r="AP63" s="107">
        <f>AO62</f>
        <v>673.74000000000342</v>
      </c>
      <c r="AQ63" s="51">
        <f t="shared" ref="AQ63" si="592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1" t="s">
        <v>50</v>
      </c>
      <c r="D64" s="12">
        <v>5691</v>
      </c>
      <c r="E64" s="12">
        <v>0</v>
      </c>
      <c r="F64" s="12">
        <v>12716</v>
      </c>
      <c r="G64" s="13">
        <v>2.4</v>
      </c>
      <c r="H64" s="13">
        <v>7.9</v>
      </c>
      <c r="I64" s="12">
        <v>13414</v>
      </c>
      <c r="J64" s="13">
        <v>3.7</v>
      </c>
      <c r="K64" s="12">
        <v>14973</v>
      </c>
      <c r="L64" s="14">
        <v>8.1000000000000003E-2</v>
      </c>
      <c r="M64" s="24">
        <f>ROUND(K64*(1-L64),0)</f>
        <v>13760</v>
      </c>
      <c r="N64" s="15">
        <v>0.66400000000000003</v>
      </c>
      <c r="O64" s="25">
        <f t="shared" ref="O64:O66" si="593">M64*N64</f>
        <v>9136.6400000000012</v>
      </c>
      <c r="P64" s="14">
        <v>0.25</v>
      </c>
      <c r="Q64" s="25">
        <f t="shared" ref="Q64:Q66" si="594">M64*P64</f>
        <v>3440</v>
      </c>
      <c r="R64" s="16">
        <v>8.5999999999999993E-2</v>
      </c>
      <c r="S64" s="25">
        <f t="shared" ref="S64:S66" si="595">M64*R64</f>
        <v>1183.3599999999999</v>
      </c>
      <c r="T64" s="26">
        <v>0.19500000000000001</v>
      </c>
      <c r="U64" s="25">
        <f t="shared" ref="U64:U66" si="596">M64*T64</f>
        <v>2683.2000000000003</v>
      </c>
      <c r="V64" s="16">
        <v>0.52500000000000002</v>
      </c>
      <c r="W64" s="25">
        <f t="shared" ref="W64:W66" si="597">M64*V64</f>
        <v>7224</v>
      </c>
      <c r="X64" s="16">
        <v>0.39</v>
      </c>
      <c r="Y64" s="25">
        <f t="shared" ref="Y64:Y66" si="598">X64*M64</f>
        <v>5366.4000000000005</v>
      </c>
      <c r="Z64" s="17">
        <v>2.97E-3</v>
      </c>
      <c r="AA64" s="18">
        <f t="shared" ref="AA64:AA66" si="599">M64*Z64</f>
        <v>40.867199999999997</v>
      </c>
      <c r="AB64" s="27">
        <f>IF(M64&gt;0,(AD64+AL64)/M64,0)</f>
        <v>3.1484556686046509E-3</v>
      </c>
      <c r="AC64" s="17">
        <v>2.7999999999999998E-4</v>
      </c>
      <c r="AD64" s="24">
        <f t="shared" ref="AD64:AD66" si="600">AC64*M64</f>
        <v>3.8527999999999998</v>
      </c>
      <c r="AE64" s="118">
        <v>0.22220000000000001</v>
      </c>
      <c r="AF64" s="30">
        <f t="shared" ref="AF64:AF66" si="601">AI64*(1-AJ64)*AE64</f>
        <v>38.996099999999998</v>
      </c>
      <c r="AG64" s="28">
        <f t="shared" ref="AG64:AG66" si="602">IF(AND(AE64&gt;0,AC64&gt;0,Z64&gt;0),((Z64-AC64)*AE64)/((AE64-AC64)*Z64),0)</f>
        <v>0.90686667200726323</v>
      </c>
      <c r="AH64" s="60">
        <f t="shared" si="5"/>
        <v>0.91220320167703239</v>
      </c>
      <c r="AI64" s="12">
        <v>195</v>
      </c>
      <c r="AJ64" s="14">
        <v>0.1</v>
      </c>
      <c r="AK64" s="15">
        <v>0.22489999999999999</v>
      </c>
      <c r="AL64" s="30">
        <f t="shared" ref="AL64:AL66" si="603">AI64*(1-AJ64)*AK64</f>
        <v>39.469949999999997</v>
      </c>
      <c r="AM64" s="19">
        <v>1.7</v>
      </c>
      <c r="AN64" s="19">
        <v>507.5</v>
      </c>
      <c r="AO64" s="102">
        <f>AO62+AI64-AN64</f>
        <v>361.24000000000342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51</v>
      </c>
      <c r="D65" s="34">
        <v>18900</v>
      </c>
      <c r="E65" s="34">
        <v>4</v>
      </c>
      <c r="F65" s="34">
        <v>15633</v>
      </c>
      <c r="G65" s="35">
        <v>2.7</v>
      </c>
      <c r="H65" s="35">
        <v>7.9</v>
      </c>
      <c r="I65" s="34">
        <v>14364</v>
      </c>
      <c r="J65" s="35">
        <v>4</v>
      </c>
      <c r="K65" s="34">
        <v>15455</v>
      </c>
      <c r="L65" s="36">
        <v>8.4000000000000005E-2</v>
      </c>
      <c r="M65" s="37">
        <f>ROUND(K65*(1-L65),0)</f>
        <v>14157</v>
      </c>
      <c r="N65" s="38">
        <v>0.71399999999999997</v>
      </c>
      <c r="O65" s="25">
        <f t="shared" si="593"/>
        <v>10108.098</v>
      </c>
      <c r="P65" s="36">
        <v>0.24399999999999999</v>
      </c>
      <c r="Q65" s="25">
        <f t="shared" si="594"/>
        <v>3454.308</v>
      </c>
      <c r="R65" s="39">
        <v>4.2000000000000003E-2</v>
      </c>
      <c r="S65" s="25">
        <f t="shared" si="595"/>
        <v>594.59400000000005</v>
      </c>
      <c r="T65" s="28">
        <v>0.23899999999999999</v>
      </c>
      <c r="U65" s="25">
        <f t="shared" si="596"/>
        <v>3383.5229999999997</v>
      </c>
      <c r="V65" s="39">
        <v>0.47599999999999998</v>
      </c>
      <c r="W65" s="25">
        <f t="shared" si="597"/>
        <v>6738.732</v>
      </c>
      <c r="X65" s="39">
        <v>0.39</v>
      </c>
      <c r="Y65" s="25">
        <f t="shared" si="598"/>
        <v>5521.2300000000005</v>
      </c>
      <c r="Z65" s="40">
        <v>2.82E-3</v>
      </c>
      <c r="AA65" s="18">
        <f t="shared" si="599"/>
        <v>39.922739999999997</v>
      </c>
      <c r="AB65" s="27">
        <f>IF(M65&gt;0,(AD65+AL65)/M65,0)</f>
        <v>3.0808434837889388E-3</v>
      </c>
      <c r="AC65" s="40">
        <v>2.9E-4</v>
      </c>
      <c r="AD65" s="37">
        <f t="shared" si="600"/>
        <v>4.1055299999999999</v>
      </c>
      <c r="AE65" s="28">
        <v>0.21579999999999999</v>
      </c>
      <c r="AF65" s="41">
        <f t="shared" si="601"/>
        <v>37.248806399999999</v>
      </c>
      <c r="AG65" s="28">
        <f t="shared" si="602"/>
        <v>0.89837038382645684</v>
      </c>
      <c r="AH65" s="29">
        <f t="shared" si="5"/>
        <v>0.90701906271435173</v>
      </c>
      <c r="AI65" s="34">
        <v>192</v>
      </c>
      <c r="AJ65" s="36">
        <v>0.10100000000000001</v>
      </c>
      <c r="AK65" s="38">
        <v>0.22889999999999999</v>
      </c>
      <c r="AL65" s="41">
        <f t="shared" si="603"/>
        <v>39.509971200000003</v>
      </c>
      <c r="AM65" s="42">
        <v>1.7</v>
      </c>
      <c r="AN65" s="42"/>
      <c r="AO65" s="122">
        <f>AO64+AI65-AN65</f>
        <v>553.24000000000342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11" t="s">
        <v>52</v>
      </c>
      <c r="D66" s="43">
        <v>21312</v>
      </c>
      <c r="E66" s="43">
        <v>1</v>
      </c>
      <c r="F66" s="43">
        <v>18286</v>
      </c>
      <c r="G66" s="37">
        <v>5</v>
      </c>
      <c r="H66" s="37">
        <v>8.1</v>
      </c>
      <c r="I66" s="43">
        <v>17450</v>
      </c>
      <c r="J66" s="37">
        <v>3</v>
      </c>
      <c r="K66" s="43">
        <v>15909</v>
      </c>
      <c r="L66" s="39">
        <v>8.4000000000000005E-2</v>
      </c>
      <c r="M66" s="37">
        <f>ROUND(K66*(1-L66),0)</f>
        <v>14573</v>
      </c>
      <c r="N66" s="28">
        <v>0.69099999999999995</v>
      </c>
      <c r="O66" s="25">
        <f t="shared" si="593"/>
        <v>10069.942999999999</v>
      </c>
      <c r="P66" s="39">
        <v>0.27</v>
      </c>
      <c r="Q66" s="25">
        <f t="shared" si="594"/>
        <v>3934.71</v>
      </c>
      <c r="R66" s="39">
        <v>3.9E-2</v>
      </c>
      <c r="S66" s="25">
        <f t="shared" si="595"/>
        <v>568.34699999999998</v>
      </c>
      <c r="T66" s="28">
        <v>0.24199999999999999</v>
      </c>
      <c r="U66" s="25">
        <f t="shared" si="596"/>
        <v>3526.6659999999997</v>
      </c>
      <c r="V66" s="39">
        <v>0.47799999999999998</v>
      </c>
      <c r="W66" s="25">
        <f t="shared" si="597"/>
        <v>6965.8939999999993</v>
      </c>
      <c r="X66" s="39">
        <v>0.39</v>
      </c>
      <c r="Y66" s="25">
        <f t="shared" si="598"/>
        <v>5683.47</v>
      </c>
      <c r="Z66" s="47">
        <v>2.81E-3</v>
      </c>
      <c r="AA66" s="18">
        <f t="shared" si="599"/>
        <v>40.950130000000001</v>
      </c>
      <c r="AB66" s="27">
        <f>IF(M66&gt;0,(AD66+AL66)/M66,0)</f>
        <v>3.2230467028065606E-3</v>
      </c>
      <c r="AC66" s="47">
        <v>2.9E-4</v>
      </c>
      <c r="AD66" s="37">
        <f t="shared" si="600"/>
        <v>4.2261699999999998</v>
      </c>
      <c r="AE66" s="28">
        <v>0.21310000000000001</v>
      </c>
      <c r="AF66" s="41">
        <f t="shared" si="601"/>
        <v>41.610758400000002</v>
      </c>
      <c r="AG66" s="28">
        <f t="shared" si="602"/>
        <v>0.89801923457360344</v>
      </c>
      <c r="AH66" s="29">
        <f t="shared" si="5"/>
        <v>0.91123022583626923</v>
      </c>
      <c r="AI66" s="43">
        <v>216</v>
      </c>
      <c r="AJ66" s="39">
        <v>9.6000000000000002E-2</v>
      </c>
      <c r="AK66" s="28">
        <v>0.21890000000000001</v>
      </c>
      <c r="AL66" s="41">
        <f t="shared" si="603"/>
        <v>42.743289600000004</v>
      </c>
      <c r="AM66" s="18">
        <v>1.68</v>
      </c>
      <c r="AN66" s="18"/>
      <c r="AO66" s="122">
        <f>AO65+AI66-AN66</f>
        <v>769.24000000000342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04">SUM(D64:D66)</f>
        <v>45903</v>
      </c>
      <c r="E67" s="51"/>
      <c r="F67" s="51">
        <f t="shared" ref="F67" si="605">SUM(F64:F66)</f>
        <v>46635</v>
      </c>
      <c r="G67" s="52"/>
      <c r="H67" s="52"/>
      <c r="I67" s="51">
        <f t="shared" ref="I67:K67" si="606">SUM(I64:I66)</f>
        <v>45228</v>
      </c>
      <c r="J67" s="52"/>
      <c r="K67" s="51">
        <f t="shared" si="606"/>
        <v>46337</v>
      </c>
      <c r="L67" s="21">
        <f t="shared" ref="L67" si="607">IF(K67&gt;0,(K64*L64+K65*L65+K66*L66)/K67,0)</f>
        <v>8.3030601894814079E-2</v>
      </c>
      <c r="M67" s="52">
        <f t="shared" ref="M67" si="608">M64+M65+M66</f>
        <v>42490</v>
      </c>
      <c r="N67" s="53">
        <f t="shared" ref="N67" si="609">IF(M67&gt;0,O67/M67,0)</f>
        <v>0.68991953400800188</v>
      </c>
      <c r="O67" s="54">
        <f t="shared" ref="O67" si="610">O64+O65+O66</f>
        <v>29314.681</v>
      </c>
      <c r="P67" s="21">
        <f t="shared" ref="P67" si="611">IF(M67&gt;0,Q67/M67,0)</f>
        <v>0.25486039068016003</v>
      </c>
      <c r="Q67" s="54">
        <f t="shared" ref="Q67" si="612">Q64+Q65+Q66</f>
        <v>10829.018</v>
      </c>
      <c r="R67" s="21">
        <f t="shared" ref="R67" si="613">IF(M67&gt;0,S67/M67,0)</f>
        <v>5.5220075311838077E-2</v>
      </c>
      <c r="S67" s="54">
        <f t="shared" ref="S67" si="614">S64+S65+S66</f>
        <v>2346.3009999999999</v>
      </c>
      <c r="T67" s="21">
        <f t="shared" ref="T67" si="615">IF(M67&gt;0,U67/M67,0)</f>
        <v>0.22577992468816191</v>
      </c>
      <c r="U67" s="54">
        <f t="shared" ref="U67" si="616">U64+U65+U66</f>
        <v>9593.3889999999992</v>
      </c>
      <c r="V67" s="21">
        <f t="shared" ref="V67" si="617">IF(M67&gt;0,W67/M67,0)</f>
        <v>0.4925541539185691</v>
      </c>
      <c r="W67" s="54">
        <f t="shared" ref="W67" si="618">W64+W65+W66</f>
        <v>20928.626</v>
      </c>
      <c r="X67" s="21">
        <f t="shared" ref="X67" si="619">IF(M67&gt;0,Y67/M67,0)</f>
        <v>0.39000000000000007</v>
      </c>
      <c r="Y67" s="54">
        <f t="shared" ref="Y67" si="620">Y64+Y65+Y66</f>
        <v>16571.100000000002</v>
      </c>
      <c r="Z67" s="55">
        <f t="shared" ref="Z67" si="621">IF(M67&gt;0,AA67/M67,0)</f>
        <v>2.8651463873852674E-3</v>
      </c>
      <c r="AA67" s="56">
        <f t="shared" ref="AA67" si="622">SUM(AA64:AA66)</f>
        <v>121.74007</v>
      </c>
      <c r="AB67" s="55">
        <f t="shared" ref="AB67" si="623">IF(M67&gt;0,(AB64*M64+AB65*M65+AB66*M66)/M67,0)</f>
        <v>3.1515111979289251E-3</v>
      </c>
      <c r="AC67" s="55">
        <f t="shared" ref="AC67" si="624">IF(K67&gt;0,(K64*AC64+K65*AC65+K66*AC66)/K67,0)</f>
        <v>2.8676867298271363E-4</v>
      </c>
      <c r="AD67" s="52">
        <f t="shared" ref="AD67" si="625">SUM(AD64:AD66)</f>
        <v>12.1845</v>
      </c>
      <c r="AE67" s="53">
        <f t="shared" ref="AE67" si="626">IF(K67&gt;0,(K64*AE64+K65*AE65+K66*AE66)/K67,0)</f>
        <v>0.21694105142758485</v>
      </c>
      <c r="AF67" s="58">
        <f t="shared" ref="AF67" si="627">SUM(AF64:AF66)</f>
        <v>117.8556648</v>
      </c>
      <c r="AG67" s="53">
        <f t="shared" ref="AG67" si="628">IF(AND(AA67&gt;0),((AA64*AG64+AA65*AG65+AA66*AG66)/AA67),0)</f>
        <v>0.90110440476786824</v>
      </c>
      <c r="AH67" s="57">
        <f t="shared" si="5"/>
        <v>0.91017029057321741</v>
      </c>
      <c r="AI67" s="51">
        <f t="shared" ref="AI67" si="629">SUM(AI64:AI66)</f>
        <v>603</v>
      </c>
      <c r="AJ67" s="21">
        <f t="shared" ref="AJ67" si="630">IF(AI67&gt;0,(AJ64*AI64+AJ65*AI65+AJ66*AI66)/AI67,0)</f>
        <v>9.8885572139303476E-2</v>
      </c>
      <c r="AK67" s="53">
        <f t="shared" ref="AK67" si="631">IF(K67&gt;0,(AK64*K64+AK65*K65+AK66*K66)/K67,0)</f>
        <v>0.22417414377279496</v>
      </c>
      <c r="AL67" s="58">
        <f t="shared" ref="AL67" si="632">SUM(AL64:AL66)</f>
        <v>121.7232108</v>
      </c>
      <c r="AM67" s="56"/>
      <c r="AN67" s="56">
        <f t="shared" ref="AN67" si="633">SUM(AN64:AN66)</f>
        <v>507.5</v>
      </c>
      <c r="AO67" s="106"/>
      <c r="AP67" s="107">
        <f>AO66</f>
        <v>769.24000000000342</v>
      </c>
      <c r="AQ67" s="51">
        <f t="shared" ref="AQ67" si="634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1" t="s">
        <v>50</v>
      </c>
      <c r="D68" s="12">
        <v>4467</v>
      </c>
      <c r="E68" s="12">
        <v>0</v>
      </c>
      <c r="F68" s="12">
        <v>9193</v>
      </c>
      <c r="G68" s="13">
        <v>2.4</v>
      </c>
      <c r="H68" s="13">
        <v>7.2</v>
      </c>
      <c r="I68" s="12">
        <v>9258</v>
      </c>
      <c r="J68" s="13">
        <v>5.0999999999999996</v>
      </c>
      <c r="K68" s="12">
        <v>15819</v>
      </c>
      <c r="L68" s="14">
        <v>0.08</v>
      </c>
      <c r="M68" s="24">
        <f>ROUND(K68*(1-L68),0)</f>
        <v>14553</v>
      </c>
      <c r="N68" s="15">
        <v>0.67200000000000004</v>
      </c>
      <c r="O68" s="25">
        <f t="shared" ref="O68:O70" si="635">M68*N68</f>
        <v>9779.616</v>
      </c>
      <c r="P68" s="14">
        <v>0.26100000000000001</v>
      </c>
      <c r="Q68" s="25">
        <f t="shared" ref="Q68:Q70" si="636">M68*P68</f>
        <v>3798.3330000000001</v>
      </c>
      <c r="R68" s="16">
        <v>6.7000000000000004E-2</v>
      </c>
      <c r="S68" s="25">
        <f t="shared" ref="S68:S70" si="637">M68*R68</f>
        <v>975.05100000000004</v>
      </c>
      <c r="T68" s="26">
        <v>0.248</v>
      </c>
      <c r="U68" s="25">
        <f t="shared" ref="U68:U70" si="638">M68*T68</f>
        <v>3609.1439999999998</v>
      </c>
      <c r="V68" s="16">
        <v>0.48</v>
      </c>
      <c r="W68" s="25">
        <f t="shared" ref="W68:W70" si="639">M68*V68</f>
        <v>6985.44</v>
      </c>
      <c r="X68" s="16">
        <v>0.39</v>
      </c>
      <c r="Y68" s="25">
        <f t="shared" ref="Y68:Y70" si="640">X68*M68</f>
        <v>5675.67</v>
      </c>
      <c r="Z68" s="17">
        <v>2.8700000000000002E-3</v>
      </c>
      <c r="AA68" s="18">
        <f t="shared" ref="AA68:AA70" si="641">M68*Z68</f>
        <v>41.767110000000002</v>
      </c>
      <c r="AB68" s="27">
        <f>IF(M68&gt;0,(AD68+AL68)/M68,0)</f>
        <v>3.1914940424654708E-3</v>
      </c>
      <c r="AC68" s="17">
        <v>2.7999999999999998E-4</v>
      </c>
      <c r="AD68" s="24">
        <f t="shared" ref="AD68:AD70" si="642">AC68*M68</f>
        <v>4.07484</v>
      </c>
      <c r="AE68" s="118">
        <v>0.2152</v>
      </c>
      <c r="AF68" s="30">
        <f t="shared" ref="AF68:AF70" si="643">AI68*(1-AJ68)*AE68</f>
        <v>42.000153600000004</v>
      </c>
      <c r="AG68" s="28">
        <f t="shared" ref="AG68:AG70" si="644">IF(AND(AE68&gt;0,AC68&gt;0,Z68&gt;0),((Z68-AC68)*AE68)/((AE68-AC68)*Z68),0)</f>
        <v>0.90361473128969139</v>
      </c>
      <c r="AH68" s="60">
        <f t="shared" si="5"/>
        <v>0.91344489100743453</v>
      </c>
      <c r="AI68" s="43">
        <v>214</v>
      </c>
      <c r="AJ68" s="39">
        <v>8.7999999999999995E-2</v>
      </c>
      <c r="AK68" s="15">
        <v>0.21709999999999999</v>
      </c>
      <c r="AL68" s="30">
        <f t="shared" ref="AL68:AL70" si="645">AI68*(1-AJ68)*AK68</f>
        <v>42.370972799999997</v>
      </c>
      <c r="AM68" s="19">
        <v>1.7</v>
      </c>
      <c r="AN68" s="19">
        <v>829.58</v>
      </c>
      <c r="AO68" s="102">
        <f>AO66+AI68-AN68-AP68</f>
        <v>3.3821834222180769E-12</v>
      </c>
      <c r="AP68" s="103">
        <v>153.66</v>
      </c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51</v>
      </c>
      <c r="D69" s="34">
        <v>17298</v>
      </c>
      <c r="E69" s="34">
        <v>3</v>
      </c>
      <c r="F69" s="34">
        <v>17539</v>
      </c>
      <c r="G69" s="35">
        <v>2.4</v>
      </c>
      <c r="H69" s="35">
        <v>6.1</v>
      </c>
      <c r="I69" s="34">
        <v>16141</v>
      </c>
      <c r="J69" s="35">
        <v>4.3</v>
      </c>
      <c r="K69" s="34">
        <v>15970</v>
      </c>
      <c r="L69" s="36">
        <v>8.1000000000000003E-2</v>
      </c>
      <c r="M69" s="37">
        <f>ROUND(K69*(1-L69),0)</f>
        <v>14676</v>
      </c>
      <c r="N69" s="38">
        <v>0.66</v>
      </c>
      <c r="O69" s="25">
        <f t="shared" si="635"/>
        <v>9686.16</v>
      </c>
      <c r="P69" s="36">
        <v>0.3</v>
      </c>
      <c r="Q69" s="25">
        <f t="shared" si="636"/>
        <v>4402.8</v>
      </c>
      <c r="R69" s="39">
        <v>0.04</v>
      </c>
      <c r="S69" s="25">
        <f t="shared" si="637"/>
        <v>587.04</v>
      </c>
      <c r="T69" s="28">
        <v>0.20699999999999999</v>
      </c>
      <c r="U69" s="25">
        <f t="shared" si="638"/>
        <v>3037.9319999999998</v>
      </c>
      <c r="V69" s="39">
        <v>0.50700000000000001</v>
      </c>
      <c r="W69" s="25">
        <f t="shared" si="639"/>
        <v>7440.732</v>
      </c>
      <c r="X69" s="39">
        <v>0.39</v>
      </c>
      <c r="Y69" s="25">
        <f t="shared" si="640"/>
        <v>5723.64</v>
      </c>
      <c r="Z69" s="40">
        <v>2.9299999999999999E-3</v>
      </c>
      <c r="AA69" s="18">
        <f t="shared" si="641"/>
        <v>43.000679999999996</v>
      </c>
      <c r="AB69" s="27">
        <f>IF(M69&gt;0,(AD69+AL69)/M69,0)</f>
        <v>3.1223443990188063E-3</v>
      </c>
      <c r="AC69" s="40">
        <v>2.7999999999999998E-4</v>
      </c>
      <c r="AD69" s="37">
        <f t="shared" si="642"/>
        <v>4.10928</v>
      </c>
      <c r="AE69" s="28">
        <v>0.2165</v>
      </c>
      <c r="AF69" s="41">
        <f t="shared" si="643"/>
        <v>40.102727999999999</v>
      </c>
      <c r="AG69" s="28">
        <f t="shared" si="644"/>
        <v>0.9056080853056061</v>
      </c>
      <c r="AH69" s="29">
        <f t="shared" ref="AH69:AH127" si="646">IF(AND(AB69&gt;0,AK69&gt;0,AC69&gt;0),((AK69*(AB69-AC69))/(AB69*(AK69-AC69))),0)</f>
        <v>0.91145704417061502</v>
      </c>
      <c r="AI69" s="34">
        <v>204</v>
      </c>
      <c r="AJ69" s="36">
        <v>9.1999999999999998E-2</v>
      </c>
      <c r="AK69" s="38">
        <v>0.22520000000000001</v>
      </c>
      <c r="AL69" s="41">
        <f t="shared" si="645"/>
        <v>41.7142464</v>
      </c>
      <c r="AM69" s="42">
        <v>1.61</v>
      </c>
      <c r="AN69" s="42"/>
      <c r="AO69" s="122">
        <f>AO68+AI69-AN69</f>
        <v>204.00000000000338</v>
      </c>
      <c r="AP69" s="105"/>
      <c r="AQ69" s="43"/>
      <c r="AR69" s="44"/>
      <c r="AS69" s="45"/>
      <c r="AT69" s="45"/>
      <c r="AU69" s="45"/>
      <c r="AV69" s="45"/>
    </row>
    <row r="70" spans="1:48" x14ac:dyDescent="0.2">
      <c r="A70" s="188"/>
      <c r="B70" s="33">
        <v>3</v>
      </c>
      <c r="C70" s="46" t="s">
        <v>49</v>
      </c>
      <c r="D70" s="43">
        <v>14545</v>
      </c>
      <c r="E70" s="43">
        <v>2</v>
      </c>
      <c r="F70" s="43">
        <v>16582</v>
      </c>
      <c r="G70" s="37">
        <v>4</v>
      </c>
      <c r="H70" s="37">
        <v>5.9</v>
      </c>
      <c r="I70" s="43">
        <v>15548</v>
      </c>
      <c r="J70" s="37">
        <v>3.9</v>
      </c>
      <c r="K70" s="43">
        <v>16131</v>
      </c>
      <c r="L70" s="39">
        <v>7.9000000000000001E-2</v>
      </c>
      <c r="M70" s="37">
        <f>ROUND(K70*(1-L70),0)</f>
        <v>14857</v>
      </c>
      <c r="N70" s="28">
        <v>0.59599999999999997</v>
      </c>
      <c r="O70" s="25">
        <f t="shared" si="635"/>
        <v>8854.771999999999</v>
      </c>
      <c r="P70" s="39">
        <v>0.374</v>
      </c>
      <c r="Q70" s="25">
        <f t="shared" si="636"/>
        <v>5556.518</v>
      </c>
      <c r="R70" s="39">
        <v>0.03</v>
      </c>
      <c r="S70" s="25">
        <f t="shared" si="637"/>
        <v>445.71</v>
      </c>
      <c r="T70" s="28">
        <v>0.20399999999999999</v>
      </c>
      <c r="U70" s="25">
        <f t="shared" si="638"/>
        <v>3030.828</v>
      </c>
      <c r="V70" s="39">
        <v>0.51200000000000001</v>
      </c>
      <c r="W70" s="25">
        <f t="shared" si="639"/>
        <v>7606.7840000000006</v>
      </c>
      <c r="X70" s="39">
        <v>0.38</v>
      </c>
      <c r="Y70" s="25">
        <f t="shared" si="640"/>
        <v>5645.66</v>
      </c>
      <c r="Z70" s="47">
        <v>2.96E-3</v>
      </c>
      <c r="AA70" s="18">
        <f t="shared" si="641"/>
        <v>43.97672</v>
      </c>
      <c r="AB70" s="27">
        <f>IF(M70&gt;0,(AD70+AL70)/M70,0)</f>
        <v>3.0489351820690582E-3</v>
      </c>
      <c r="AC70" s="47">
        <v>2.7E-4</v>
      </c>
      <c r="AD70" s="37">
        <f t="shared" si="642"/>
        <v>4.0113900000000005</v>
      </c>
      <c r="AE70" s="28">
        <v>0.21759999999999999</v>
      </c>
      <c r="AF70" s="41">
        <f t="shared" si="643"/>
        <v>39.472639999999998</v>
      </c>
      <c r="AG70" s="28">
        <f t="shared" si="644"/>
        <v>0.90991281162909565</v>
      </c>
      <c r="AH70" s="29">
        <f t="shared" si="646"/>
        <v>0.91252701654365231</v>
      </c>
      <c r="AI70" s="43">
        <v>200</v>
      </c>
      <c r="AJ70" s="39">
        <v>9.2999999999999999E-2</v>
      </c>
      <c r="AK70" s="28">
        <v>0.2276</v>
      </c>
      <c r="AL70" s="41">
        <f t="shared" si="645"/>
        <v>41.286639999999998</v>
      </c>
      <c r="AM70" s="18">
        <v>1.6</v>
      </c>
      <c r="AN70" s="18"/>
      <c r="AO70" s="122">
        <f>AO69+AI70-AN70</f>
        <v>404.00000000000341</v>
      </c>
      <c r="AP70" s="105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47">SUM(D68:D70)</f>
        <v>36310</v>
      </c>
      <c r="E71" s="51"/>
      <c r="F71" s="51">
        <f t="shared" ref="F71" si="648">SUM(F68:F70)</f>
        <v>43314</v>
      </c>
      <c r="G71" s="52"/>
      <c r="H71" s="52"/>
      <c r="I71" s="51">
        <f t="shared" ref="I71:K71" si="649">SUM(I68:I70)</f>
        <v>40947</v>
      </c>
      <c r="J71" s="52"/>
      <c r="K71" s="51">
        <f t="shared" si="649"/>
        <v>47920</v>
      </c>
      <c r="L71" s="21">
        <f t="shared" ref="L71" si="650">IF(K71&gt;0,(K68*L68+K69*L69+K70*L70)/K71,0)</f>
        <v>7.9996640233722882E-2</v>
      </c>
      <c r="M71" s="52">
        <f t="shared" ref="M71" si="651">M68+M69+M70</f>
        <v>44086</v>
      </c>
      <c r="N71" s="53">
        <f t="shared" ref="N71" si="652">IF(M71&gt;0,O71/M71,0)</f>
        <v>0.64239323141133231</v>
      </c>
      <c r="O71" s="54">
        <f t="shared" ref="O71" si="653">O68+O69+O70</f>
        <v>28320.547999999995</v>
      </c>
      <c r="P71" s="21">
        <f t="shared" ref="P71" si="654">IF(M71&gt;0,Q71/M71,0)</f>
        <v>0.31206394320192349</v>
      </c>
      <c r="Q71" s="54">
        <f t="shared" ref="Q71" si="655">Q68+Q69+Q70</f>
        <v>13757.651</v>
      </c>
      <c r="R71" s="21">
        <f t="shared" ref="R71" si="656">IF(M71&gt;0,S71/M71,0)</f>
        <v>4.554282538674409E-2</v>
      </c>
      <c r="S71" s="54">
        <f t="shared" ref="S71" si="657">S68+S69+S70</f>
        <v>2007.8009999999999</v>
      </c>
      <c r="T71" s="21">
        <f t="shared" ref="T71" si="658">IF(M71&gt;0,U71/M71,0)</f>
        <v>0.21952329537721724</v>
      </c>
      <c r="U71" s="54">
        <f t="shared" ref="U71" si="659">U68+U69+U70</f>
        <v>9677.9039999999986</v>
      </c>
      <c r="V71" s="21">
        <f t="shared" ref="V71" si="660">IF(M71&gt;0,W71/M71,0)</f>
        <v>0.49977217257179146</v>
      </c>
      <c r="W71" s="54">
        <f t="shared" ref="W71" si="661">W68+W69+W70</f>
        <v>22032.955999999998</v>
      </c>
      <c r="X71" s="21">
        <f t="shared" ref="X71" si="662">IF(M71&gt;0,Y71/M71,0)</f>
        <v>0.3866299959170712</v>
      </c>
      <c r="Y71" s="54">
        <f t="shared" ref="Y71" si="663">Y68+Y69+Y70</f>
        <v>17044.97</v>
      </c>
      <c r="Z71" s="55">
        <f t="shared" ref="Z71" si="664">IF(M71&gt;0,AA71/M71,0)</f>
        <v>2.9203037245384019E-3</v>
      </c>
      <c r="AA71" s="56">
        <f t="shared" ref="AA71" si="665">SUM(AA68:AA70)</f>
        <v>128.74450999999999</v>
      </c>
      <c r="AB71" s="55">
        <f t="shared" ref="AB71" si="666">IF(M71&gt;0,(AB68*M68+AB69*M69+AB70*M70)/M71,0)</f>
        <v>3.1204320918205319E-3</v>
      </c>
      <c r="AC71" s="55">
        <f t="shared" ref="AC71" si="667">IF(K71&gt;0,(K68*AC68+K69*AC69+K70*AC70)/K71,0)</f>
        <v>2.7663376460767945E-4</v>
      </c>
      <c r="AD71" s="52">
        <f t="shared" ref="AD71" si="668">SUM(AD68:AD70)</f>
        <v>12.195510000000001</v>
      </c>
      <c r="AE71" s="53">
        <f t="shared" ref="AE71" si="669">IF(K71&gt;0,(K68*AE68+K69*AE69+K70*AE70)/K71,0)</f>
        <v>0.21644113939899837</v>
      </c>
      <c r="AF71" s="58">
        <f t="shared" ref="AF71" si="670">SUM(AF68:AF70)</f>
        <v>121.5755216</v>
      </c>
      <c r="AG71" s="53">
        <f t="shared" ref="AG71" si="671">IF(AND(AA71&gt;0),((AA68*AG68+AA69*AG69+AA70*AG70)/AA71),0)</f>
        <v>0.9064318183545188</v>
      </c>
      <c r="AH71" s="57">
        <f t="shared" si="646"/>
        <v>0.91247785470580123</v>
      </c>
      <c r="AI71" s="51">
        <f t="shared" ref="AI71" si="672">SUM(AI68:AI70)</f>
        <v>618</v>
      </c>
      <c r="AJ71" s="21">
        <f t="shared" ref="AJ71" si="673">IF(AI71&gt;0,(AJ68*AI68+AJ69*AI69+AJ70*AI70)/AI71,0)</f>
        <v>9.093851132686083E-2</v>
      </c>
      <c r="AK71" s="53">
        <f t="shared" ref="AK71" si="674">IF(K71&gt;0,(AK68*K68+AK69*K69+AK70*K70)/K71,0)</f>
        <v>0.22333398372287144</v>
      </c>
      <c r="AL71" s="58">
        <f t="shared" ref="AL71" si="675">SUM(AL68:AL70)</f>
        <v>125.37185919999999</v>
      </c>
      <c r="AM71" s="56"/>
      <c r="AN71" s="56">
        <f t="shared" ref="AN71" si="676">SUM(AN68:AN70)</f>
        <v>829.58</v>
      </c>
      <c r="AO71" s="106"/>
      <c r="AP71" s="107">
        <f>AO70</f>
        <v>404.00000000000341</v>
      </c>
      <c r="AQ71" s="51">
        <f t="shared" ref="AQ71" si="677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54</v>
      </c>
      <c r="D72" s="12">
        <v>16939</v>
      </c>
      <c r="E72" s="12">
        <v>0</v>
      </c>
      <c r="F72" s="12">
        <v>15770</v>
      </c>
      <c r="G72" s="13">
        <v>3.5</v>
      </c>
      <c r="H72" s="13">
        <v>6.7</v>
      </c>
      <c r="I72" s="12">
        <v>15108</v>
      </c>
      <c r="J72" s="147">
        <v>4.0999999999999996</v>
      </c>
      <c r="K72" s="12">
        <v>16080</v>
      </c>
      <c r="L72" s="14">
        <v>8.5999999999999993E-2</v>
      </c>
      <c r="M72" s="24">
        <f>ROUND(K72*(1-L72),0)</f>
        <v>14697</v>
      </c>
      <c r="N72" s="15">
        <v>0.82899999999999996</v>
      </c>
      <c r="O72" s="25">
        <f t="shared" ref="O72:O74" si="678">M72*N72</f>
        <v>12183.813</v>
      </c>
      <c r="P72" s="14">
        <v>0.126</v>
      </c>
      <c r="Q72" s="25">
        <f t="shared" ref="Q72:Q74" si="679">M72*P72</f>
        <v>1851.8220000000001</v>
      </c>
      <c r="R72" s="16">
        <v>4.4999999999999998E-2</v>
      </c>
      <c r="S72" s="25">
        <f t="shared" ref="S72:S74" si="680">M72*R72</f>
        <v>661.36500000000001</v>
      </c>
      <c r="T72" s="26">
        <v>0.19600000000000001</v>
      </c>
      <c r="U72" s="25">
        <f t="shared" ref="U72:U74" si="681">M72*T72</f>
        <v>2880.6120000000001</v>
      </c>
      <c r="V72" s="16">
        <v>0.52500000000000002</v>
      </c>
      <c r="W72" s="25">
        <f t="shared" ref="W72:W74" si="682">M72*V72</f>
        <v>7715.9250000000002</v>
      </c>
      <c r="X72" s="16">
        <v>0.38</v>
      </c>
      <c r="Y72" s="25">
        <f t="shared" ref="Y72:Y74" si="683">X72*M72</f>
        <v>5584.86</v>
      </c>
      <c r="Z72" s="17">
        <v>3.0300000000000001E-3</v>
      </c>
      <c r="AA72" s="18">
        <f t="shared" ref="AA72:AA74" si="684">M72*Z72</f>
        <v>44.531910000000003</v>
      </c>
      <c r="AB72" s="27">
        <f>IF(M72&gt;0,(AD72+AL72)/M72,0)</f>
        <v>3.2987369667279035E-3</v>
      </c>
      <c r="AC72" s="17">
        <v>2.5999999999999998E-4</v>
      </c>
      <c r="AD72" s="24">
        <f t="shared" ref="AD72:AD74" si="685">AC72*M72</f>
        <v>3.8212199999999998</v>
      </c>
      <c r="AE72" s="118">
        <v>0.21729999999999999</v>
      </c>
      <c r="AF72" s="30">
        <f t="shared" ref="AF72:AF74" si="686">AI72*(1-AJ72)*AE72</f>
        <v>43.754224200000003</v>
      </c>
      <c r="AG72" s="28">
        <f t="shared" ref="AG72:AG74" si="687">IF(AND(AE72&gt;0,AC72&gt;0,Z72&gt;0),((Z72-AC72)*AE72)/((AE72-AC72)*Z72),0)</f>
        <v>0.91528656182979162</v>
      </c>
      <c r="AH72" s="60">
        <f t="shared" si="646"/>
        <v>0.92226305647150919</v>
      </c>
      <c r="AI72" s="12">
        <v>222</v>
      </c>
      <c r="AJ72" s="14">
        <v>9.2999999999999999E-2</v>
      </c>
      <c r="AK72" s="15">
        <v>0.2218</v>
      </c>
      <c r="AL72" s="30">
        <f t="shared" ref="AL72:AL74" si="688">AI72*(1-AJ72)*AK72</f>
        <v>44.660317200000001</v>
      </c>
      <c r="AM72" s="19">
        <v>1.6</v>
      </c>
      <c r="AN72" s="19"/>
      <c r="AO72" s="102">
        <f>AO70+AI72-AN72</f>
        <v>626.00000000000341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51</v>
      </c>
      <c r="D73" s="34">
        <v>18300</v>
      </c>
      <c r="E73" s="34">
        <v>1</v>
      </c>
      <c r="F73" s="34">
        <v>15488</v>
      </c>
      <c r="G73" s="35">
        <v>4.7</v>
      </c>
      <c r="H73" s="35">
        <v>6.4</v>
      </c>
      <c r="I73" s="34">
        <v>13609</v>
      </c>
      <c r="J73" s="148">
        <v>4.7</v>
      </c>
      <c r="K73" s="34">
        <v>16230</v>
      </c>
      <c r="L73" s="36">
        <v>8.3000000000000004E-2</v>
      </c>
      <c r="M73" s="37">
        <f>ROUND(K73*(1-L73),0)</f>
        <v>14883</v>
      </c>
      <c r="N73" s="38">
        <v>0.624</v>
      </c>
      <c r="O73" s="25">
        <f t="shared" si="678"/>
        <v>9286.9920000000002</v>
      </c>
      <c r="P73" s="36">
        <v>0.33800000000000002</v>
      </c>
      <c r="Q73" s="25">
        <f t="shared" si="679"/>
        <v>5030.4540000000006</v>
      </c>
      <c r="R73" s="39">
        <v>3.7999999999999999E-2</v>
      </c>
      <c r="S73" s="25">
        <f t="shared" si="680"/>
        <v>565.55399999999997</v>
      </c>
      <c r="T73" s="28">
        <v>0.20399999999999999</v>
      </c>
      <c r="U73" s="25">
        <f t="shared" si="681"/>
        <v>3036.1319999999996</v>
      </c>
      <c r="V73" s="39">
        <v>0.52400000000000002</v>
      </c>
      <c r="W73" s="25">
        <f t="shared" si="682"/>
        <v>7798.692</v>
      </c>
      <c r="X73" s="39">
        <v>0.39</v>
      </c>
      <c r="Y73" s="25">
        <f t="shared" si="683"/>
        <v>5804.37</v>
      </c>
      <c r="Z73" s="40">
        <v>3.0699999999999998E-3</v>
      </c>
      <c r="AA73" s="18">
        <f t="shared" si="684"/>
        <v>45.690809999999999</v>
      </c>
      <c r="AB73" s="27">
        <f>IF(M73&gt;0,(AD73+AL73)/M73,0)</f>
        <v>3.2674267284821608E-3</v>
      </c>
      <c r="AC73" s="40">
        <v>2.7999999999999998E-4</v>
      </c>
      <c r="AD73" s="37">
        <f t="shared" si="685"/>
        <v>4.1672399999999996</v>
      </c>
      <c r="AE73" s="28">
        <v>0.21709999999999999</v>
      </c>
      <c r="AF73" s="41">
        <f t="shared" si="686"/>
        <v>42.673175999999998</v>
      </c>
      <c r="AG73" s="28">
        <f t="shared" si="687"/>
        <v>0.90996840021308911</v>
      </c>
      <c r="AH73" s="29">
        <f t="shared" si="646"/>
        <v>0.91543882214693639</v>
      </c>
      <c r="AI73" s="34">
        <v>216</v>
      </c>
      <c r="AJ73" s="36">
        <v>0.09</v>
      </c>
      <c r="AK73" s="38">
        <v>0.22620000000000001</v>
      </c>
      <c r="AL73" s="41">
        <f t="shared" si="688"/>
        <v>44.461872</v>
      </c>
      <c r="AM73" s="42">
        <v>1.6</v>
      </c>
      <c r="AN73" s="42"/>
      <c r="AO73" s="122">
        <f>AO72+AI73-AN73</f>
        <v>842.00000000000341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46" t="s">
        <v>49</v>
      </c>
      <c r="D74" s="43">
        <v>11961</v>
      </c>
      <c r="E74" s="43">
        <v>0</v>
      </c>
      <c r="F74" s="43">
        <v>15209</v>
      </c>
      <c r="G74" s="37">
        <v>6.3</v>
      </c>
      <c r="H74" s="37">
        <v>6.9</v>
      </c>
      <c r="I74" s="43">
        <v>14707</v>
      </c>
      <c r="J74" s="37">
        <v>4.7</v>
      </c>
      <c r="K74" s="43">
        <v>16315</v>
      </c>
      <c r="L74" s="39">
        <v>7.4999999999999997E-2</v>
      </c>
      <c r="M74" s="37">
        <f>ROUND(K74*(1-L74),0)</f>
        <v>15091</v>
      </c>
      <c r="N74" s="28">
        <v>0.627</v>
      </c>
      <c r="O74" s="25">
        <f t="shared" si="678"/>
        <v>9462.0570000000007</v>
      </c>
      <c r="P74" s="39">
        <v>0.33700000000000002</v>
      </c>
      <c r="Q74" s="25">
        <f t="shared" si="679"/>
        <v>5085.6670000000004</v>
      </c>
      <c r="R74" s="39">
        <v>3.5999999999999997E-2</v>
      </c>
      <c r="S74" s="25">
        <f t="shared" si="680"/>
        <v>543.27599999999995</v>
      </c>
      <c r="T74" s="28">
        <v>0.184</v>
      </c>
      <c r="U74" s="25">
        <f t="shared" si="681"/>
        <v>2776.7440000000001</v>
      </c>
      <c r="V74" s="39">
        <v>0.53</v>
      </c>
      <c r="W74" s="25">
        <f t="shared" si="682"/>
        <v>7998.2300000000005</v>
      </c>
      <c r="X74" s="39">
        <v>0.39</v>
      </c>
      <c r="Y74" s="25">
        <f t="shared" si="683"/>
        <v>5885.49</v>
      </c>
      <c r="Z74" s="47">
        <v>3.1700000000000001E-3</v>
      </c>
      <c r="AA74" s="18">
        <f t="shared" si="684"/>
        <v>47.838470000000001</v>
      </c>
      <c r="AB74" s="27">
        <f>IF(M74&gt;0,(AD74+AL74)/M74,0)</f>
        <v>3.5088770127890798E-3</v>
      </c>
      <c r="AC74" s="47">
        <v>2.9E-4</v>
      </c>
      <c r="AD74" s="37">
        <f t="shared" si="685"/>
        <v>4.3763899999999998</v>
      </c>
      <c r="AE74" s="28">
        <v>0.22070000000000001</v>
      </c>
      <c r="AF74" s="41">
        <f t="shared" si="686"/>
        <v>46.795020999999998</v>
      </c>
      <c r="AG74" s="28">
        <f t="shared" si="687"/>
        <v>0.90971271348764005</v>
      </c>
      <c r="AH74" s="29">
        <f t="shared" si="646"/>
        <v>0.91851515258971306</v>
      </c>
      <c r="AI74" s="43">
        <v>233</v>
      </c>
      <c r="AJ74" s="39">
        <v>0.09</v>
      </c>
      <c r="AK74" s="28">
        <v>0.2291</v>
      </c>
      <c r="AL74" s="41">
        <f t="shared" si="688"/>
        <v>48.576073000000001</v>
      </c>
      <c r="AM74" s="18">
        <v>1.75</v>
      </c>
      <c r="AN74" s="18"/>
      <c r="AO74" s="122">
        <f>AO73+AI74-AN74</f>
        <v>1075.0000000000034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689">SUM(D72:D74)</f>
        <v>47200</v>
      </c>
      <c r="E75" s="51"/>
      <c r="F75" s="51">
        <f t="shared" ref="F75" si="690">SUM(F72:F74)</f>
        <v>46467</v>
      </c>
      <c r="G75" s="52"/>
      <c r="H75" s="52"/>
      <c r="I75" s="51">
        <f t="shared" ref="I75:K75" si="691">SUM(I72:I74)</f>
        <v>43424</v>
      </c>
      <c r="J75" s="52"/>
      <c r="K75" s="51">
        <f t="shared" si="691"/>
        <v>48625</v>
      </c>
      <c r="L75" s="21">
        <f t="shared" ref="L75" si="692">IF(K75&gt;0,(K72*L72+K73*L73+K74*L74)/K75,0)</f>
        <v>8.1307866323907463E-2</v>
      </c>
      <c r="M75" s="52">
        <f t="shared" ref="M75" si="693">M72+M73+M74</f>
        <v>44671</v>
      </c>
      <c r="N75" s="53">
        <f t="shared" ref="N75" si="694">IF(M75&gt;0,O75/M75,0)</f>
        <v>0.69245958227933113</v>
      </c>
      <c r="O75" s="54">
        <f t="shared" ref="O75" si="695">O72+O73+O74</f>
        <v>30932.862000000001</v>
      </c>
      <c r="P75" s="21">
        <f t="shared" ref="P75" si="696">IF(M75&gt;0,Q75/M75,0)</f>
        <v>0.26791303082536772</v>
      </c>
      <c r="Q75" s="54">
        <f t="shared" ref="Q75" si="697">Q72+Q73+Q74</f>
        <v>11967.943000000001</v>
      </c>
      <c r="R75" s="21">
        <f t="shared" ref="R75" si="698">IF(M75&gt;0,S75/M75,0)</f>
        <v>3.9627386895301195E-2</v>
      </c>
      <c r="S75" s="54">
        <f t="shared" ref="S75" si="699">S72+S73+S74</f>
        <v>1770.1949999999997</v>
      </c>
      <c r="T75" s="21">
        <f t="shared" ref="T75" si="700">IF(M75&gt;0,U75/M75,0)</f>
        <v>0.19461144814309059</v>
      </c>
      <c r="U75" s="54">
        <f t="shared" ref="U75" si="701">U72+U73+U74</f>
        <v>8693.4879999999994</v>
      </c>
      <c r="V75" s="21">
        <f t="shared" ref="V75" si="702">IF(M75&gt;0,W75/M75,0)</f>
        <v>0.52635595800407431</v>
      </c>
      <c r="W75" s="54">
        <f t="shared" ref="W75" si="703">W72+W73+W74</f>
        <v>23512.847000000002</v>
      </c>
      <c r="X75" s="21">
        <f t="shared" ref="X75" si="704">IF(M75&gt;0,Y75/M75,0)</f>
        <v>0.38670994605001008</v>
      </c>
      <c r="Y75" s="54">
        <f t="shared" ref="Y75" si="705">Y72+Y73+Y74</f>
        <v>17274.72</v>
      </c>
      <c r="Z75" s="55">
        <f t="shared" ref="Z75" si="706">IF(M75&gt;0,AA75/M75,0)</f>
        <v>3.090622327684628E-3</v>
      </c>
      <c r="AA75" s="56">
        <f t="shared" ref="AA75" si="707">SUM(AA72:AA74)</f>
        <v>138.06119000000001</v>
      </c>
      <c r="AB75" s="55">
        <f t="shared" ref="AB75" si="708">IF(M75&gt;0,(AB72*M72+AB73*M73+AB74*M74)/M75,0)</f>
        <v>3.3592960130733587E-3</v>
      </c>
      <c r="AC75" s="55">
        <f t="shared" ref="AC75" si="709">IF(K75&gt;0,(K72*AC72+K73*AC73+K74*AC74)/K75,0)</f>
        <v>2.7674138817480718E-4</v>
      </c>
      <c r="AD75" s="52">
        <f t="shared" ref="AD75" si="710">SUM(AD72:AD74)</f>
        <v>12.364850000000001</v>
      </c>
      <c r="AE75" s="53">
        <f t="shared" ref="AE75" si="711">IF(K75&gt;0,(K72*AE72+K73*AE73+K74*AE74)/K75,0)</f>
        <v>0.21837403598971722</v>
      </c>
      <c r="AF75" s="58">
        <f t="shared" ref="AF75" si="712">SUM(AF72:AF74)</f>
        <v>133.22242119999999</v>
      </c>
      <c r="AG75" s="53">
        <f t="shared" ref="AG75" si="713">IF(AND(AA75&gt;0),((AA72*AG72+AA73*AG73+AA74*AG74)/AA75),0)</f>
        <v>0.91159518781890103</v>
      </c>
      <c r="AH75" s="57">
        <f t="shared" si="646"/>
        <v>0.91874565877133407</v>
      </c>
      <c r="AI75" s="51">
        <f t="shared" ref="AI75" si="714">SUM(AI72:AI74)</f>
        <v>671</v>
      </c>
      <c r="AJ75" s="21">
        <f t="shared" ref="AJ75" si="715">IF(AI75&gt;0,(AJ72*AI72+AJ73*AI73+AJ74*AI74)/AI75,0)</f>
        <v>9.0992548435171378E-2</v>
      </c>
      <c r="AK75" s="53">
        <f t="shared" ref="AK75" si="716">IF(K75&gt;0,(AK72*K72+AK73*K73+AK74*K74)/K75,0)</f>
        <v>0.22571797429305912</v>
      </c>
      <c r="AL75" s="58">
        <f t="shared" ref="AL75" si="717">SUM(AL72:AL74)</f>
        <v>137.69826220000002</v>
      </c>
      <c r="AM75" s="56"/>
      <c r="AN75" s="56">
        <f t="shared" ref="AN75" si="718">SUM(AN72:AN74)</f>
        <v>0</v>
      </c>
      <c r="AO75" s="106"/>
      <c r="AP75" s="107">
        <f>AO74</f>
        <v>1075.0000000000034</v>
      </c>
      <c r="AQ75" s="51">
        <f t="shared" ref="AQ75" si="719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54</v>
      </c>
      <c r="D76" s="12">
        <v>11901</v>
      </c>
      <c r="E76" s="12">
        <v>0</v>
      </c>
      <c r="F76" s="12">
        <v>13705</v>
      </c>
      <c r="G76" s="13">
        <v>6.7</v>
      </c>
      <c r="H76" s="13">
        <v>7.1</v>
      </c>
      <c r="I76" s="12">
        <v>13530</v>
      </c>
      <c r="J76" s="13">
        <v>5.7</v>
      </c>
      <c r="K76" s="12">
        <v>16324</v>
      </c>
      <c r="L76" s="14">
        <v>8.3000000000000004E-2</v>
      </c>
      <c r="M76" s="24">
        <f>ROUND(K76*(1-L76),0)</f>
        <v>14969</v>
      </c>
      <c r="N76" s="15">
        <v>0.79</v>
      </c>
      <c r="O76" s="25">
        <f t="shared" ref="O76:O78" si="720">M76*N76</f>
        <v>11825.51</v>
      </c>
      <c r="P76" s="14">
        <v>0.15</v>
      </c>
      <c r="Q76" s="25">
        <f t="shared" ref="Q76:Q78" si="721">M76*P76</f>
        <v>2245.35</v>
      </c>
      <c r="R76" s="16">
        <v>0.06</v>
      </c>
      <c r="S76" s="25">
        <f t="shared" ref="S76:S78" si="722">M76*R76</f>
        <v>898.14</v>
      </c>
      <c r="T76" s="26">
        <v>0.192</v>
      </c>
      <c r="U76" s="25">
        <f t="shared" ref="U76:U78" si="723">M76*T76</f>
        <v>2874.0480000000002</v>
      </c>
      <c r="V76" s="16">
        <v>0.52</v>
      </c>
      <c r="W76" s="25">
        <f t="shared" ref="W76:W78" si="724">M76*V76</f>
        <v>7783.88</v>
      </c>
      <c r="X76" s="16">
        <v>0.39</v>
      </c>
      <c r="Y76" s="25">
        <f t="shared" ref="Y76:Y78" si="725">X76*M76</f>
        <v>5837.91</v>
      </c>
      <c r="Z76" s="17">
        <v>3.13E-3</v>
      </c>
      <c r="AA76" s="18">
        <f t="shared" ref="AA76:AA78" si="726">M76*Z76</f>
        <v>46.852969999999999</v>
      </c>
      <c r="AB76" s="27">
        <f>IF(M76&gt;0,(AD76+AL76)/M76,0)</f>
        <v>3.1962294074420463E-3</v>
      </c>
      <c r="AC76" s="17">
        <v>2.9E-4</v>
      </c>
      <c r="AD76" s="24">
        <f t="shared" ref="AD76:AD78" si="727">AC76*M76</f>
        <v>4.3410099999999998</v>
      </c>
      <c r="AE76" s="118">
        <v>0.22239999999999999</v>
      </c>
      <c r="AF76" s="30">
        <f t="shared" ref="AF76:AF78" si="728">AI76*(1-AJ76)*AE76</f>
        <v>42.360527999999995</v>
      </c>
      <c r="AG76" s="28">
        <f t="shared" ref="AG76:AG78" si="729">IF(AND(AE76&gt;0,AC76&gt;0,Z76&gt;0),((Z76-AC76)*AE76)/((AE76-AC76)*Z76),0)</f>
        <v>0.90853293053567141</v>
      </c>
      <c r="AH76" s="60">
        <f t="shared" si="646"/>
        <v>0.91042405716506725</v>
      </c>
      <c r="AI76" s="12">
        <v>210</v>
      </c>
      <c r="AJ76" s="14">
        <v>9.2999999999999999E-2</v>
      </c>
      <c r="AK76" s="15">
        <v>0.22839999999999999</v>
      </c>
      <c r="AL76" s="30">
        <f t="shared" ref="AL76:AL78" si="730">AI76*(1-AJ76)*AK76</f>
        <v>43.503347999999995</v>
      </c>
      <c r="AM76" s="19">
        <v>1.7</v>
      </c>
      <c r="AN76" s="19"/>
      <c r="AO76" s="102">
        <f>AO74+AI76-AN76</f>
        <v>1285.0000000000034</v>
      </c>
      <c r="AP76" s="103"/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52</v>
      </c>
      <c r="D77" s="34">
        <v>18589</v>
      </c>
      <c r="E77" s="34">
        <v>2</v>
      </c>
      <c r="F77" s="34">
        <v>14134</v>
      </c>
      <c r="G77" s="35">
        <v>6.1</v>
      </c>
      <c r="H77" s="35">
        <v>6.9</v>
      </c>
      <c r="I77" s="34">
        <v>14618</v>
      </c>
      <c r="J77" s="35">
        <v>5.7</v>
      </c>
      <c r="K77" s="34">
        <v>16164</v>
      </c>
      <c r="L77" s="36">
        <v>8.6999999999999994E-2</v>
      </c>
      <c r="M77" s="37">
        <f>ROUND(K77*(1-L77),0)</f>
        <v>14758</v>
      </c>
      <c r="N77" s="38">
        <v>0.76300000000000001</v>
      </c>
      <c r="O77" s="25">
        <f t="shared" si="720"/>
        <v>11260.353999999999</v>
      </c>
      <c r="P77" s="36">
        <v>0.186</v>
      </c>
      <c r="Q77" s="25">
        <f t="shared" si="721"/>
        <v>2744.9879999999998</v>
      </c>
      <c r="R77" s="39">
        <v>5.0999999999999997E-2</v>
      </c>
      <c r="S77" s="25">
        <f t="shared" si="722"/>
        <v>752.6579999999999</v>
      </c>
      <c r="T77" s="28">
        <v>0.189</v>
      </c>
      <c r="U77" s="25">
        <f t="shared" si="723"/>
        <v>2789.2620000000002</v>
      </c>
      <c r="V77" s="39">
        <v>0.52300000000000002</v>
      </c>
      <c r="W77" s="25">
        <f t="shared" si="724"/>
        <v>7718.4340000000002</v>
      </c>
      <c r="X77" s="39">
        <v>0.39</v>
      </c>
      <c r="Y77" s="25">
        <f t="shared" si="725"/>
        <v>5755.62</v>
      </c>
      <c r="Z77" s="40">
        <v>3.0999999999999999E-3</v>
      </c>
      <c r="AA77" s="18">
        <f t="shared" si="726"/>
        <v>45.7498</v>
      </c>
      <c r="AB77" s="27">
        <f>IF(M77&gt;0,(AD77+AL77)/M77,0)</f>
        <v>3.4957084699823826E-3</v>
      </c>
      <c r="AC77" s="40">
        <v>2.9E-4</v>
      </c>
      <c r="AD77" s="37">
        <f t="shared" si="727"/>
        <v>4.27982</v>
      </c>
      <c r="AE77" s="28">
        <v>0.21940000000000001</v>
      </c>
      <c r="AF77" s="41">
        <f t="shared" si="728"/>
        <v>44.973050800000003</v>
      </c>
      <c r="AG77" s="28">
        <f t="shared" si="729"/>
        <v>0.90765133435702505</v>
      </c>
      <c r="AH77" s="29">
        <f t="shared" si="646"/>
        <v>0.91819484804498253</v>
      </c>
      <c r="AI77" s="34">
        <v>226</v>
      </c>
      <c r="AJ77" s="36">
        <v>9.2999999999999999E-2</v>
      </c>
      <c r="AK77" s="38">
        <v>0.23080000000000001</v>
      </c>
      <c r="AL77" s="41">
        <f t="shared" si="730"/>
        <v>47.309845600000003</v>
      </c>
      <c r="AM77" s="42">
        <v>1.68</v>
      </c>
      <c r="AN77" s="42"/>
      <c r="AO77" s="122">
        <f>AO76+AI77-AN77</f>
        <v>1511.0000000000034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46" t="s">
        <v>49</v>
      </c>
      <c r="D78" s="43">
        <v>14110</v>
      </c>
      <c r="E78" s="43">
        <v>1</v>
      </c>
      <c r="F78" s="43">
        <v>14602</v>
      </c>
      <c r="G78" s="37">
        <v>4.4000000000000004</v>
      </c>
      <c r="H78" s="37">
        <v>6.7</v>
      </c>
      <c r="I78" s="43">
        <v>14139</v>
      </c>
      <c r="J78" s="149">
        <v>6.4</v>
      </c>
      <c r="K78" s="43">
        <v>16188</v>
      </c>
      <c r="L78" s="39">
        <v>7.4999999999999997E-2</v>
      </c>
      <c r="M78" s="37">
        <f>ROUND(K78*(1-L78),0)</f>
        <v>14974</v>
      </c>
      <c r="N78" s="28">
        <v>0.58099999999999996</v>
      </c>
      <c r="O78" s="25">
        <f t="shared" si="720"/>
        <v>8699.8940000000002</v>
      </c>
      <c r="P78" s="39">
        <v>0.39500000000000002</v>
      </c>
      <c r="Q78" s="25">
        <f t="shared" si="721"/>
        <v>5914.7300000000005</v>
      </c>
      <c r="R78" s="39">
        <v>2.4E-2</v>
      </c>
      <c r="S78" s="25">
        <f t="shared" si="722"/>
        <v>359.37600000000003</v>
      </c>
      <c r="T78" s="28">
        <v>0.184</v>
      </c>
      <c r="U78" s="25">
        <f t="shared" si="723"/>
        <v>2755.2159999999999</v>
      </c>
      <c r="V78" s="39">
        <v>0.52600000000000002</v>
      </c>
      <c r="W78" s="25">
        <f t="shared" si="724"/>
        <v>7876.3240000000005</v>
      </c>
      <c r="X78" s="39">
        <v>0.38</v>
      </c>
      <c r="Y78" s="25">
        <f t="shared" si="725"/>
        <v>5690.12</v>
      </c>
      <c r="Z78" s="47">
        <v>3.0999999999999999E-3</v>
      </c>
      <c r="AA78" s="18">
        <f t="shared" si="726"/>
        <v>46.419399999999996</v>
      </c>
      <c r="AB78" s="27">
        <f>IF(M78&gt;0,(AD78+AL78)/M78,0)</f>
        <v>3.1542811807132361E-3</v>
      </c>
      <c r="AC78" s="47">
        <v>2.9999999999999997E-4</v>
      </c>
      <c r="AD78" s="37">
        <f t="shared" si="727"/>
        <v>4.4921999999999995</v>
      </c>
      <c r="AE78" s="28">
        <v>0.21940000000000001</v>
      </c>
      <c r="AF78" s="41">
        <f t="shared" si="728"/>
        <v>41.345491200000005</v>
      </c>
      <c r="AG78" s="28">
        <f t="shared" si="729"/>
        <v>0.90446253735957938</v>
      </c>
      <c r="AH78" s="29">
        <f t="shared" si="646"/>
        <v>0.90608969899826652</v>
      </c>
      <c r="AI78" s="43">
        <v>208</v>
      </c>
      <c r="AJ78" s="39">
        <v>9.4E-2</v>
      </c>
      <c r="AK78" s="28">
        <v>0.2268</v>
      </c>
      <c r="AL78" s="41">
        <f t="shared" si="730"/>
        <v>42.740006399999999</v>
      </c>
      <c r="AM78" s="18">
        <v>1.6</v>
      </c>
      <c r="AN78" s="18"/>
      <c r="AO78" s="122">
        <f>AO77+AI78-AN78</f>
        <v>1719.0000000000034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31">SUM(D76:D78)</f>
        <v>44600</v>
      </c>
      <c r="E79" s="51"/>
      <c r="F79" s="51">
        <f t="shared" ref="F79" si="732">SUM(F76:F78)</f>
        <v>42441</v>
      </c>
      <c r="G79" s="52"/>
      <c r="H79" s="52"/>
      <c r="I79" s="51">
        <f t="shared" ref="I79:K79" si="733">SUM(I76:I78)</f>
        <v>42287</v>
      </c>
      <c r="J79" s="52"/>
      <c r="K79" s="51">
        <f t="shared" si="733"/>
        <v>48676</v>
      </c>
      <c r="L79" s="21">
        <f t="shared" ref="L79" si="734">IF(K79&gt;0,(K76*L76+K77*L77+K78*L78)/K79,0)</f>
        <v>8.1667762346947156E-2</v>
      </c>
      <c r="M79" s="52">
        <f t="shared" ref="M79" si="735">M76+M77+M78</f>
        <v>44701</v>
      </c>
      <c r="N79" s="53">
        <f t="shared" ref="N79" si="736">IF(M79&gt;0,O79/M79,0)</f>
        <v>0.71107487528243218</v>
      </c>
      <c r="O79" s="54">
        <f t="shared" ref="O79" si="737">O76+O77+O78</f>
        <v>31785.758000000002</v>
      </c>
      <c r="P79" s="21">
        <f t="shared" ref="P79" si="738">IF(M79&gt;0,Q79/M79,0)</f>
        <v>0.24395579517236748</v>
      </c>
      <c r="Q79" s="54">
        <f t="shared" ref="Q79" si="739">Q76+Q77+Q78</f>
        <v>10905.067999999999</v>
      </c>
      <c r="R79" s="21">
        <f t="shared" ref="R79" si="740">IF(M79&gt;0,S79/M79,0)</f>
        <v>4.4969329545200325E-2</v>
      </c>
      <c r="S79" s="54">
        <f t="shared" ref="S79" si="741">S76+S77+S78</f>
        <v>2010.1739999999998</v>
      </c>
      <c r="T79" s="21">
        <f t="shared" ref="T79" si="742">IF(M79&gt;0,U79/M79,0)</f>
        <v>0.18832970179638039</v>
      </c>
      <c r="U79" s="54">
        <f t="shared" ref="U79" si="743">U76+U77+U78</f>
        <v>8418.5259999999998</v>
      </c>
      <c r="V79" s="21">
        <f t="shared" ref="V79" si="744">IF(M79&gt;0,W79/M79,0)</f>
        <v>0.52300033556296277</v>
      </c>
      <c r="W79" s="54">
        <f t="shared" ref="W79" si="745">W76+W77+W78</f>
        <v>23378.637999999999</v>
      </c>
      <c r="X79" s="21">
        <f t="shared" ref="X79" si="746">IF(M79&gt;0,Y79/M79,0)</f>
        <v>0.38665018679671592</v>
      </c>
      <c r="Y79" s="54">
        <f t="shared" ref="Y79" si="747">Y76+Y77+Y78</f>
        <v>17283.649999999998</v>
      </c>
      <c r="Z79" s="55">
        <f t="shared" ref="Z79" si="748">IF(M79&gt;0,AA79/M79,0)</f>
        <v>3.1100460839802238E-3</v>
      </c>
      <c r="AA79" s="56">
        <f t="shared" ref="AA79" si="749">SUM(AA76:AA78)</f>
        <v>139.02216999999999</v>
      </c>
      <c r="AB79" s="55">
        <f t="shared" ref="AB79" si="750">IF(M79&gt;0,(AB76*M76+AB77*M77+AB78*M78)/M79,0)</f>
        <v>3.2810503120735551E-3</v>
      </c>
      <c r="AC79" s="55">
        <f t="shared" ref="AC79" si="751">IF(K79&gt;0,(K76*AC76+K77*AC77+K78*AC78)/K79,0)</f>
        <v>2.9332566357136993E-4</v>
      </c>
      <c r="AD79" s="52">
        <f t="shared" ref="AD79" si="752">SUM(AD76:AD78)</f>
        <v>13.113029999999998</v>
      </c>
      <c r="AE79" s="53">
        <f t="shared" ref="AE79" si="753">IF(K79&gt;0,(K76*AE76+K77*AE77+K78*AE78)/K79,0)</f>
        <v>0.22040608102555678</v>
      </c>
      <c r="AF79" s="58">
        <f t="shared" ref="AF79" si="754">SUM(AF76:AF78)</f>
        <v>128.67907</v>
      </c>
      <c r="AG79" s="53">
        <f t="shared" ref="AG79" si="755">IF(AND(AA79&gt;0),((AA76*AG76+AA77*AG77+AA78*AG78)/AA79),0)</f>
        <v>0.90688371114964028</v>
      </c>
      <c r="AH79" s="57">
        <f t="shared" si="646"/>
        <v>0.91176966709332985</v>
      </c>
      <c r="AI79" s="51">
        <f t="shared" ref="AI79" si="756">SUM(AI76:AI78)</f>
        <v>644</v>
      </c>
      <c r="AJ79" s="21">
        <f t="shared" ref="AJ79" si="757">IF(AI79&gt;0,(AJ76*AI76+AJ77*AI77+AJ78*AI78)/AI79,0)</f>
        <v>9.3322981366459626E-2</v>
      </c>
      <c r="AK79" s="53">
        <f t="shared" ref="AK79" si="758">IF(K79&gt;0,(AK76*K76+AK77*K77+AK78*K78)/K79,0)</f>
        <v>0.22866486975100667</v>
      </c>
      <c r="AL79" s="58">
        <f t="shared" ref="AL79" si="759">SUM(AL76:AL78)</f>
        <v>133.5532</v>
      </c>
      <c r="AM79" s="56"/>
      <c r="AN79" s="56">
        <f t="shared" ref="AN79" si="760">SUM(AN76:AN78)</f>
        <v>0</v>
      </c>
      <c r="AO79" s="106"/>
      <c r="AP79" s="107">
        <f>AO78</f>
        <v>1719.0000000000034</v>
      </c>
      <c r="AQ79" s="51">
        <f t="shared" ref="AQ79" si="761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54</v>
      </c>
      <c r="D80" s="12">
        <v>2700</v>
      </c>
      <c r="E80" s="12">
        <v>0</v>
      </c>
      <c r="F80" s="12">
        <v>13153</v>
      </c>
      <c r="G80" s="13">
        <v>5.9</v>
      </c>
      <c r="H80" s="13">
        <v>7.1</v>
      </c>
      <c r="I80" s="12">
        <v>13324</v>
      </c>
      <c r="J80" s="147">
        <v>7</v>
      </c>
      <c r="K80" s="12">
        <v>16184</v>
      </c>
      <c r="L80" s="14">
        <v>0.08</v>
      </c>
      <c r="M80" s="24">
        <f>ROUND(K80*(1-L80),0)</f>
        <v>14889</v>
      </c>
      <c r="N80" s="15">
        <v>0.75800000000000001</v>
      </c>
      <c r="O80" s="25">
        <f t="shared" ref="O80:O82" si="762">M80*N80</f>
        <v>11285.862000000001</v>
      </c>
      <c r="P80" s="14">
        <v>0.20100000000000001</v>
      </c>
      <c r="Q80" s="25">
        <f t="shared" ref="Q80:Q82" si="763">M80*P80</f>
        <v>2992.6890000000003</v>
      </c>
      <c r="R80" s="16">
        <v>4.1000000000000002E-2</v>
      </c>
      <c r="S80" s="25">
        <f t="shared" ref="S80:S82" si="764">M80*R80</f>
        <v>610.44900000000007</v>
      </c>
      <c r="T80" s="26">
        <v>0.19500000000000001</v>
      </c>
      <c r="U80" s="25">
        <f t="shared" ref="U80:U82" si="765">M80*T80</f>
        <v>2903.355</v>
      </c>
      <c r="V80" s="16">
        <v>0.51900000000000002</v>
      </c>
      <c r="W80" s="25">
        <f t="shared" ref="W80:W82" si="766">M80*V80</f>
        <v>7727.3910000000005</v>
      </c>
      <c r="X80" s="16">
        <v>0.38</v>
      </c>
      <c r="Y80" s="25">
        <f t="shared" ref="Y80:Y82" si="767">X80*M80</f>
        <v>5657.82</v>
      </c>
      <c r="Z80" s="17">
        <v>3.0300000000000001E-3</v>
      </c>
      <c r="AA80" s="18">
        <f t="shared" ref="AA80:AA82" si="768">M80*Z80</f>
        <v>45.113669999999999</v>
      </c>
      <c r="AB80" s="27">
        <f>IF(M80&gt;0,(AD80+AL80)/M80,0)</f>
        <v>3.1197050977231511E-3</v>
      </c>
      <c r="AC80" s="17">
        <v>3.2000000000000003E-4</v>
      </c>
      <c r="AD80" s="24">
        <f t="shared" ref="AD80:AD82" si="769">AC80*M80</f>
        <v>4.7644800000000007</v>
      </c>
      <c r="AE80" s="118">
        <v>0.21890000000000001</v>
      </c>
      <c r="AF80" s="30">
        <f t="shared" ref="AF80:AF82" si="770">AI80*(1-AJ80)*AE80</f>
        <v>40.681251600000003</v>
      </c>
      <c r="AG80" s="28">
        <f t="shared" ref="AG80:AG82" si="771">IF(AND(AE80&gt;0,AC80&gt;0,Z80&gt;0),((Z80-AC80)*AE80)/((AE80-AC80)*Z80),0)</f>
        <v>0.89569882049967287</v>
      </c>
      <c r="AH80" s="60">
        <f t="shared" si="646"/>
        <v>0.89870835407408733</v>
      </c>
      <c r="AI80" s="12">
        <v>204</v>
      </c>
      <c r="AJ80" s="14">
        <v>8.8999999999999996E-2</v>
      </c>
      <c r="AK80" s="15">
        <v>0.2243</v>
      </c>
      <c r="AL80" s="30">
        <f t="shared" ref="AL80:AL82" si="772">AI80*(1-AJ80)*AK80</f>
        <v>41.684809199999997</v>
      </c>
      <c r="AM80" s="19">
        <v>1.65</v>
      </c>
      <c r="AN80" s="19">
        <v>1058.96</v>
      </c>
      <c r="AO80" s="102">
        <f>AO78+AI80-AN80</f>
        <v>864.04000000000337</v>
      </c>
      <c r="AP80" s="103"/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1" t="s">
        <v>53</v>
      </c>
      <c r="D81" s="34">
        <v>18305</v>
      </c>
      <c r="E81" s="34">
        <v>4</v>
      </c>
      <c r="F81" s="34">
        <v>14974</v>
      </c>
      <c r="G81" s="35">
        <v>4.0999999999999996</v>
      </c>
      <c r="H81" s="35">
        <v>6.4</v>
      </c>
      <c r="I81" s="34">
        <v>14476</v>
      </c>
      <c r="J81" s="35">
        <v>7.1</v>
      </c>
      <c r="K81" s="34">
        <v>16204</v>
      </c>
      <c r="L81" s="36">
        <v>7.9000000000000001E-2</v>
      </c>
      <c r="M81" s="37">
        <f>ROUND(K81*(1-L81),0)</f>
        <v>14924</v>
      </c>
      <c r="N81" s="38">
        <v>0.71699999999999997</v>
      </c>
      <c r="O81" s="25">
        <f t="shared" si="762"/>
        <v>10700.508</v>
      </c>
      <c r="P81" s="36">
        <v>0.217</v>
      </c>
      <c r="Q81" s="25">
        <f t="shared" si="763"/>
        <v>3238.5079999999998</v>
      </c>
      <c r="R81" s="39">
        <v>6.6000000000000003E-2</v>
      </c>
      <c r="S81" s="25">
        <f t="shared" si="764"/>
        <v>984.98400000000004</v>
      </c>
      <c r="T81" s="28">
        <v>0.19700000000000001</v>
      </c>
      <c r="U81" s="25">
        <f t="shared" si="765"/>
        <v>2940.0280000000002</v>
      </c>
      <c r="V81" s="39">
        <v>0.52900000000000003</v>
      </c>
      <c r="W81" s="25">
        <f t="shared" si="766"/>
        <v>7894.7960000000003</v>
      </c>
      <c r="X81" s="39">
        <v>0.39</v>
      </c>
      <c r="Y81" s="25">
        <f t="shared" si="767"/>
        <v>5820.3600000000006</v>
      </c>
      <c r="Z81" s="40">
        <v>2.99E-3</v>
      </c>
      <c r="AA81" s="18">
        <f t="shared" si="768"/>
        <v>44.62276</v>
      </c>
      <c r="AB81" s="27">
        <f>IF(M81&gt;0,(AD81+AL81)/M81,0)</f>
        <v>3.2658446127043685E-3</v>
      </c>
      <c r="AC81" s="40">
        <v>2.9999999999999997E-4</v>
      </c>
      <c r="AD81" s="37">
        <f t="shared" si="769"/>
        <v>4.4771999999999998</v>
      </c>
      <c r="AE81" s="28">
        <v>0.219</v>
      </c>
      <c r="AF81" s="41">
        <f t="shared" si="770"/>
        <v>42.329414999999997</v>
      </c>
      <c r="AG81" s="28">
        <f t="shared" si="771"/>
        <v>0.90089966096407326</v>
      </c>
      <c r="AH81" s="29">
        <f t="shared" si="646"/>
        <v>0.90933141271007401</v>
      </c>
      <c r="AI81" s="34">
        <v>215</v>
      </c>
      <c r="AJ81" s="36">
        <v>0.10100000000000001</v>
      </c>
      <c r="AK81" s="38">
        <v>0.22900000000000001</v>
      </c>
      <c r="AL81" s="41">
        <f t="shared" si="772"/>
        <v>44.262264999999999</v>
      </c>
      <c r="AM81" s="42">
        <v>1.7</v>
      </c>
      <c r="AN81" s="42"/>
      <c r="AO81" s="122">
        <f>AO80+AI81-AN81</f>
        <v>1079.0400000000034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11" t="s">
        <v>50</v>
      </c>
      <c r="D82" s="43">
        <v>17495</v>
      </c>
      <c r="E82" s="43">
        <v>0</v>
      </c>
      <c r="F82" s="43">
        <v>15316</v>
      </c>
      <c r="G82" s="37">
        <v>4</v>
      </c>
      <c r="H82" s="37">
        <v>6.9</v>
      </c>
      <c r="I82" s="43">
        <v>14723</v>
      </c>
      <c r="J82" s="37">
        <v>7.2</v>
      </c>
      <c r="K82" s="43">
        <v>16239</v>
      </c>
      <c r="L82" s="39">
        <v>8.5999999999999993E-2</v>
      </c>
      <c r="M82" s="37">
        <f>ROUND(K82*(1-L82),0)</f>
        <v>14842</v>
      </c>
      <c r="N82" s="28">
        <v>0.61899999999999999</v>
      </c>
      <c r="O82" s="25">
        <f t="shared" si="762"/>
        <v>9187.1980000000003</v>
      </c>
      <c r="P82" s="39">
        <v>0.307</v>
      </c>
      <c r="Q82" s="25">
        <f t="shared" si="763"/>
        <v>4556.4939999999997</v>
      </c>
      <c r="R82" s="39">
        <v>7.3999999999999996E-2</v>
      </c>
      <c r="S82" s="25">
        <f t="shared" si="764"/>
        <v>1098.308</v>
      </c>
      <c r="T82" s="28">
        <v>0.19700000000000001</v>
      </c>
      <c r="U82" s="25">
        <f t="shared" si="765"/>
        <v>2923.8740000000003</v>
      </c>
      <c r="V82" s="39">
        <v>0.51400000000000001</v>
      </c>
      <c r="W82" s="25">
        <f t="shared" si="766"/>
        <v>7628.7880000000005</v>
      </c>
      <c r="X82" s="39">
        <v>0.39</v>
      </c>
      <c r="Y82" s="25">
        <f t="shared" si="767"/>
        <v>5788.38</v>
      </c>
      <c r="Z82" s="47">
        <v>2.9499999999999999E-3</v>
      </c>
      <c r="AA82" s="18">
        <f t="shared" si="768"/>
        <v>43.783899999999996</v>
      </c>
      <c r="AB82" s="27">
        <f>IF(M82&gt;0,(AD82+AL82)/M82,0)</f>
        <v>3.1097560975609753E-3</v>
      </c>
      <c r="AC82" s="47">
        <v>2.9999999999999997E-4</v>
      </c>
      <c r="AD82" s="37">
        <f t="shared" si="769"/>
        <v>4.4525999999999994</v>
      </c>
      <c r="AE82" s="28">
        <v>0.22020000000000001</v>
      </c>
      <c r="AF82" s="41">
        <f t="shared" si="770"/>
        <v>39.856200000000001</v>
      </c>
      <c r="AG82" s="28">
        <f t="shared" si="771"/>
        <v>0.89953060327884016</v>
      </c>
      <c r="AH82" s="29">
        <f t="shared" si="646"/>
        <v>0.90470741621289963</v>
      </c>
      <c r="AI82" s="43">
        <v>200</v>
      </c>
      <c r="AJ82" s="39">
        <v>9.5000000000000001E-2</v>
      </c>
      <c r="AK82" s="28">
        <v>0.23039999999999999</v>
      </c>
      <c r="AL82" s="41">
        <f t="shared" si="772"/>
        <v>41.702399999999997</v>
      </c>
      <c r="AM82" s="18">
        <v>1.6</v>
      </c>
      <c r="AN82" s="18"/>
      <c r="AO82" s="122">
        <f>AO81+AI82-AN82</f>
        <v>1279.0400000000034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73">SUM(D80:D82)</f>
        <v>38500</v>
      </c>
      <c r="E83" s="51"/>
      <c r="F83" s="51">
        <f t="shared" ref="F83" si="774">SUM(F80:F82)</f>
        <v>43443</v>
      </c>
      <c r="G83" s="52"/>
      <c r="H83" s="52"/>
      <c r="I83" s="51">
        <f t="shared" ref="I83:K83" si="775">SUM(I80:I82)</f>
        <v>42523</v>
      </c>
      <c r="J83" s="52"/>
      <c r="K83" s="51">
        <f t="shared" si="775"/>
        <v>48627</v>
      </c>
      <c r="L83" s="21">
        <f t="shared" ref="L83" si="776">IF(K83&gt;0,(K80*L80+K81*L81+K82*L82)/K83,0)</f>
        <v>8.1670471137433948E-2</v>
      </c>
      <c r="M83" s="52">
        <f t="shared" ref="M83" si="777">M80+M81+M82</f>
        <v>44655</v>
      </c>
      <c r="N83" s="53">
        <f t="shared" ref="N83" si="778">IF(M83&gt;0,O83/M83,0)</f>
        <v>0.69809804053297508</v>
      </c>
      <c r="O83" s="54">
        <f t="shared" ref="O83" si="779">O80+O81+O82</f>
        <v>31173.568000000003</v>
      </c>
      <c r="P83" s="21">
        <f t="shared" ref="P83" si="780">IF(M83&gt;0,Q83/M83,0)</f>
        <v>0.24157856902922403</v>
      </c>
      <c r="Q83" s="54">
        <f t="shared" ref="Q83" si="781">Q80+Q81+Q82</f>
        <v>10787.690999999999</v>
      </c>
      <c r="R83" s="21">
        <f t="shared" ref="R83" si="782">IF(M83&gt;0,S83/M83,0)</f>
        <v>6.0323390437800918E-2</v>
      </c>
      <c r="S83" s="54">
        <f t="shared" ref="S83" si="783">S80+S81+S82</f>
        <v>2693.741</v>
      </c>
      <c r="T83" s="21">
        <f t="shared" ref="T83" si="784">IF(M83&gt;0,U83/M83,0)</f>
        <v>0.19633315418206246</v>
      </c>
      <c r="U83" s="54">
        <f t="shared" ref="U83" si="785">U80+U81+U82</f>
        <v>8767.2569999999996</v>
      </c>
      <c r="V83" s="21">
        <f t="shared" ref="V83" si="786">IF(M83&gt;0,W83/M83,0)</f>
        <v>0.52068021498152506</v>
      </c>
      <c r="W83" s="54">
        <f t="shared" ref="W83" si="787">W80+W81+W82</f>
        <v>23250.975000000002</v>
      </c>
      <c r="X83" s="21">
        <f t="shared" ref="X83" si="788">IF(M83&gt;0,Y83/M83,0)</f>
        <v>0.3866657709103124</v>
      </c>
      <c r="Y83" s="54">
        <f t="shared" ref="Y83" si="789">Y80+Y81+Y82</f>
        <v>17266.560000000001</v>
      </c>
      <c r="Z83" s="55">
        <f t="shared" ref="Z83" si="790">IF(M83&gt;0,AA83/M83,0)</f>
        <v>2.9900421005486506E-3</v>
      </c>
      <c r="AA83" s="56">
        <f t="shared" ref="AA83" si="791">SUM(AA80:AA82)</f>
        <v>133.52033</v>
      </c>
      <c r="AB83" s="55">
        <f t="shared" ref="AB83" si="792">IF(M83&gt;0,(AB80*M80+AB81*M81+AB82*M82)/M83,0)</f>
        <v>3.1652391490314628E-3</v>
      </c>
      <c r="AC83" s="55">
        <f t="shared" ref="AC83" si="793">IF(K83&gt;0,(K80*AC80+K81*AC81+K82*AC82)/K83,0)</f>
        <v>3.0665638431324164E-4</v>
      </c>
      <c r="AD83" s="52">
        <f t="shared" ref="AD83" si="794">SUM(AD80:AD82)</f>
        <v>13.694279999999999</v>
      </c>
      <c r="AE83" s="53">
        <f t="shared" ref="AE83" si="795">IF(K83&gt;0,(K80*AE80+K81*AE81+K82*AE82)/K83,0)</f>
        <v>0.21936745840788041</v>
      </c>
      <c r="AF83" s="58">
        <f t="shared" ref="AF83" si="796">SUM(AF80:AF82)</f>
        <v>122.86686660000001</v>
      </c>
      <c r="AG83" s="53">
        <f t="shared" ref="AG83" si="797">IF(AND(AA83&gt;0),((AA80*AG80+AA81*AG81+AA82*AG82)/AA83),0)</f>
        <v>0.8986934674561774</v>
      </c>
      <c r="AH83" s="57">
        <f t="shared" si="646"/>
        <v>0.904334299113975</v>
      </c>
      <c r="AI83" s="51">
        <f t="shared" ref="AI83" si="798">SUM(AI80:AI82)</f>
        <v>619</v>
      </c>
      <c r="AJ83" s="21">
        <f t="shared" ref="AJ83" si="799">IF(AI83&gt;0,(AJ80*AI80+AJ81*AI81+AJ82*AI82)/AI83,0)</f>
        <v>9.5106623586429712E-2</v>
      </c>
      <c r="AK83" s="53">
        <f t="shared" ref="AK83" si="800">IF(K83&gt;0,(AK80*K80+AK81*K81+AK82*K82)/K83,0)</f>
        <v>0.22790328007074259</v>
      </c>
      <c r="AL83" s="58">
        <f t="shared" ref="AL83" si="801">SUM(AL80:AL82)</f>
        <v>127.6494742</v>
      </c>
      <c r="AM83" s="56"/>
      <c r="AN83" s="56">
        <f t="shared" ref="AN83" si="802">SUM(AN80:AN82)</f>
        <v>1058.96</v>
      </c>
      <c r="AO83" s="106"/>
      <c r="AP83" s="107">
        <f>AO82</f>
        <v>1279.0400000000034</v>
      </c>
      <c r="AQ83" s="51">
        <f t="shared" ref="AQ83" si="803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51</v>
      </c>
      <c r="D84" s="12">
        <v>6900</v>
      </c>
      <c r="E84" s="12">
        <v>0</v>
      </c>
      <c r="F84" s="12">
        <v>13396</v>
      </c>
      <c r="G84" s="13">
        <v>2.9</v>
      </c>
      <c r="H84" s="13">
        <v>6.6</v>
      </c>
      <c r="I84" s="12">
        <v>14363</v>
      </c>
      <c r="J84" s="13">
        <v>7.5</v>
      </c>
      <c r="K84" s="12">
        <v>16187</v>
      </c>
      <c r="L84" s="14">
        <v>8.5000000000000006E-2</v>
      </c>
      <c r="M84" s="24">
        <f>ROUND(K84*(1-L84),0)</f>
        <v>14811</v>
      </c>
      <c r="N84" s="15">
        <v>0.64200000000000002</v>
      </c>
      <c r="O84" s="25">
        <f t="shared" ref="O84:O86" si="804">M84*N84</f>
        <v>9508.6620000000003</v>
      </c>
      <c r="P84" s="14">
        <v>0.30299999999999999</v>
      </c>
      <c r="Q84" s="25">
        <f t="shared" ref="Q84:Q86" si="805">M84*P84</f>
        <v>4487.7330000000002</v>
      </c>
      <c r="R84" s="16">
        <v>5.5E-2</v>
      </c>
      <c r="S84" s="25">
        <f t="shared" ref="S84:S86" si="806">M84*R84</f>
        <v>814.60500000000002</v>
      </c>
      <c r="T84" s="26">
        <v>0.20200000000000001</v>
      </c>
      <c r="U84" s="25">
        <f t="shared" ref="U84:U86" si="807">M84*T84</f>
        <v>2991.8220000000001</v>
      </c>
      <c r="V84" s="16">
        <v>0.52400000000000002</v>
      </c>
      <c r="W84" s="25">
        <f t="shared" ref="W84:W86" si="808">M84*V84</f>
        <v>7760.9639999999999</v>
      </c>
      <c r="X84" s="16">
        <v>0.39</v>
      </c>
      <c r="Y84" s="25">
        <f t="shared" ref="Y84:Y86" si="809">X84*M84</f>
        <v>5776.29</v>
      </c>
      <c r="Z84" s="17">
        <v>3.0200000000000001E-3</v>
      </c>
      <c r="AA84" s="18">
        <f t="shared" ref="AA84:AA86" si="810">M84*Z84</f>
        <v>44.729220000000005</v>
      </c>
      <c r="AB84" s="27">
        <f>IF(M84&gt;0,(AD84+AL84)/M84,0)</f>
        <v>3.2026541624468304E-3</v>
      </c>
      <c r="AC84" s="17">
        <v>3.3E-4</v>
      </c>
      <c r="AD84" s="24">
        <f t="shared" ref="AD84:AD86" si="811">AC84*M84</f>
        <v>4.8876299999999997</v>
      </c>
      <c r="AE84" s="118">
        <v>0.21490000000000001</v>
      </c>
      <c r="AF84" s="30">
        <f t="shared" ref="AF84:AF86" si="812">AI84*(1-AJ84)*AE84</f>
        <v>41.297762800000001</v>
      </c>
      <c r="AG84" s="28">
        <f t="shared" ref="AG84:AG86" si="813">IF(AND(AE84&gt;0,AC84&gt;0,Z84&gt;0),((Z84-AC84)*AE84)/((AE84-AC84)*Z84),0)</f>
        <v>0.89209838126892926</v>
      </c>
      <c r="AH84" s="60">
        <f t="shared" si="646"/>
        <v>0.8982993922797069</v>
      </c>
      <c r="AI84" s="12">
        <v>214</v>
      </c>
      <c r="AJ84" s="14">
        <v>0.10199999999999999</v>
      </c>
      <c r="AK84" s="15">
        <v>0.22140000000000001</v>
      </c>
      <c r="AL84" s="30">
        <f t="shared" ref="AL84:AL86" si="814">AI84*(1-AJ84)*AK84</f>
        <v>42.546880800000004</v>
      </c>
      <c r="AM84" s="19">
        <v>1.62</v>
      </c>
      <c r="AN84" s="19">
        <v>1057.6199999999999</v>
      </c>
      <c r="AO84" s="102">
        <f>AO82+AI84-AN84</f>
        <v>435.42000000000348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1" t="s">
        <v>53</v>
      </c>
      <c r="D85" s="34">
        <v>18640</v>
      </c>
      <c r="E85" s="34">
        <v>4</v>
      </c>
      <c r="F85" s="34">
        <v>16122</v>
      </c>
      <c r="G85" s="35">
        <v>3.3</v>
      </c>
      <c r="H85" s="35">
        <v>6.8</v>
      </c>
      <c r="I85" s="34">
        <v>14956</v>
      </c>
      <c r="J85" s="35">
        <v>7.1</v>
      </c>
      <c r="K85" s="34">
        <v>16145</v>
      </c>
      <c r="L85" s="36">
        <v>8.4000000000000005E-2</v>
      </c>
      <c r="M85" s="37">
        <f>ROUND(K85*(1-L85),0)</f>
        <v>14789</v>
      </c>
      <c r="N85" s="38">
        <v>0.66</v>
      </c>
      <c r="O85" s="25">
        <f t="shared" si="804"/>
        <v>9760.74</v>
      </c>
      <c r="P85" s="36">
        <v>0.27300000000000002</v>
      </c>
      <c r="Q85" s="25">
        <f t="shared" si="805"/>
        <v>4037.3970000000004</v>
      </c>
      <c r="R85" s="39">
        <v>6.7000000000000004E-2</v>
      </c>
      <c r="S85" s="25">
        <f t="shared" si="806"/>
        <v>990.86300000000006</v>
      </c>
      <c r="T85" s="28">
        <v>0.193</v>
      </c>
      <c r="U85" s="25">
        <f t="shared" si="807"/>
        <v>2854.277</v>
      </c>
      <c r="V85" s="39">
        <v>0.51600000000000001</v>
      </c>
      <c r="W85" s="25">
        <f t="shared" si="808"/>
        <v>7631.1239999999998</v>
      </c>
      <c r="X85" s="39">
        <v>0.39</v>
      </c>
      <c r="Y85" s="25">
        <f t="shared" si="809"/>
        <v>5767.71</v>
      </c>
      <c r="Z85" s="40">
        <v>2.9399999999999999E-3</v>
      </c>
      <c r="AA85" s="18">
        <f t="shared" si="810"/>
        <v>43.479659999999996</v>
      </c>
      <c r="AB85" s="27">
        <f>IF(M85&gt;0,(AD85+AL85)/M85,0)</f>
        <v>3.2486216174183518E-3</v>
      </c>
      <c r="AC85" s="40">
        <v>3.3E-4</v>
      </c>
      <c r="AD85" s="37">
        <f t="shared" si="811"/>
        <v>4.8803700000000001</v>
      </c>
      <c r="AE85" s="28">
        <v>0.21970000000000001</v>
      </c>
      <c r="AF85" s="41">
        <f t="shared" si="812"/>
        <v>41.646991100000008</v>
      </c>
      <c r="AG85" s="28">
        <f t="shared" si="813"/>
        <v>0.8890905589568644</v>
      </c>
      <c r="AH85" s="29">
        <f t="shared" si="646"/>
        <v>0.89972240143826476</v>
      </c>
      <c r="AI85" s="34">
        <v>209</v>
      </c>
      <c r="AJ85" s="36">
        <v>9.2999999999999999E-2</v>
      </c>
      <c r="AK85" s="38">
        <v>0.22770000000000001</v>
      </c>
      <c r="AL85" s="41">
        <f t="shared" si="814"/>
        <v>43.163495100000006</v>
      </c>
      <c r="AM85" s="42">
        <v>1.7</v>
      </c>
      <c r="AN85" s="42"/>
      <c r="AO85" s="122">
        <f>AO84+AI85-AN85</f>
        <v>644.42000000000348</v>
      </c>
      <c r="AP85" s="105"/>
      <c r="AQ85" s="43"/>
      <c r="AR85" s="44"/>
      <c r="AS85" s="45"/>
      <c r="AT85" s="45"/>
      <c r="AU85" s="45"/>
      <c r="AV85" s="45"/>
    </row>
    <row r="86" spans="1:48" x14ac:dyDescent="0.2">
      <c r="A86" s="188"/>
      <c r="B86" s="33">
        <v>3</v>
      </c>
      <c r="C86" s="11" t="s">
        <v>50</v>
      </c>
      <c r="D86" s="43">
        <v>19232</v>
      </c>
      <c r="E86" s="43">
        <v>1</v>
      </c>
      <c r="F86" s="43">
        <v>15361</v>
      </c>
      <c r="G86" s="37">
        <v>4</v>
      </c>
      <c r="H86" s="37">
        <v>7.5</v>
      </c>
      <c r="I86" s="43">
        <v>15474</v>
      </c>
      <c r="J86" s="149">
        <v>7.1</v>
      </c>
      <c r="K86" s="43">
        <v>16245</v>
      </c>
      <c r="L86" s="39">
        <v>8.2000000000000003E-2</v>
      </c>
      <c r="M86" s="37">
        <f>ROUND(K86*(1-L86),0)</f>
        <v>14913</v>
      </c>
      <c r="N86" s="28">
        <v>0.623</v>
      </c>
      <c r="O86" s="25">
        <f t="shared" si="804"/>
        <v>9290.7989999999991</v>
      </c>
      <c r="P86" s="39">
        <v>0.23899999999999999</v>
      </c>
      <c r="Q86" s="25">
        <f t="shared" si="805"/>
        <v>3564.2069999999999</v>
      </c>
      <c r="R86" s="39">
        <v>0.13800000000000001</v>
      </c>
      <c r="S86" s="25">
        <f t="shared" si="806"/>
        <v>2057.9940000000001</v>
      </c>
      <c r="T86" s="28">
        <v>0.193</v>
      </c>
      <c r="U86" s="25">
        <f t="shared" si="807"/>
        <v>2878.2090000000003</v>
      </c>
      <c r="V86" s="39">
        <v>0.52200000000000002</v>
      </c>
      <c r="W86" s="25">
        <f t="shared" si="808"/>
        <v>7784.5860000000002</v>
      </c>
      <c r="X86" s="39">
        <v>0.39</v>
      </c>
      <c r="Y86" s="25">
        <f t="shared" si="809"/>
        <v>5816.0700000000006</v>
      </c>
      <c r="Z86" s="47">
        <v>2.9299999999999999E-3</v>
      </c>
      <c r="AA86" s="18">
        <f t="shared" si="810"/>
        <v>43.69509</v>
      </c>
      <c r="AB86" s="27">
        <f>IF(M86&gt;0,(AD86+AL86)/M86,0)</f>
        <v>3.0256462683564671E-3</v>
      </c>
      <c r="AC86" s="47">
        <v>3.2000000000000003E-4</v>
      </c>
      <c r="AD86" s="37">
        <f t="shared" si="811"/>
        <v>4.7721600000000004</v>
      </c>
      <c r="AE86" s="28">
        <v>0.21920000000000001</v>
      </c>
      <c r="AF86" s="41">
        <f t="shared" si="812"/>
        <v>39.697339200000002</v>
      </c>
      <c r="AG86" s="28">
        <f t="shared" si="813"/>
        <v>0.89208730016166682</v>
      </c>
      <c r="AH86" s="29">
        <f t="shared" si="646"/>
        <v>0.89552368135213478</v>
      </c>
      <c r="AI86" s="43">
        <v>201</v>
      </c>
      <c r="AJ86" s="39">
        <v>9.9000000000000005E-2</v>
      </c>
      <c r="AK86" s="28">
        <v>0.2228</v>
      </c>
      <c r="AL86" s="41">
        <f t="shared" si="814"/>
        <v>40.349302799999997</v>
      </c>
      <c r="AM86" s="18">
        <v>1.6</v>
      </c>
      <c r="AN86" s="18"/>
      <c r="AO86" s="122">
        <f>AO85+AI86-AN86</f>
        <v>845.42000000000348</v>
      </c>
      <c r="AP86" s="105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89"/>
      <c r="B87" s="49" t="s">
        <v>38</v>
      </c>
      <c r="C87" s="50"/>
      <c r="D87" s="51">
        <f t="shared" ref="D87" si="815">SUM(D84:D86)</f>
        <v>44772</v>
      </c>
      <c r="E87" s="51"/>
      <c r="F87" s="51">
        <f t="shared" ref="F87" si="816">SUM(F84:F86)</f>
        <v>44879</v>
      </c>
      <c r="G87" s="52"/>
      <c r="H87" s="52"/>
      <c r="I87" s="51">
        <f t="shared" ref="I87:K87" si="817">SUM(I84:I86)</f>
        <v>44793</v>
      </c>
      <c r="J87" s="52"/>
      <c r="K87" s="51">
        <f t="shared" si="817"/>
        <v>48577</v>
      </c>
      <c r="L87" s="21">
        <f t="shared" ref="L87" si="818">IF(K87&gt;0,(K84*L84+K85*L85+K86*L86)/K87,0)</f>
        <v>8.3664388496613631E-2</v>
      </c>
      <c r="M87" s="52">
        <f t="shared" ref="M87" si="819">M84+M85+M86</f>
        <v>44513</v>
      </c>
      <c r="N87" s="53">
        <f t="shared" ref="N87" si="820">IF(M87&gt;0,O87/M87,0)</f>
        <v>0.64161483162222277</v>
      </c>
      <c r="O87" s="54">
        <f t="shared" ref="O87" si="821">O84+O85+O86</f>
        <v>28560.201000000001</v>
      </c>
      <c r="P87" s="21">
        <f t="shared" ref="P87" si="822">IF(M87&gt;0,Q87/M87,0)</f>
        <v>0.27159115314627191</v>
      </c>
      <c r="Q87" s="54">
        <f t="shared" ref="Q87" si="823">Q84+Q85+Q86</f>
        <v>12089.337000000001</v>
      </c>
      <c r="R87" s="21">
        <f t="shared" ref="R87" si="824">IF(M87&gt;0,S87/M87,0)</f>
        <v>8.6794015231505414E-2</v>
      </c>
      <c r="S87" s="54">
        <f t="shared" ref="S87" si="825">S84+S85+S86</f>
        <v>3863.4620000000004</v>
      </c>
      <c r="T87" s="21">
        <f t="shared" ref="T87" si="826">IF(M87&gt;0,U87/M87,0)</f>
        <v>0.19599460831667156</v>
      </c>
      <c r="U87" s="54">
        <f t="shared" ref="U87" si="827">U84+U85+U86</f>
        <v>8724.3080000000009</v>
      </c>
      <c r="V87" s="21">
        <f t="shared" ref="V87" si="828">IF(M87&gt;0,W87/M87,0)</f>
        <v>0.52067202839619886</v>
      </c>
      <c r="W87" s="54">
        <f t="shared" ref="W87" si="829">W84+W85+W86</f>
        <v>23176.673999999999</v>
      </c>
      <c r="X87" s="21">
        <f t="shared" ref="X87" si="830">IF(M87&gt;0,Y87/M87,0)</f>
        <v>0.39</v>
      </c>
      <c r="Y87" s="54">
        <f t="shared" ref="Y87" si="831">Y84+Y85+Y86</f>
        <v>17360.07</v>
      </c>
      <c r="Z87" s="55">
        <f t="shared" ref="Z87" si="832">IF(M87&gt;0,AA87/M87,0)</f>
        <v>2.9632684833644099E-3</v>
      </c>
      <c r="AA87" s="56">
        <f t="shared" ref="AA87" si="833">SUM(AA84:AA86)</f>
        <v>131.90396999999999</v>
      </c>
      <c r="AB87" s="55">
        <f t="shared" ref="AB87" si="834">IF(M87&gt;0,(AB84*M84+AB85*M85+AB86*M86)/M87,0)</f>
        <v>3.1586241929324015E-3</v>
      </c>
      <c r="AC87" s="55">
        <f t="shared" ref="AC87" si="835">IF(K87&gt;0,(K84*AC84+K85*AC85+K86*AC86)/K87,0)</f>
        <v>3.2665582477304074E-4</v>
      </c>
      <c r="AD87" s="52">
        <f t="shared" ref="AD87" si="836">SUM(AD84:AD86)</f>
        <v>14.54016</v>
      </c>
      <c r="AE87" s="53">
        <f t="shared" ref="AE87" si="837">IF(K87&gt;0,(K84*AE84+K85*AE85+K86*AE86)/K87,0)</f>
        <v>0.21793331823702575</v>
      </c>
      <c r="AF87" s="58">
        <f t="shared" ref="AF87" si="838">SUM(AF84:AF86)</f>
        <v>122.64209310000001</v>
      </c>
      <c r="AG87" s="53">
        <f t="shared" ref="AG87" si="839">IF(AND(AA87&gt;0),((AA84*AG84+AA85*AG85+AA86*AG86)/AA87),0)</f>
        <v>0.89110323850371831</v>
      </c>
      <c r="AH87" s="57">
        <f t="shared" si="646"/>
        <v>0.89789248257610388</v>
      </c>
      <c r="AI87" s="51">
        <f t="shared" ref="AI87" si="840">SUM(AI84:AI86)</f>
        <v>624</v>
      </c>
      <c r="AJ87" s="21">
        <f t="shared" ref="AJ87" si="841">IF(AI87&gt;0,(AJ84*AI84+AJ85*AI85+AJ86*AI86)/AI87,0)</f>
        <v>9.8019230769230775E-2</v>
      </c>
      <c r="AK87" s="53">
        <f t="shared" ref="AK87" si="842">IF(K87&gt;0,(AK84*K84+AK85*K85+AK86*K86)/K87,0)</f>
        <v>0.22396204582415546</v>
      </c>
      <c r="AL87" s="58">
        <f t="shared" ref="AL87" si="843">SUM(AL84:AL86)</f>
        <v>126.05967870000001</v>
      </c>
      <c r="AM87" s="56"/>
      <c r="AN87" s="56">
        <f t="shared" ref="AN87" si="844">SUM(AN84:AN86)</f>
        <v>1057.6199999999999</v>
      </c>
      <c r="AO87" s="106"/>
      <c r="AP87" s="107">
        <f>AO86</f>
        <v>845.42000000000348</v>
      </c>
      <c r="AQ87" s="51">
        <f t="shared" ref="AQ87" si="845">SUM(AQ84:AQ86)</f>
        <v>0</v>
      </c>
      <c r="AR87" s="59"/>
      <c r="AS87" s="58"/>
      <c r="AT87" s="58"/>
      <c r="AU87" s="58"/>
      <c r="AV87" s="58"/>
    </row>
    <row r="88" spans="1:48" x14ac:dyDescent="0.2">
      <c r="A88" s="187">
        <v>22</v>
      </c>
      <c r="B88" s="23">
        <v>1</v>
      </c>
      <c r="C88" s="11" t="s">
        <v>51</v>
      </c>
      <c r="D88" s="12">
        <v>5729</v>
      </c>
      <c r="E88" s="12">
        <v>0</v>
      </c>
      <c r="F88" s="12">
        <v>13917</v>
      </c>
      <c r="G88" s="13">
        <v>3.5</v>
      </c>
      <c r="H88" s="13">
        <v>5.7</v>
      </c>
      <c r="I88" s="12">
        <v>14688</v>
      </c>
      <c r="J88" s="147">
        <v>7.4</v>
      </c>
      <c r="K88" s="12">
        <v>15830</v>
      </c>
      <c r="L88" s="14">
        <v>8.5000000000000006E-2</v>
      </c>
      <c r="M88" s="24">
        <f>ROUND(K88*(1-L88),0)</f>
        <v>14484</v>
      </c>
      <c r="N88" s="15">
        <v>0.53900000000000003</v>
      </c>
      <c r="O88" s="25">
        <f t="shared" ref="O88:O90" si="846">M88*N88</f>
        <v>7806.8760000000002</v>
      </c>
      <c r="P88" s="14">
        <v>0.33700000000000002</v>
      </c>
      <c r="Q88" s="25">
        <f t="shared" ref="Q88:Q90" si="847">M88*P88</f>
        <v>4881.1080000000002</v>
      </c>
      <c r="R88" s="16">
        <v>0.124</v>
      </c>
      <c r="S88" s="25">
        <f t="shared" ref="S88:S90" si="848">M88*R88</f>
        <v>1796.0160000000001</v>
      </c>
      <c r="T88" s="26">
        <v>0.18099999999999999</v>
      </c>
      <c r="U88" s="25">
        <f t="shared" ref="U88:U90" si="849">M88*T88</f>
        <v>2621.6039999999998</v>
      </c>
      <c r="V88" s="16">
        <v>0.53100000000000003</v>
      </c>
      <c r="W88" s="25">
        <f t="shared" ref="W88:W90" si="850">M88*V88</f>
        <v>7691.0040000000008</v>
      </c>
      <c r="X88" s="16">
        <v>0.39</v>
      </c>
      <c r="Y88" s="25">
        <f t="shared" ref="Y88:Y90" si="851">X88*M88</f>
        <v>5648.76</v>
      </c>
      <c r="Z88" s="17">
        <v>3.0100000000000001E-3</v>
      </c>
      <c r="AA88" s="18">
        <f t="shared" ref="AA88:AA90" si="852">M88*Z88</f>
        <v>43.59684</v>
      </c>
      <c r="AB88" s="27">
        <f>IF(M88&gt;0,(AD88+AL88)/M88,0)</f>
        <v>2.3980596106048056E-3</v>
      </c>
      <c r="AC88" s="17">
        <v>3.2000000000000003E-4</v>
      </c>
      <c r="AD88" s="24">
        <f t="shared" ref="AD88:AD90" si="853">AC88*M88</f>
        <v>4.6348800000000008</v>
      </c>
      <c r="AE88" s="118">
        <v>0.21809999999999999</v>
      </c>
      <c r="AF88" s="30">
        <f t="shared" ref="AF88:AF90" si="854">AI88*(1-AJ88)*AE88</f>
        <v>28.753867799999998</v>
      </c>
      <c r="AG88" s="28">
        <f t="shared" ref="AG88:AG90" si="855">IF(AND(AE88&gt;0,AC88&gt;0,Z88&gt;0),((Z88-AC88)*AE88)/((AE88-AC88)*Z88),0)</f>
        <v>0.89500086801609358</v>
      </c>
      <c r="AH88" s="60">
        <f t="shared" si="646"/>
        <v>0.8677751095746925</v>
      </c>
      <c r="AI88" s="12">
        <v>146</v>
      </c>
      <c r="AJ88" s="14">
        <v>9.7000000000000003E-2</v>
      </c>
      <c r="AK88" s="15">
        <v>0.2283</v>
      </c>
      <c r="AL88" s="30">
        <f t="shared" ref="AL88:AL90" si="856">AI88*(1-AJ88)*AK88</f>
        <v>30.0986154</v>
      </c>
      <c r="AM88" s="19">
        <v>1.75</v>
      </c>
      <c r="AN88" s="19">
        <v>969.1</v>
      </c>
      <c r="AO88" s="102">
        <f>AO86+AI88-AN88-AP88</f>
        <v>3.4603431231516879E-12</v>
      </c>
      <c r="AP88" s="103">
        <v>22.32</v>
      </c>
      <c r="AQ88" s="12"/>
      <c r="AR88" s="31"/>
      <c r="AS88" s="20"/>
      <c r="AT88" s="20"/>
      <c r="AU88" s="20"/>
      <c r="AV88" s="20"/>
    </row>
    <row r="89" spans="1:48" x14ac:dyDescent="0.2">
      <c r="A89" s="188"/>
      <c r="B89" s="33">
        <v>2</v>
      </c>
      <c r="C89" s="11" t="s">
        <v>52</v>
      </c>
      <c r="D89" s="34">
        <v>18300</v>
      </c>
      <c r="E89" s="34">
        <v>5</v>
      </c>
      <c r="F89" s="34">
        <v>14838</v>
      </c>
      <c r="G89" s="35">
        <v>5.3</v>
      </c>
      <c r="H89" s="35">
        <v>7</v>
      </c>
      <c r="I89" s="34">
        <v>15921</v>
      </c>
      <c r="J89" s="35">
        <v>7.5</v>
      </c>
      <c r="K89" s="34">
        <v>16100</v>
      </c>
      <c r="L89" s="36">
        <v>8.3000000000000004E-2</v>
      </c>
      <c r="M89" s="37">
        <f>ROUND(K89*(1-L89),0)</f>
        <v>14764</v>
      </c>
      <c r="N89" s="38">
        <v>0.65600000000000003</v>
      </c>
      <c r="O89" s="25">
        <f t="shared" si="846"/>
        <v>9685.1840000000011</v>
      </c>
      <c r="P89" s="36">
        <v>0.312</v>
      </c>
      <c r="Q89" s="25">
        <f t="shared" si="847"/>
        <v>4606.3680000000004</v>
      </c>
      <c r="R89" s="39">
        <v>3.2000000000000001E-2</v>
      </c>
      <c r="S89" s="25">
        <f t="shared" si="848"/>
        <v>472.44800000000004</v>
      </c>
      <c r="T89" s="28">
        <v>0.191</v>
      </c>
      <c r="U89" s="25">
        <f t="shared" si="849"/>
        <v>2819.924</v>
      </c>
      <c r="V89" s="39">
        <v>0.52400000000000002</v>
      </c>
      <c r="W89" s="25">
        <f t="shared" si="850"/>
        <v>7736.3360000000002</v>
      </c>
      <c r="X89" s="39">
        <v>0.39</v>
      </c>
      <c r="Y89" s="25">
        <f t="shared" si="851"/>
        <v>5757.96</v>
      </c>
      <c r="Z89" s="40">
        <v>2.8600000000000001E-3</v>
      </c>
      <c r="AA89" s="18">
        <f t="shared" si="852"/>
        <v>42.22504</v>
      </c>
      <c r="AB89" s="27">
        <f>IF(M89&gt;0,(AD89+AL89)/M89,0)</f>
        <v>3.510577072609049E-3</v>
      </c>
      <c r="AC89" s="40">
        <v>3.2000000000000003E-4</v>
      </c>
      <c r="AD89" s="37">
        <f t="shared" si="853"/>
        <v>4.7244800000000007</v>
      </c>
      <c r="AE89" s="28">
        <v>0.21809999999999999</v>
      </c>
      <c r="AF89" s="41">
        <f t="shared" si="854"/>
        <v>46.091291099999999</v>
      </c>
      <c r="AG89" s="28">
        <f t="shared" si="855"/>
        <v>0.88941685552944627</v>
      </c>
      <c r="AH89" s="29">
        <f t="shared" si="646"/>
        <v>0.91015353099060914</v>
      </c>
      <c r="AI89" s="34">
        <v>233</v>
      </c>
      <c r="AJ89" s="36">
        <v>9.2999999999999999E-2</v>
      </c>
      <c r="AK89" s="38">
        <v>0.22289999999999999</v>
      </c>
      <c r="AL89" s="41">
        <f t="shared" si="856"/>
        <v>47.105679899999998</v>
      </c>
      <c r="AM89" s="42">
        <v>1.7</v>
      </c>
      <c r="AN89" s="42"/>
      <c r="AO89" s="122">
        <f>AO88+AI89-AN89</f>
        <v>233.00000000000347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11" t="s">
        <v>50</v>
      </c>
      <c r="D90" s="43">
        <v>20099</v>
      </c>
      <c r="E90" s="43">
        <v>1</v>
      </c>
      <c r="F90" s="43">
        <v>16498</v>
      </c>
      <c r="G90" s="37">
        <v>5</v>
      </c>
      <c r="H90" s="37">
        <v>6.9</v>
      </c>
      <c r="I90" s="43">
        <v>16354</v>
      </c>
      <c r="J90" s="149">
        <v>7.2</v>
      </c>
      <c r="K90" s="43">
        <v>16205</v>
      </c>
      <c r="L90" s="39">
        <v>8.3000000000000004E-2</v>
      </c>
      <c r="M90" s="37">
        <f>ROUND(K90*(1-L90),0)</f>
        <v>14860</v>
      </c>
      <c r="N90" s="28">
        <v>0.64900000000000002</v>
      </c>
      <c r="O90" s="25">
        <f t="shared" si="846"/>
        <v>9644.14</v>
      </c>
      <c r="P90" s="39">
        <v>0.24399999999999999</v>
      </c>
      <c r="Q90" s="25">
        <f t="shared" si="847"/>
        <v>3625.84</v>
      </c>
      <c r="R90" s="39">
        <v>0.107</v>
      </c>
      <c r="S90" s="25">
        <f t="shared" si="848"/>
        <v>1590.02</v>
      </c>
      <c r="T90" s="28">
        <v>0.20399999999999999</v>
      </c>
      <c r="U90" s="25">
        <f t="shared" si="849"/>
        <v>3031.4399999999996</v>
      </c>
      <c r="V90" s="39">
        <v>0.51</v>
      </c>
      <c r="W90" s="25">
        <f t="shared" si="850"/>
        <v>7578.6</v>
      </c>
      <c r="X90" s="39">
        <v>0.39</v>
      </c>
      <c r="Y90" s="25">
        <f t="shared" si="851"/>
        <v>5795.4000000000005</v>
      </c>
      <c r="Z90" s="47">
        <v>2.8500000000000001E-3</v>
      </c>
      <c r="AA90" s="18">
        <f t="shared" si="852"/>
        <v>42.350999999999999</v>
      </c>
      <c r="AB90" s="27">
        <f>IF(M90&gt;0,(AD90+AL90)/M90,0)</f>
        <v>3.0872205921938091E-3</v>
      </c>
      <c r="AC90" s="47">
        <v>3.2000000000000003E-4</v>
      </c>
      <c r="AD90" s="37">
        <f t="shared" si="853"/>
        <v>4.7552000000000003</v>
      </c>
      <c r="AE90" s="28">
        <v>0.21299999999999999</v>
      </c>
      <c r="AF90" s="41">
        <f t="shared" si="854"/>
        <v>39.347490000000001</v>
      </c>
      <c r="AG90" s="28">
        <f t="shared" si="855"/>
        <v>0.88905496768062697</v>
      </c>
      <c r="AH90" s="29">
        <f t="shared" si="646"/>
        <v>0.89763729908889855</v>
      </c>
      <c r="AI90" s="43">
        <v>203</v>
      </c>
      <c r="AJ90" s="39">
        <v>0.09</v>
      </c>
      <c r="AK90" s="28">
        <v>0.22259999999999999</v>
      </c>
      <c r="AL90" s="41">
        <f t="shared" si="856"/>
        <v>41.120898000000004</v>
      </c>
      <c r="AM90" s="18">
        <v>1.65</v>
      </c>
      <c r="AN90" s="18"/>
      <c r="AO90" s="122">
        <f>AO89+AI90-AN90</f>
        <v>436.00000000000347</v>
      </c>
      <c r="AP90" s="105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89"/>
      <c r="B91" s="49" t="s">
        <v>38</v>
      </c>
      <c r="C91" s="50"/>
      <c r="D91" s="51">
        <f t="shared" ref="D91" si="857">SUM(D88:D90)</f>
        <v>44128</v>
      </c>
      <c r="E91" s="51"/>
      <c r="F91" s="51">
        <f t="shared" ref="F91" si="858">SUM(F88:F90)</f>
        <v>45253</v>
      </c>
      <c r="G91" s="52"/>
      <c r="H91" s="52"/>
      <c r="I91" s="51">
        <f t="shared" ref="I91:K91" si="859">SUM(I88:I90)</f>
        <v>46963</v>
      </c>
      <c r="J91" s="52"/>
      <c r="K91" s="51">
        <f t="shared" si="859"/>
        <v>48135</v>
      </c>
      <c r="L91" s="21">
        <f t="shared" ref="L91" si="860">IF(K91&gt;0,(K88*L88+K89*L89+K90*L90)/K91,0)</f>
        <v>8.3657733457982775E-2</v>
      </c>
      <c r="M91" s="52">
        <f t="shared" ref="M91" si="861">M88+M89+M90</f>
        <v>44108</v>
      </c>
      <c r="N91" s="53">
        <f t="shared" ref="N91" si="862">IF(M91&gt;0,O91/M91,0)</f>
        <v>0.61522172848462864</v>
      </c>
      <c r="O91" s="54">
        <f t="shared" ref="O91" si="863">O88+O89+O90</f>
        <v>27136.2</v>
      </c>
      <c r="P91" s="21">
        <f t="shared" ref="P91" si="864">IF(M91&gt;0,Q91/M91,0)</f>
        <v>0.29730017230434391</v>
      </c>
      <c r="Q91" s="54">
        <f t="shared" ref="Q91" si="865">Q88+Q89+Q90</f>
        <v>13113.316000000001</v>
      </c>
      <c r="R91" s="21">
        <f t="shared" ref="R91" si="866">IF(M91&gt;0,S91/M91,0)</f>
        <v>8.7478099211027477E-2</v>
      </c>
      <c r="S91" s="54">
        <f t="shared" ref="S91" si="867">S88+S89+S90</f>
        <v>3858.4839999999999</v>
      </c>
      <c r="T91" s="21">
        <f t="shared" ref="T91" si="868">IF(M91&gt;0,U91/M91,0)</f>
        <v>0.19209594631359392</v>
      </c>
      <c r="U91" s="54">
        <f t="shared" ref="U91" si="869">U88+U89+U90</f>
        <v>8472.9680000000008</v>
      </c>
      <c r="V91" s="21">
        <f t="shared" ref="V91" si="870">IF(M91&gt;0,W91/M91,0)</f>
        <v>0.52158202593633818</v>
      </c>
      <c r="W91" s="54">
        <f t="shared" ref="W91" si="871">W88+W89+W90</f>
        <v>23005.940000000002</v>
      </c>
      <c r="X91" s="21">
        <f t="shared" ref="X91" si="872">IF(M91&gt;0,Y91/M91,0)</f>
        <v>0.39000000000000007</v>
      </c>
      <c r="Y91" s="54">
        <f t="shared" ref="Y91" si="873">Y88+Y89+Y90</f>
        <v>17202.120000000003</v>
      </c>
      <c r="Z91" s="55">
        <f t="shared" ref="Z91" si="874">IF(M91&gt;0,AA91/M91,0)</f>
        <v>2.9058873673709984E-3</v>
      </c>
      <c r="AA91" s="56">
        <f t="shared" ref="AA91" si="875">SUM(AA88:AA90)</f>
        <v>128.17287999999999</v>
      </c>
      <c r="AB91" s="55">
        <f t="shared" ref="AB91" si="876">IF(M91&gt;0,(AB88*M88+AB89*M89+AB90*M90)/M91,0)</f>
        <v>3.0026243153169494E-3</v>
      </c>
      <c r="AC91" s="55">
        <f t="shared" ref="AC91" si="877">IF(K91&gt;0,(K88*AC88+K89*AC89+K90*AC90)/K91,0)</f>
        <v>3.2000000000000003E-4</v>
      </c>
      <c r="AD91" s="52">
        <f t="shared" ref="AD91" si="878">SUM(AD88:AD90)</f>
        <v>14.114560000000003</v>
      </c>
      <c r="AE91" s="53">
        <f t="shared" ref="AE91" si="879">IF(K91&gt;0,(K88*AE88+K89*AE89+K90*AE90)/K91,0)</f>
        <v>0.21638304767840444</v>
      </c>
      <c r="AF91" s="58">
        <f t="shared" ref="AF91" si="880">SUM(AF88:AF90)</f>
        <v>114.19264889999999</v>
      </c>
      <c r="AG91" s="53">
        <f t="shared" ref="AG91" si="881">IF(AND(AA91&gt;0),((AA88*AG88+AA89*AG89+AA90*AG90)/AA91),0)</f>
        <v>0.89119663130301885</v>
      </c>
      <c r="AH91" s="57">
        <f t="shared" si="646"/>
        <v>0.89470143378664679</v>
      </c>
      <c r="AI91" s="51">
        <f t="shared" ref="AI91" si="882">SUM(AI88:AI90)</f>
        <v>582</v>
      </c>
      <c r="AJ91" s="21">
        <f t="shared" ref="AJ91" si="883">IF(AI91&gt;0,(AJ88*AI88+AJ89*AI89+AJ90*AI90)/AI91,0)</f>
        <v>9.2957044673539518E-2</v>
      </c>
      <c r="AK91" s="53">
        <f t="shared" ref="AK91" si="884">IF(K91&gt;0,(AK88*K88+AK89*K89+AK90*K90)/K91,0)</f>
        <v>0.22457488314116547</v>
      </c>
      <c r="AL91" s="58">
        <f t="shared" ref="AL91" si="885">SUM(AL88:AL90)</f>
        <v>118.3251933</v>
      </c>
      <c r="AM91" s="56"/>
      <c r="AN91" s="56">
        <f t="shared" ref="AN91" si="886">SUM(AN88:AN90)</f>
        <v>969.1</v>
      </c>
      <c r="AO91" s="106"/>
      <c r="AP91" s="107">
        <f>AO90</f>
        <v>436.00000000000347</v>
      </c>
      <c r="AQ91" s="51">
        <f t="shared" ref="AQ91" si="887">SUM(AQ88:AQ90)</f>
        <v>0</v>
      </c>
      <c r="AR91" s="59"/>
      <c r="AS91" s="58"/>
      <c r="AT91" s="58"/>
      <c r="AU91" s="58"/>
      <c r="AV91" s="58"/>
    </row>
    <row r="92" spans="1:48" x14ac:dyDescent="0.2">
      <c r="A92" s="187">
        <v>23</v>
      </c>
      <c r="B92" s="23">
        <v>1</v>
      </c>
      <c r="C92" s="11" t="s">
        <v>51</v>
      </c>
      <c r="D92" s="12">
        <v>5874</v>
      </c>
      <c r="E92" s="12">
        <v>0</v>
      </c>
      <c r="F92" s="12">
        <v>9945</v>
      </c>
      <c r="G92" s="13">
        <v>4.7</v>
      </c>
      <c r="H92" s="13">
        <v>6.1</v>
      </c>
      <c r="I92" s="12">
        <v>11008</v>
      </c>
      <c r="J92" s="13">
        <v>9.3000000000000007</v>
      </c>
      <c r="K92" s="12">
        <v>16179</v>
      </c>
      <c r="L92" s="14">
        <v>8.5000000000000006E-2</v>
      </c>
      <c r="M92" s="24">
        <f>ROUND(K92*(1-L92),0)</f>
        <v>14804</v>
      </c>
      <c r="N92" s="15">
        <v>0.54400000000000004</v>
      </c>
      <c r="O92" s="25">
        <f t="shared" ref="O92:O94" si="888">M92*N92</f>
        <v>8053.3760000000002</v>
      </c>
      <c r="P92" s="14">
        <v>0.33600000000000002</v>
      </c>
      <c r="Q92" s="25">
        <f t="shared" ref="Q92:Q94" si="889">M92*P92</f>
        <v>4974.1440000000002</v>
      </c>
      <c r="R92" s="16">
        <v>0.12</v>
      </c>
      <c r="S92" s="25">
        <f t="shared" ref="S92:S94" si="890">M92*R92</f>
        <v>1776.48</v>
      </c>
      <c r="T92" s="26">
        <v>0.17399999999999999</v>
      </c>
      <c r="U92" s="25">
        <f t="shared" ref="U92:U94" si="891">M92*T92</f>
        <v>2575.8959999999997</v>
      </c>
      <c r="V92" s="16">
        <v>0.53700000000000003</v>
      </c>
      <c r="W92" s="25">
        <f t="shared" ref="W92:W94" si="892">M92*V92</f>
        <v>7949.7480000000005</v>
      </c>
      <c r="X92" s="16">
        <v>0.39</v>
      </c>
      <c r="Y92" s="25">
        <f t="shared" ref="Y92:Y94" si="893">X92*M92</f>
        <v>5773.56</v>
      </c>
      <c r="Z92" s="17">
        <v>2.8500000000000001E-3</v>
      </c>
      <c r="AA92" s="18">
        <f t="shared" ref="AA92:AA94" si="894">M92*Z92</f>
        <v>42.191400000000002</v>
      </c>
      <c r="AB92" s="27">
        <f>IF(M92&gt;0,(AD92+AL92)/M92,0)</f>
        <v>2.9553570318832743E-3</v>
      </c>
      <c r="AC92" s="17">
        <v>3.2000000000000003E-4</v>
      </c>
      <c r="AD92" s="24">
        <f t="shared" ref="AD92:AD94" si="895">AC92*M92</f>
        <v>4.7372800000000002</v>
      </c>
      <c r="AE92" s="118">
        <v>0.21440000000000001</v>
      </c>
      <c r="AF92" s="30">
        <f t="shared" ref="AF92:AF94" si="896">AI92*(1-AJ92)*AE92</f>
        <v>38.003472000000002</v>
      </c>
      <c r="AG92" s="28">
        <f t="shared" ref="AG92:AG94" si="897">IF(AND(AE92&gt;0,AC92&gt;0,Z92&gt;0),((Z92-AC92)*AE92)/((AE92-AC92)*Z92),0)</f>
        <v>0.88904623292161644</v>
      </c>
      <c r="AH92" s="60">
        <f t="shared" si="646"/>
        <v>0.89302039891842688</v>
      </c>
      <c r="AI92" s="12">
        <v>195</v>
      </c>
      <c r="AJ92" s="14">
        <v>9.0999999999999998E-2</v>
      </c>
      <c r="AK92" s="15">
        <v>0.22009999999999999</v>
      </c>
      <c r="AL92" s="30">
        <f t="shared" ref="AL92:AL94" si="898">AI92*(1-AJ92)*AK92</f>
        <v>39.013825499999996</v>
      </c>
      <c r="AM92" s="19">
        <v>1.62</v>
      </c>
      <c r="AN92" s="19">
        <v>551.76</v>
      </c>
      <c r="AO92" s="102">
        <f>AO90+AI92-AN92</f>
        <v>79.24000000000342</v>
      </c>
      <c r="AP92" s="103"/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52</v>
      </c>
      <c r="D93" s="34">
        <v>18726</v>
      </c>
      <c r="E93" s="34">
        <v>4</v>
      </c>
      <c r="F93" s="34">
        <v>15346</v>
      </c>
      <c r="G93" s="35">
        <v>6.5</v>
      </c>
      <c r="H93" s="35">
        <v>6.3</v>
      </c>
      <c r="I93" s="34">
        <v>15351</v>
      </c>
      <c r="J93" s="35">
        <v>8.3000000000000007</v>
      </c>
      <c r="K93" s="34">
        <v>16353</v>
      </c>
      <c r="L93" s="36">
        <v>7.1999999999999995E-2</v>
      </c>
      <c r="M93" s="37">
        <f>ROUND(K93*(1-L93),0)</f>
        <v>15176</v>
      </c>
      <c r="N93" s="38">
        <v>0.63200000000000001</v>
      </c>
      <c r="O93" s="25">
        <f t="shared" si="888"/>
        <v>9591.232</v>
      </c>
      <c r="P93" s="36">
        <v>0.31</v>
      </c>
      <c r="Q93" s="25">
        <f t="shared" si="889"/>
        <v>4704.5600000000004</v>
      </c>
      <c r="R93" s="39">
        <v>5.8000000000000003E-2</v>
      </c>
      <c r="S93" s="25">
        <f t="shared" si="890"/>
        <v>880.20800000000008</v>
      </c>
      <c r="T93" s="28">
        <v>0.189</v>
      </c>
      <c r="U93" s="25">
        <f t="shared" si="891"/>
        <v>2868.2640000000001</v>
      </c>
      <c r="V93" s="39">
        <v>0.52700000000000002</v>
      </c>
      <c r="W93" s="25">
        <f t="shared" si="892"/>
        <v>7997.7520000000004</v>
      </c>
      <c r="X93" s="39">
        <v>0.39</v>
      </c>
      <c r="Y93" s="25">
        <f t="shared" si="893"/>
        <v>5918.64</v>
      </c>
      <c r="Z93" s="40">
        <v>2.7200000000000002E-3</v>
      </c>
      <c r="AA93" s="18">
        <f t="shared" si="894"/>
        <v>41.27872</v>
      </c>
      <c r="AB93" s="27">
        <f>IF(M93&gt;0,(AD93+AL93)/M93,0)</f>
        <v>2.7889249011597258E-3</v>
      </c>
      <c r="AC93" s="40">
        <v>2.9999999999999997E-4</v>
      </c>
      <c r="AD93" s="37">
        <f t="shared" si="895"/>
        <v>4.5527999999999995</v>
      </c>
      <c r="AE93" s="28">
        <v>0.21049999999999999</v>
      </c>
      <c r="AF93" s="41">
        <f t="shared" si="896"/>
        <v>35.7026945</v>
      </c>
      <c r="AG93" s="28">
        <f t="shared" si="897"/>
        <v>0.89097568142385419</v>
      </c>
      <c r="AH93" s="29">
        <f t="shared" si="646"/>
        <v>0.89363548758510436</v>
      </c>
      <c r="AI93" s="34">
        <v>187</v>
      </c>
      <c r="AJ93" s="36">
        <v>9.2999999999999999E-2</v>
      </c>
      <c r="AK93" s="38">
        <v>0.22270000000000001</v>
      </c>
      <c r="AL93" s="41">
        <f t="shared" si="898"/>
        <v>37.771924300000002</v>
      </c>
      <c r="AM93" s="42">
        <v>1.65</v>
      </c>
      <c r="AN93" s="42"/>
      <c r="AO93" s="122">
        <f>AO92+AI93-AN93</f>
        <v>266.24000000000342</v>
      </c>
      <c r="AP93" s="105"/>
      <c r="AQ93" s="43"/>
      <c r="AR93" s="44"/>
      <c r="AS93" s="45"/>
      <c r="AT93" s="45"/>
      <c r="AU93" s="45"/>
      <c r="AV93" s="45"/>
    </row>
    <row r="94" spans="1:48" x14ac:dyDescent="0.2">
      <c r="A94" s="188"/>
      <c r="B94" s="33">
        <v>3</v>
      </c>
      <c r="C94" s="46" t="s">
        <v>54</v>
      </c>
      <c r="D94" s="43">
        <v>19750</v>
      </c>
      <c r="E94" s="43">
        <v>1</v>
      </c>
      <c r="F94" s="43">
        <v>16732</v>
      </c>
      <c r="G94" s="37">
        <v>1.4</v>
      </c>
      <c r="H94" s="37">
        <v>5.6</v>
      </c>
      <c r="I94" s="43">
        <v>17490</v>
      </c>
      <c r="J94" s="37">
        <v>8</v>
      </c>
      <c r="K94" s="43">
        <v>16219</v>
      </c>
      <c r="L94" s="39">
        <v>7.1999999999999995E-2</v>
      </c>
      <c r="M94" s="37">
        <f>ROUND(K94*(1-L94),0)</f>
        <v>15051</v>
      </c>
      <c r="N94" s="28">
        <v>0.76800000000000002</v>
      </c>
      <c r="O94" s="25">
        <f t="shared" si="888"/>
        <v>11559.168</v>
      </c>
      <c r="P94" s="39">
        <v>0.157</v>
      </c>
      <c r="Q94" s="25">
        <f t="shared" si="889"/>
        <v>2363.0070000000001</v>
      </c>
      <c r="R94" s="39">
        <v>7.4999999999999997E-2</v>
      </c>
      <c r="S94" s="25">
        <f t="shared" si="890"/>
        <v>1128.825</v>
      </c>
      <c r="T94" s="28">
        <v>0.17899999999999999</v>
      </c>
      <c r="U94" s="25">
        <f t="shared" si="891"/>
        <v>2694.1289999999999</v>
      </c>
      <c r="V94" s="39">
        <v>0.53500000000000003</v>
      </c>
      <c r="W94" s="25">
        <f t="shared" si="892"/>
        <v>8052.2850000000008</v>
      </c>
      <c r="X94" s="39">
        <v>0.38</v>
      </c>
      <c r="Y94" s="25">
        <f t="shared" si="893"/>
        <v>5719.38</v>
      </c>
      <c r="Z94" s="47">
        <v>2.7100000000000002E-3</v>
      </c>
      <c r="AA94" s="18">
        <f t="shared" si="894"/>
        <v>40.788209999999999</v>
      </c>
      <c r="AB94" s="27">
        <f>IF(M94&gt;0,(AD94+AL94)/M94,0)</f>
        <v>2.6813417580227226E-3</v>
      </c>
      <c r="AC94" s="47">
        <v>2.9999999999999997E-4</v>
      </c>
      <c r="AD94" s="37">
        <f t="shared" si="895"/>
        <v>4.5152999999999999</v>
      </c>
      <c r="AE94" s="28">
        <v>0.2097</v>
      </c>
      <c r="AF94" s="41">
        <f t="shared" si="896"/>
        <v>34.844590800000006</v>
      </c>
      <c r="AG94" s="28">
        <f t="shared" si="897"/>
        <v>0.8905729601708624</v>
      </c>
      <c r="AH94" s="29">
        <f t="shared" si="646"/>
        <v>0.88935264699572714</v>
      </c>
      <c r="AI94" s="43">
        <v>183</v>
      </c>
      <c r="AJ94" s="39">
        <v>9.1999999999999998E-2</v>
      </c>
      <c r="AK94" s="28">
        <v>0.2157</v>
      </c>
      <c r="AL94" s="41">
        <f t="shared" si="898"/>
        <v>35.841574800000004</v>
      </c>
      <c r="AM94" s="18">
        <v>1.65</v>
      </c>
      <c r="AN94" s="18"/>
      <c r="AO94" s="122">
        <f>AO93+AI94-AN94</f>
        <v>449.24000000000342</v>
      </c>
      <c r="AP94" s="105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89"/>
      <c r="B95" s="49" t="s">
        <v>38</v>
      </c>
      <c r="C95" s="50"/>
      <c r="D95" s="51">
        <f t="shared" ref="D95" si="899">SUM(D92:D94)</f>
        <v>44350</v>
      </c>
      <c r="E95" s="51"/>
      <c r="F95" s="51">
        <f t="shared" ref="F95" si="900">SUM(F92:F94)</f>
        <v>42023</v>
      </c>
      <c r="G95" s="52"/>
      <c r="H95" s="52"/>
      <c r="I95" s="51">
        <f t="shared" ref="I95:K95" si="901">SUM(I92:I94)</f>
        <v>43849</v>
      </c>
      <c r="J95" s="52"/>
      <c r="K95" s="51">
        <f t="shared" si="901"/>
        <v>48751</v>
      </c>
      <c r="L95" s="21">
        <f t="shared" ref="L95" si="902">IF(K95&gt;0,(K92*L92+K93*L93+K94*L94)/K95,0)</f>
        <v>7.6314311501302551E-2</v>
      </c>
      <c r="M95" s="52">
        <f t="shared" ref="M95" si="903">M92+M93+M94</f>
        <v>45031</v>
      </c>
      <c r="N95" s="53">
        <f t="shared" ref="N95" si="904">IF(M95&gt;0,O95/M95,0)</f>
        <v>0.64852603761852945</v>
      </c>
      <c r="O95" s="54">
        <f t="shared" ref="O95" si="905">O92+O93+O94</f>
        <v>29203.775999999998</v>
      </c>
      <c r="P95" s="21">
        <f t="shared" ref="P95" si="906">IF(M95&gt;0,Q95/M95,0)</f>
        <v>0.2674093624392086</v>
      </c>
      <c r="Q95" s="54">
        <f t="shared" ref="Q95" si="907">Q92+Q93+Q94</f>
        <v>12041.711000000001</v>
      </c>
      <c r="R95" s="21">
        <f t="shared" ref="R95" si="908">IF(M95&gt;0,S95/M95,0)</f>
        <v>8.4064599942261994E-2</v>
      </c>
      <c r="S95" s="54">
        <f t="shared" ref="S95" si="909">S92+S93+S94</f>
        <v>3785.5129999999999</v>
      </c>
      <c r="T95" s="21">
        <f t="shared" ref="T95" si="910">IF(M95&gt;0,U95/M95,0)</f>
        <v>0.18072636628100641</v>
      </c>
      <c r="U95" s="54">
        <f t="shared" ref="U95" si="911">U92+U93+U94</f>
        <v>8138.2889999999998</v>
      </c>
      <c r="V95" s="21">
        <f t="shared" ref="V95" si="912">IF(M95&gt;0,W95/M95,0)</f>
        <v>0.53296140436588124</v>
      </c>
      <c r="W95" s="54">
        <f t="shared" ref="W95" si="913">W92+W93+W94</f>
        <v>23999.785</v>
      </c>
      <c r="X95" s="21">
        <f t="shared" ref="X95" si="914">IF(M95&gt;0,Y95/M95,0)</f>
        <v>0.38665763585085833</v>
      </c>
      <c r="Y95" s="54">
        <f t="shared" ref="Y95" si="915">Y92+Y93+Y94</f>
        <v>17411.580000000002</v>
      </c>
      <c r="Z95" s="55">
        <f t="shared" ref="Z95" si="916">IF(M95&gt;0,AA95/M95,0)</f>
        <v>2.7593953054562415E-3</v>
      </c>
      <c r="AA95" s="56">
        <f t="shared" ref="AA95" si="917">SUM(AA92:AA94)</f>
        <v>124.25833</v>
      </c>
      <c r="AB95" s="55">
        <f t="shared" ref="AB95" si="918">IF(M95&gt;0,(AB92*M92+AB93*M93+AB94*M94)/M95,0)</f>
        <v>2.8076814772045921E-3</v>
      </c>
      <c r="AC95" s="55">
        <f t="shared" ref="AC95" si="919">IF(K95&gt;0,(K92*AC92+K93*AC93+K94*AC94)/K95,0)</f>
        <v>3.066374023096962E-4</v>
      </c>
      <c r="AD95" s="52">
        <f t="shared" ref="AD95" si="920">SUM(AD92:AD94)</f>
        <v>13.80538</v>
      </c>
      <c r="AE95" s="53">
        <f t="shared" ref="AE95" si="921">IF(K95&gt;0,(K92*AE92+K93*AE93+K94*AE94)/K95,0)</f>
        <v>0.21152814096121103</v>
      </c>
      <c r="AF95" s="58">
        <f t="shared" ref="AF95" si="922">SUM(AF92:AF94)</f>
        <v>108.5507573</v>
      </c>
      <c r="AG95" s="53">
        <f t="shared" ref="AG95" si="923">IF(AND(AA95&gt;0),((AA92*AG92+AA93*AG93+AA94*AG94)/AA95),0)</f>
        <v>0.89018835060606682</v>
      </c>
      <c r="AH95" s="57">
        <f t="shared" si="646"/>
        <v>0.89203236276402065</v>
      </c>
      <c r="AI95" s="51">
        <f t="shared" ref="AI95" si="924">SUM(AI92:AI94)</f>
        <v>565</v>
      </c>
      <c r="AJ95" s="21">
        <f t="shared" ref="AJ95" si="925">IF(AI95&gt;0,(AJ92*AI92+AJ93*AI93+AJ94*AI94)/AI95,0)</f>
        <v>9.1985840707964589E-2</v>
      </c>
      <c r="AK95" s="53">
        <f t="shared" ref="AK95" si="926">IF(K95&gt;0,(AK92*K92+AK93*K93+AK94*K94)/K95,0)</f>
        <v>0.21950830341941702</v>
      </c>
      <c r="AL95" s="58">
        <f t="shared" ref="AL95" si="927">SUM(AL92:AL94)</f>
        <v>112.62732459999999</v>
      </c>
      <c r="AM95" s="56"/>
      <c r="AN95" s="56">
        <f t="shared" ref="AN95" si="928">SUM(AN92:AN94)</f>
        <v>551.76</v>
      </c>
      <c r="AO95" s="106"/>
      <c r="AP95" s="107">
        <f>AO94</f>
        <v>449.24000000000342</v>
      </c>
      <c r="AQ95" s="51">
        <f t="shared" ref="AQ95" si="929">SUM(AQ92:AQ94)</f>
        <v>0</v>
      </c>
      <c r="AR95" s="59"/>
      <c r="AS95" s="58"/>
      <c r="AT95" s="58"/>
      <c r="AU95" s="58"/>
      <c r="AV95" s="58"/>
    </row>
    <row r="96" spans="1:48" x14ac:dyDescent="0.2">
      <c r="A96" s="187">
        <v>24</v>
      </c>
      <c r="B96" s="23">
        <v>1</v>
      </c>
      <c r="C96" s="11" t="s">
        <v>53</v>
      </c>
      <c r="D96" s="12">
        <v>14092</v>
      </c>
      <c r="E96" s="12">
        <v>0</v>
      </c>
      <c r="F96" s="12">
        <v>17057</v>
      </c>
      <c r="G96" s="13">
        <v>1.6</v>
      </c>
      <c r="H96" s="13">
        <v>5.5</v>
      </c>
      <c r="I96" s="12">
        <v>17626</v>
      </c>
      <c r="J96" s="13">
        <v>7.5</v>
      </c>
      <c r="K96" s="12">
        <v>16362</v>
      </c>
      <c r="L96" s="14">
        <v>7.5999999999999998E-2</v>
      </c>
      <c r="M96" s="24">
        <f>ROUND(K96*(1-L96),0)</f>
        <v>15118</v>
      </c>
      <c r="N96" s="15">
        <v>0.63700000000000001</v>
      </c>
      <c r="O96" s="25">
        <f t="shared" ref="O96:O98" si="930">M96*N96</f>
        <v>9630.1659999999993</v>
      </c>
      <c r="P96" s="14">
        <v>0.28999999999999998</v>
      </c>
      <c r="Q96" s="25">
        <f t="shared" ref="Q96:Q98" si="931">M96*P96</f>
        <v>4384.2199999999993</v>
      </c>
      <c r="R96" s="16">
        <v>7.2999999999999995E-2</v>
      </c>
      <c r="S96" s="25">
        <f t="shared" ref="S96:S98" si="932">M96*R96</f>
        <v>1103.614</v>
      </c>
      <c r="T96" s="26">
        <v>0.182</v>
      </c>
      <c r="U96" s="25">
        <f t="shared" ref="U96:U98" si="933">M96*T96</f>
        <v>2751.4760000000001</v>
      </c>
      <c r="V96" s="16">
        <v>0.53700000000000003</v>
      </c>
      <c r="W96" s="25">
        <f t="shared" ref="W96:W98" si="934">M96*V96</f>
        <v>8118.3660000000009</v>
      </c>
      <c r="X96" s="16">
        <v>0.39</v>
      </c>
      <c r="Y96" s="25">
        <f t="shared" ref="Y96:Y98" si="935">X96*M96</f>
        <v>5896.02</v>
      </c>
      <c r="Z96" s="17">
        <v>2.6700000000000001E-3</v>
      </c>
      <c r="AA96" s="18">
        <f t="shared" ref="AA96:AA98" si="936">M96*Z96</f>
        <v>40.36506</v>
      </c>
      <c r="AB96" s="27">
        <f>IF(M96&gt;0,(AD96+AL96)/M96,0)</f>
        <v>2.7486252149755259E-3</v>
      </c>
      <c r="AC96" s="17">
        <v>2.9E-4</v>
      </c>
      <c r="AD96" s="24">
        <f t="shared" ref="AD96:AD98" si="937">AC96*M96</f>
        <v>4.38422</v>
      </c>
      <c r="AE96" s="118">
        <v>0.21310000000000001</v>
      </c>
      <c r="AF96" s="30">
        <f t="shared" ref="AF96:AF98" si="938">AI96*(1-AJ96)*AE96</f>
        <v>36.069306000000005</v>
      </c>
      <c r="AG96" s="28">
        <f t="shared" ref="AG96:AG98" si="939">IF(AND(AE96&gt;0,AC96&gt;0,Z96&gt;0),((Z96-AC96)*AE96)/((AE96-AC96)*Z96),0)</f>
        <v>0.89260047514733754</v>
      </c>
      <c r="AH96" s="60">
        <f t="shared" si="646"/>
        <v>0.89567552290760089</v>
      </c>
      <c r="AI96" s="12">
        <v>186</v>
      </c>
      <c r="AJ96" s="14">
        <v>0.09</v>
      </c>
      <c r="AK96" s="15">
        <v>0.21959999999999999</v>
      </c>
      <c r="AL96" s="30">
        <f t="shared" ref="AL96:AL98" si="940">AI96*(1-AJ96)*AK96</f>
        <v>37.169496000000002</v>
      </c>
      <c r="AM96" s="19">
        <v>1.67</v>
      </c>
      <c r="AN96" s="19"/>
      <c r="AO96" s="102">
        <f>AO94+AI96-AN96</f>
        <v>635.24000000000342</v>
      </c>
      <c r="AP96" s="103"/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1" t="s">
        <v>52</v>
      </c>
      <c r="D97" s="34">
        <v>17258</v>
      </c>
      <c r="E97" s="34">
        <v>3</v>
      </c>
      <c r="F97" s="34">
        <v>16578</v>
      </c>
      <c r="G97" s="35">
        <v>3</v>
      </c>
      <c r="H97" s="35">
        <v>5</v>
      </c>
      <c r="I97" s="34">
        <v>17009</v>
      </c>
      <c r="J97" s="35">
        <v>7</v>
      </c>
      <c r="K97" s="34">
        <v>16458</v>
      </c>
      <c r="L97" s="36">
        <v>7.5999999999999998E-2</v>
      </c>
      <c r="M97" s="37">
        <f>ROUND(K97*(1-L97),0)</f>
        <v>15207</v>
      </c>
      <c r="N97" s="38">
        <v>0.56999999999999995</v>
      </c>
      <c r="O97" s="25">
        <f t="shared" si="930"/>
        <v>8667.99</v>
      </c>
      <c r="P97" s="36">
        <v>0.38100000000000001</v>
      </c>
      <c r="Q97" s="25">
        <f t="shared" si="931"/>
        <v>5793.8670000000002</v>
      </c>
      <c r="R97" s="39">
        <v>4.9000000000000002E-2</v>
      </c>
      <c r="S97" s="25">
        <f t="shared" si="932"/>
        <v>745.14300000000003</v>
      </c>
      <c r="T97" s="28">
        <v>0.185</v>
      </c>
      <c r="U97" s="25">
        <f t="shared" si="933"/>
        <v>2813.2950000000001</v>
      </c>
      <c r="V97" s="39">
        <v>0.53</v>
      </c>
      <c r="W97" s="25">
        <f t="shared" si="934"/>
        <v>8059.71</v>
      </c>
      <c r="X97" s="39">
        <v>0.39</v>
      </c>
      <c r="Y97" s="25">
        <f t="shared" si="935"/>
        <v>5930.7300000000005</v>
      </c>
      <c r="Z97" s="40">
        <v>2.7399999999999998E-3</v>
      </c>
      <c r="AA97" s="18">
        <f t="shared" si="936"/>
        <v>41.667179999999995</v>
      </c>
      <c r="AB97" s="27">
        <f>IF(M97&gt;0,(AD97+AL97)/M97,0)</f>
        <v>2.9308723811402645E-3</v>
      </c>
      <c r="AC97" s="40">
        <v>2.7999999999999998E-4</v>
      </c>
      <c r="AD97" s="37">
        <f t="shared" si="937"/>
        <v>4.2579599999999997</v>
      </c>
      <c r="AE97" s="28">
        <v>0.2127</v>
      </c>
      <c r="AF97" s="41">
        <f t="shared" si="938"/>
        <v>38.605688100000002</v>
      </c>
      <c r="AG97" s="28">
        <f t="shared" si="939"/>
        <v>0.89899366150382443</v>
      </c>
      <c r="AH97" s="29">
        <f t="shared" si="646"/>
        <v>0.90560699741206863</v>
      </c>
      <c r="AI97" s="34">
        <v>201</v>
      </c>
      <c r="AJ97" s="36">
        <v>9.7000000000000003E-2</v>
      </c>
      <c r="AK97" s="38">
        <v>0.22209999999999999</v>
      </c>
      <c r="AL97" s="41">
        <f t="shared" si="940"/>
        <v>40.311816300000004</v>
      </c>
      <c r="AM97" s="42">
        <v>1.65</v>
      </c>
      <c r="AN97" s="42"/>
      <c r="AO97" s="122">
        <f>AO96+AI97-AN97</f>
        <v>836.24000000000342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46" t="s">
        <v>54</v>
      </c>
      <c r="D98" s="43">
        <v>15005</v>
      </c>
      <c r="E98" s="43"/>
      <c r="F98" s="43">
        <v>15780</v>
      </c>
      <c r="G98" s="37">
        <v>2.7</v>
      </c>
      <c r="H98" s="37">
        <v>5.7</v>
      </c>
      <c r="I98" s="43">
        <v>16200</v>
      </c>
      <c r="J98" s="37">
        <v>7</v>
      </c>
      <c r="K98" s="43">
        <v>16471</v>
      </c>
      <c r="L98" s="39">
        <v>7.5999999999999998E-2</v>
      </c>
      <c r="M98" s="37">
        <f>ROUND(K98*(1-L98),0)</f>
        <v>15219</v>
      </c>
      <c r="N98" s="28">
        <v>0.70499999999999996</v>
      </c>
      <c r="O98" s="25">
        <f t="shared" si="930"/>
        <v>10729.394999999999</v>
      </c>
      <c r="P98" s="39">
        <v>0.23200000000000001</v>
      </c>
      <c r="Q98" s="25">
        <f t="shared" si="931"/>
        <v>3530.808</v>
      </c>
      <c r="R98" s="39">
        <v>6.3E-2</v>
      </c>
      <c r="S98" s="25">
        <f t="shared" si="932"/>
        <v>958.79700000000003</v>
      </c>
      <c r="T98" s="28">
        <v>0.19900000000000001</v>
      </c>
      <c r="U98" s="25">
        <f t="shared" si="933"/>
        <v>3028.5810000000001</v>
      </c>
      <c r="V98" s="39">
        <v>0.52400000000000002</v>
      </c>
      <c r="W98" s="25">
        <f t="shared" si="934"/>
        <v>7974.7560000000003</v>
      </c>
      <c r="X98" s="39">
        <v>0.38</v>
      </c>
      <c r="Y98" s="25">
        <f t="shared" si="935"/>
        <v>5783.22</v>
      </c>
      <c r="Z98" s="47">
        <v>2.8400000000000001E-3</v>
      </c>
      <c r="AA98" s="18">
        <f t="shared" si="936"/>
        <v>43.221960000000003</v>
      </c>
      <c r="AB98" s="27">
        <f>IF(M98&gt;0,(AD98+AL98)/M98,0)</f>
        <v>2.8478544253893161E-3</v>
      </c>
      <c r="AC98" s="47">
        <v>2.9E-4</v>
      </c>
      <c r="AD98" s="37">
        <f t="shared" si="937"/>
        <v>4.4135099999999996</v>
      </c>
      <c r="AE98" s="28">
        <v>0.21390000000000001</v>
      </c>
      <c r="AF98" s="41">
        <f t="shared" si="938"/>
        <v>37.8314235</v>
      </c>
      <c r="AG98" s="28">
        <f t="shared" si="939"/>
        <v>0.89910630865385199</v>
      </c>
      <c r="AH98" s="29">
        <f t="shared" si="646"/>
        <v>0.89935392561046923</v>
      </c>
      <c r="AI98" s="43">
        <v>195</v>
      </c>
      <c r="AJ98" s="39">
        <v>9.2999999999999999E-2</v>
      </c>
      <c r="AK98" s="28">
        <v>0.22009999999999999</v>
      </c>
      <c r="AL98" s="41">
        <f t="shared" si="940"/>
        <v>38.927986500000003</v>
      </c>
      <c r="AM98" s="18">
        <v>1.7</v>
      </c>
      <c r="AN98" s="18"/>
      <c r="AO98" s="122">
        <f>AO97+AI98-AN98</f>
        <v>1031.2400000000034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41">SUM(D96:D98)</f>
        <v>46355</v>
      </c>
      <c r="E99" s="51"/>
      <c r="F99" s="51">
        <f t="shared" ref="F99" si="942">SUM(F96:F98)</f>
        <v>49415</v>
      </c>
      <c r="G99" s="52"/>
      <c r="H99" s="52"/>
      <c r="I99" s="51">
        <f t="shared" ref="I99:K99" si="943">SUM(I96:I98)</f>
        <v>50835</v>
      </c>
      <c r="J99" s="52"/>
      <c r="K99" s="51">
        <f t="shared" si="943"/>
        <v>49291</v>
      </c>
      <c r="L99" s="21">
        <f t="shared" ref="L99" si="944">IF(K99&gt;0,(K96*L96+K97*L97+K98*L98)/K99,0)</f>
        <v>7.5999999999999998E-2</v>
      </c>
      <c r="M99" s="52">
        <f t="shared" ref="M99" si="945">M96+M97+M98</f>
        <v>45544</v>
      </c>
      <c r="N99" s="53">
        <f t="shared" ref="N99" si="946">IF(M99&gt;0,O99/M99,0)</f>
        <v>0.63735181363077464</v>
      </c>
      <c r="O99" s="54">
        <f t="shared" ref="O99" si="947">O96+O97+O98</f>
        <v>29027.550999999999</v>
      </c>
      <c r="P99" s="21">
        <f t="shared" ref="P99" si="948">IF(M99&gt;0,Q99/M99,0)</f>
        <v>0.30100331547514492</v>
      </c>
      <c r="Q99" s="54">
        <f t="shared" ref="Q99" si="949">Q96+Q97+Q98</f>
        <v>13708.895</v>
      </c>
      <c r="R99" s="21">
        <f t="shared" ref="R99" si="950">IF(M99&gt;0,S99/M99,0)</f>
        <v>6.1644870894080453E-2</v>
      </c>
      <c r="S99" s="54">
        <f t="shared" ref="S99" si="951">S96+S97+S98</f>
        <v>2807.5540000000001</v>
      </c>
      <c r="T99" s="21">
        <f t="shared" ref="T99" si="952">IF(M99&gt;0,U99/M99,0)</f>
        <v>0.18868241700333746</v>
      </c>
      <c r="U99" s="54">
        <f t="shared" ref="U99" si="953">U96+U97+U98</f>
        <v>8593.3520000000008</v>
      </c>
      <c r="V99" s="21">
        <f t="shared" ref="V99" si="954">IF(M99&gt;0,W99/M99,0)</f>
        <v>0.53031863692253645</v>
      </c>
      <c r="W99" s="54">
        <f t="shared" ref="W99" si="955">W96+W97+W98</f>
        <v>24152.832000000002</v>
      </c>
      <c r="X99" s="21">
        <f t="shared" ref="X99" si="956">IF(M99&gt;0,Y99/M99,0)</f>
        <v>0.38665839627612858</v>
      </c>
      <c r="Y99" s="54">
        <f t="shared" ref="Y99" si="957">Y96+Y97+Y98</f>
        <v>17609.97</v>
      </c>
      <c r="Z99" s="55">
        <f t="shared" ref="Z99" si="958">IF(M99&gt;0,AA99/M99,0)</f>
        <v>2.750180045670121E-3</v>
      </c>
      <c r="AA99" s="56">
        <f t="shared" ref="AA99" si="959">SUM(AA96:AA98)</f>
        <v>125.2542</v>
      </c>
      <c r="AB99" s="55">
        <f t="shared" ref="AB99" si="960">IF(M99&gt;0,(AB96*M96+AB97*M97+AB98*M98)/M99,0)</f>
        <v>2.8426354470402252E-3</v>
      </c>
      <c r="AC99" s="55">
        <f t="shared" ref="AC99" si="961">IF(K99&gt;0,(K96*AC96+K97*AC97+K98*AC98)/K99,0)</f>
        <v>2.8666105374206241E-4</v>
      </c>
      <c r="AD99" s="52">
        <f t="shared" ref="AD99" si="962">SUM(AD96:AD98)</f>
        <v>13.055689999999998</v>
      </c>
      <c r="AE99" s="53">
        <f t="shared" ref="AE99" si="963">IF(K99&gt;0,(K96*AE96+K97*AE97+K98*AE98)/K99,0)</f>
        <v>0.21323376884218215</v>
      </c>
      <c r="AF99" s="58">
        <f t="shared" ref="AF99" si="964">SUM(AF96:AF98)</f>
        <v>112.50641760000001</v>
      </c>
      <c r="AG99" s="53">
        <f t="shared" ref="AG99" si="965">IF(AND(AA99&gt;0),((AA96*AG96+AA97*AG97+AA98*AG98)/AA99),0)</f>
        <v>0.89697223212055299</v>
      </c>
      <c r="AH99" s="57">
        <f t="shared" si="646"/>
        <v>0.90032651873398883</v>
      </c>
      <c r="AI99" s="51">
        <f t="shared" ref="AI99" si="966">SUM(AI96:AI98)</f>
        <v>582</v>
      </c>
      <c r="AJ99" s="21">
        <f t="shared" ref="AJ99" si="967">IF(AI99&gt;0,(AJ96*AI96+AJ97*AI97+AJ98*AI98)/AI99,0)</f>
        <v>9.3422680412371131E-2</v>
      </c>
      <c r="AK99" s="53">
        <f t="shared" ref="AK99" si="968">IF(K99&gt;0,(AK96*K96+AK97*K97+AK98*K98)/K99,0)</f>
        <v>0.22060181574729665</v>
      </c>
      <c r="AL99" s="58">
        <f t="shared" ref="AL99" si="969">SUM(AL96:AL98)</f>
        <v>116.40929880000002</v>
      </c>
      <c r="AM99" s="56"/>
      <c r="AN99" s="56">
        <f t="shared" ref="AN99" si="970">SUM(AN96:AN98)</f>
        <v>0</v>
      </c>
      <c r="AO99" s="106"/>
      <c r="AP99" s="107">
        <f>AO98</f>
        <v>1031.2400000000034</v>
      </c>
      <c r="AQ99" s="51">
        <f t="shared" ref="AQ99" si="971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11" t="s">
        <v>53</v>
      </c>
      <c r="D100" s="12">
        <v>16424</v>
      </c>
      <c r="E100" s="12">
        <v>0</v>
      </c>
      <c r="F100" s="12">
        <v>13628</v>
      </c>
      <c r="G100" s="13">
        <v>2.4</v>
      </c>
      <c r="H100" s="13">
        <v>5.9</v>
      </c>
      <c r="I100" s="12">
        <v>14062</v>
      </c>
      <c r="J100" s="13">
        <v>7.4</v>
      </c>
      <c r="K100" s="12">
        <v>16523</v>
      </c>
      <c r="L100" s="14">
        <v>7.3999999999999996E-2</v>
      </c>
      <c r="M100" s="24">
        <f>ROUND(K100*(1-L100),0)</f>
        <v>15300</v>
      </c>
      <c r="N100" s="15">
        <v>0.63</v>
      </c>
      <c r="O100" s="25">
        <f t="shared" ref="O100:O102" si="972">M100*N100</f>
        <v>9639</v>
      </c>
      <c r="P100" s="14">
        <v>0.26300000000000001</v>
      </c>
      <c r="Q100" s="25">
        <f t="shared" ref="Q100:Q102" si="973">M100*P100</f>
        <v>4023.9</v>
      </c>
      <c r="R100" s="16">
        <v>0.107</v>
      </c>
      <c r="S100" s="25">
        <f t="shared" ref="S100:S102" si="974">M100*R100</f>
        <v>1637.1</v>
      </c>
      <c r="T100" s="26">
        <v>0.184</v>
      </c>
      <c r="U100" s="25">
        <f t="shared" ref="U100:U102" si="975">M100*T100</f>
        <v>2815.2</v>
      </c>
      <c r="V100" s="16">
        <v>0.53700000000000003</v>
      </c>
      <c r="W100" s="25">
        <f t="shared" ref="W100:W102" si="976">M100*V100</f>
        <v>8216.1</v>
      </c>
      <c r="X100" s="16">
        <v>0.38</v>
      </c>
      <c r="Y100" s="25">
        <f t="shared" ref="Y100:Y102" si="977">X100*M100</f>
        <v>5814</v>
      </c>
      <c r="Z100" s="17">
        <v>2.8800000000000002E-3</v>
      </c>
      <c r="AA100" s="18">
        <f t="shared" ref="AA100:AA102" si="978">M100*Z100</f>
        <v>44.064</v>
      </c>
      <c r="AB100" s="27">
        <f>IF(M100&gt;0,(AD100+AL100)/M100,0)</f>
        <v>3.0592348235294114E-3</v>
      </c>
      <c r="AC100" s="17">
        <v>2.7999999999999998E-4</v>
      </c>
      <c r="AD100" s="24">
        <f t="shared" ref="AD100:AD102" si="979">AC100*M100</f>
        <v>4.2839999999999998</v>
      </c>
      <c r="AE100" s="118">
        <v>0.2155</v>
      </c>
      <c r="AF100" s="30">
        <f t="shared" ref="AF100:AF102" si="980">AI100*(1-AJ100)*AE100</f>
        <v>40.745016</v>
      </c>
      <c r="AG100" s="28">
        <f t="shared" ref="AG100:AG102" si="981">IF(AND(AE100&gt;0,AC100&gt;0,Z100&gt;0),((Z100-AC100)*AE100)/((AE100-AC100)*Z100),0)</f>
        <v>0.90395228654916404</v>
      </c>
      <c r="AH100" s="60">
        <f t="shared" si="646"/>
        <v>0.90960630303415257</v>
      </c>
      <c r="AI100" s="12">
        <v>208</v>
      </c>
      <c r="AJ100" s="14">
        <v>9.0999999999999998E-2</v>
      </c>
      <c r="AK100" s="15">
        <v>0.22489999999999999</v>
      </c>
      <c r="AL100" s="30">
        <f t="shared" ref="AL100:AL102" si="982">AI100*(1-AJ100)*AK100</f>
        <v>42.522292799999995</v>
      </c>
      <c r="AM100" s="19">
        <v>1.7</v>
      </c>
      <c r="AN100" s="19"/>
      <c r="AO100" s="102">
        <f>AO98+AI100-AN100</f>
        <v>1239.2400000000034</v>
      </c>
      <c r="AP100" s="121"/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1" t="s">
        <v>50</v>
      </c>
      <c r="D101" s="34">
        <v>18171</v>
      </c>
      <c r="E101" s="34">
        <v>3</v>
      </c>
      <c r="F101" s="34">
        <v>16268</v>
      </c>
      <c r="G101" s="35">
        <v>2.1</v>
      </c>
      <c r="H101" s="35">
        <v>5.7</v>
      </c>
      <c r="I101" s="34">
        <v>17131</v>
      </c>
      <c r="J101" s="35">
        <v>7.2</v>
      </c>
      <c r="K101" s="34">
        <v>16518</v>
      </c>
      <c r="L101" s="36">
        <v>8.2000000000000003E-2</v>
      </c>
      <c r="M101" s="37">
        <f>ROUND(K101*(1-L101),0)</f>
        <v>15164</v>
      </c>
      <c r="N101" s="38">
        <v>0.61499999999999999</v>
      </c>
      <c r="O101" s="25">
        <f t="shared" si="972"/>
        <v>9325.86</v>
      </c>
      <c r="P101" s="36">
        <v>0.17399999999999999</v>
      </c>
      <c r="Q101" s="25">
        <f t="shared" si="973"/>
        <v>2638.5359999999996</v>
      </c>
      <c r="R101" s="39">
        <v>0.21099999999999999</v>
      </c>
      <c r="S101" s="25">
        <f t="shared" si="974"/>
        <v>3199.6039999999998</v>
      </c>
      <c r="T101" s="28">
        <v>0.19</v>
      </c>
      <c r="U101" s="25">
        <f t="shared" si="975"/>
        <v>2881.16</v>
      </c>
      <c r="V101" s="39">
        <v>0.52700000000000002</v>
      </c>
      <c r="W101" s="25">
        <f t="shared" si="976"/>
        <v>7991.4280000000008</v>
      </c>
      <c r="X101" s="39">
        <v>0.39</v>
      </c>
      <c r="Y101" s="25">
        <f t="shared" si="977"/>
        <v>5913.96</v>
      </c>
      <c r="Z101" s="40">
        <v>3.0400000000000002E-3</v>
      </c>
      <c r="AA101" s="18">
        <f t="shared" si="978"/>
        <v>46.098559999999999</v>
      </c>
      <c r="AB101" s="27">
        <f>IF(M101&gt;0,(AD101+AL101)/M101,0)</f>
        <v>3.1191156686890004E-3</v>
      </c>
      <c r="AC101" s="40">
        <v>2.9999999999999997E-4</v>
      </c>
      <c r="AD101" s="37">
        <f t="shared" si="979"/>
        <v>4.5491999999999999</v>
      </c>
      <c r="AE101" s="28">
        <v>0.214</v>
      </c>
      <c r="AF101" s="41">
        <f t="shared" si="980"/>
        <v>40.895399999999995</v>
      </c>
      <c r="AG101" s="28">
        <f t="shared" si="981"/>
        <v>0.90258109006723641</v>
      </c>
      <c r="AH101" s="29">
        <f t="shared" si="646"/>
        <v>0.90503261509282318</v>
      </c>
      <c r="AI101" s="34">
        <v>210</v>
      </c>
      <c r="AJ101" s="36">
        <v>0.09</v>
      </c>
      <c r="AK101" s="38">
        <v>0.22370000000000001</v>
      </c>
      <c r="AL101" s="41">
        <f t="shared" si="982"/>
        <v>42.749070000000003</v>
      </c>
      <c r="AM101" s="42">
        <v>1.65</v>
      </c>
      <c r="AN101" s="42"/>
      <c r="AO101" s="122">
        <f>AO100+AI101-AN101</f>
        <v>1449.2400000000034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46" t="s">
        <v>54</v>
      </c>
      <c r="D102" s="43">
        <v>14000</v>
      </c>
      <c r="E102" s="43">
        <v>3</v>
      </c>
      <c r="F102" s="43">
        <v>16883</v>
      </c>
      <c r="G102" s="37">
        <v>2.8</v>
      </c>
      <c r="H102" s="37">
        <v>5.3</v>
      </c>
      <c r="I102" s="43">
        <v>17262</v>
      </c>
      <c r="J102" s="37">
        <v>7</v>
      </c>
      <c r="K102" s="43">
        <v>16525</v>
      </c>
      <c r="L102" s="39">
        <v>8.2000000000000003E-2</v>
      </c>
      <c r="M102" s="37">
        <f>ROUND(K102*(1-L102),0)</f>
        <v>15170</v>
      </c>
      <c r="N102" s="28">
        <v>0.67500000000000004</v>
      </c>
      <c r="O102" s="25">
        <f t="shared" si="972"/>
        <v>10239.75</v>
      </c>
      <c r="P102" s="39">
        <v>0.252</v>
      </c>
      <c r="Q102" s="25">
        <f t="shared" si="973"/>
        <v>3822.84</v>
      </c>
      <c r="R102" s="39">
        <v>7.2999999999999995E-2</v>
      </c>
      <c r="S102" s="25">
        <f t="shared" si="974"/>
        <v>1107.4099999999999</v>
      </c>
      <c r="T102" s="28">
        <v>0.18</v>
      </c>
      <c r="U102" s="25">
        <f t="shared" si="975"/>
        <v>2730.6</v>
      </c>
      <c r="V102" s="39">
        <v>0.53500000000000003</v>
      </c>
      <c r="W102" s="25">
        <f t="shared" si="976"/>
        <v>8115.9500000000007</v>
      </c>
      <c r="X102" s="39">
        <v>0.39</v>
      </c>
      <c r="Y102" s="25">
        <f t="shared" si="977"/>
        <v>5916.3</v>
      </c>
      <c r="Z102" s="47">
        <v>3.1099999999999999E-3</v>
      </c>
      <c r="AA102" s="18">
        <f t="shared" si="978"/>
        <v>47.178699999999999</v>
      </c>
      <c r="AB102" s="27">
        <f>IF(M102&gt;0,(AD102+AL102)/M102,0)</f>
        <v>3.1320621753460776E-3</v>
      </c>
      <c r="AC102" s="47">
        <v>2.9999999999999997E-4</v>
      </c>
      <c r="AD102" s="37">
        <f t="shared" si="979"/>
        <v>4.5509999999999993</v>
      </c>
      <c r="AE102" s="28">
        <v>0.21809999999999999</v>
      </c>
      <c r="AF102" s="41">
        <f t="shared" si="980"/>
        <v>42.379447200000001</v>
      </c>
      <c r="AG102" s="28">
        <f t="shared" si="981"/>
        <v>0.90478151878327262</v>
      </c>
      <c r="AH102" s="29">
        <f t="shared" si="646"/>
        <v>0.90544501582158154</v>
      </c>
      <c r="AI102" s="43">
        <v>214</v>
      </c>
      <c r="AJ102" s="39">
        <v>9.1999999999999998E-2</v>
      </c>
      <c r="AK102" s="28">
        <v>0.22109999999999999</v>
      </c>
      <c r="AL102" s="41">
        <f t="shared" si="982"/>
        <v>42.962383199999998</v>
      </c>
      <c r="AM102" s="18">
        <v>1.7</v>
      </c>
      <c r="AN102" s="18"/>
      <c r="AO102" s="122">
        <f>AO101+AI102-AN102</f>
        <v>1663.2400000000034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983">SUM(D100:D102)</f>
        <v>48595</v>
      </c>
      <c r="E103" s="51"/>
      <c r="F103" s="51">
        <f t="shared" ref="F103" si="984">SUM(F100:F102)</f>
        <v>46779</v>
      </c>
      <c r="G103" s="52"/>
      <c r="H103" s="52"/>
      <c r="I103" s="51">
        <f t="shared" ref="I103:K103" si="985">SUM(I100:I102)</f>
        <v>48455</v>
      </c>
      <c r="J103" s="52"/>
      <c r="K103" s="51">
        <f t="shared" si="985"/>
        <v>49566</v>
      </c>
      <c r="L103" s="21">
        <f t="shared" ref="L103" si="986">IF(K103&gt;0,(K100*L100+K101*L101+K102*L102)/K103,0)</f>
        <v>7.9333171932372992E-2</v>
      </c>
      <c r="M103" s="52">
        <f t="shared" ref="M103" si="987">M100+M101+M102</f>
        <v>45634</v>
      </c>
      <c r="N103" s="53">
        <f t="shared" ref="N103" si="988">IF(M103&gt;0,O103/M103,0)</f>
        <v>0.63997479949160718</v>
      </c>
      <c r="O103" s="54">
        <f t="shared" ref="O103" si="989">O100+O101+O102</f>
        <v>29204.61</v>
      </c>
      <c r="P103" s="21">
        <f t="shared" ref="P103" si="990">IF(M103&gt;0,Q103/M103,0)</f>
        <v>0.22976894420826577</v>
      </c>
      <c r="Q103" s="54">
        <f t="shared" ref="Q103" si="991">Q100+Q101+Q102</f>
        <v>10485.276</v>
      </c>
      <c r="R103" s="21">
        <f t="shared" ref="R103" si="992">IF(M103&gt;0,S103/M103,0)</f>
        <v>0.13025625630012708</v>
      </c>
      <c r="S103" s="54">
        <f t="shared" ref="S103" si="993">S100+S101+S102</f>
        <v>5944.1139999999996</v>
      </c>
      <c r="T103" s="21">
        <f t="shared" ref="T103" si="994">IF(M103&gt;0,U103/M103,0)</f>
        <v>0.18466406626638032</v>
      </c>
      <c r="U103" s="54">
        <f t="shared" ref="U103" si="995">U100+U101+U102</f>
        <v>8426.9599999999991</v>
      </c>
      <c r="V103" s="21">
        <f t="shared" ref="V103" si="996">IF(M103&gt;0,W103/M103,0)</f>
        <v>0.53301218389797089</v>
      </c>
      <c r="W103" s="54">
        <f t="shared" ref="W103" si="997">W100+W101+W102</f>
        <v>24323.478000000003</v>
      </c>
      <c r="X103" s="21">
        <f t="shared" ref="X103" si="998">IF(M103&gt;0,Y103/M103,0)</f>
        <v>0.38664723670947099</v>
      </c>
      <c r="Y103" s="54">
        <f t="shared" ref="Y103" si="999">Y100+Y101+Y102</f>
        <v>17644.259999999998</v>
      </c>
      <c r="Z103" s="55">
        <f t="shared" ref="Z103" si="1000">IF(M103&gt;0,AA103/M103,0)</f>
        <v>3.0096257176666524E-3</v>
      </c>
      <c r="AA103" s="56">
        <f t="shared" ref="AA103" si="1001">SUM(AA100:AA102)</f>
        <v>137.34126000000001</v>
      </c>
      <c r="AB103" s="55">
        <f t="shared" ref="AB103" si="1002">IF(M103&gt;0,(AB100*M100+AB101*M101+AB102*M102)/M103,0)</f>
        <v>3.1033428145680851E-3</v>
      </c>
      <c r="AC103" s="55">
        <f t="shared" ref="AC103" si="1003">IF(K103&gt;0,(K100*AC100+K101*AC101+K102*AC102)/K103,0)</f>
        <v>2.9333292983093245E-4</v>
      </c>
      <c r="AD103" s="52">
        <f t="shared" ref="AD103" si="1004">SUM(AD100:AD102)</f>
        <v>13.3842</v>
      </c>
      <c r="AE103" s="53">
        <f t="shared" ref="AE103" si="1005">IF(K103&gt;0,(K100*AE100+K101*AE101+K102*AE102)/K103,0)</f>
        <v>0.21586694508332324</v>
      </c>
      <c r="AF103" s="58">
        <f t="shared" ref="AF103" si="1006">SUM(AF100:AF102)</f>
        <v>124.01986319999999</v>
      </c>
      <c r="AG103" s="53">
        <f t="shared" ref="AG103" si="1007">IF(AND(AA103&gt;0),((AA100*AG100+AA101*AG101+AA102*AG102)/AA103),0)</f>
        <v>0.90377689799884342</v>
      </c>
      <c r="AH103" s="57">
        <f t="shared" si="646"/>
        <v>0.90666978185825298</v>
      </c>
      <c r="AI103" s="51">
        <f t="shared" ref="AI103" si="1008">SUM(AI100:AI102)</f>
        <v>632</v>
      </c>
      <c r="AJ103" s="21">
        <f t="shared" ref="AJ103" si="1009">IF(AI103&gt;0,(AJ100*AI100+AJ101*AI101+AJ102*AI102)/AI103,0)</f>
        <v>9.1006329113924062E-2</v>
      </c>
      <c r="AK103" s="53">
        <f t="shared" ref="AK103" si="1010">IF(K103&gt;0,(AK100*K100+AK101*K101+AK102*K102)/K103,0)</f>
        <v>0.22323320017754106</v>
      </c>
      <c r="AL103" s="58">
        <f t="shared" ref="AL103" si="1011">SUM(AL100:AL102)</f>
        <v>128.233746</v>
      </c>
      <c r="AM103" s="56"/>
      <c r="AN103" s="56">
        <f t="shared" ref="AN103" si="1012">SUM(AN100:AN102)</f>
        <v>0</v>
      </c>
      <c r="AO103" s="123"/>
      <c r="AP103" s="107">
        <f>AO102</f>
        <v>1663.2400000000034</v>
      </c>
      <c r="AQ103" s="51">
        <f t="shared" ref="AQ103" si="1013">SUM(AQ100:AQ102)</f>
        <v>0</v>
      </c>
      <c r="AR103" s="59"/>
      <c r="AS103" s="58"/>
      <c r="AT103" s="58"/>
      <c r="AU103" s="58"/>
      <c r="AV103" s="58"/>
    </row>
    <row r="104" spans="1:48" x14ac:dyDescent="0.2">
      <c r="A104" s="187">
        <v>26</v>
      </c>
      <c r="B104" s="23">
        <v>1</v>
      </c>
      <c r="C104" s="11" t="s">
        <v>53</v>
      </c>
      <c r="D104" s="12">
        <v>14088</v>
      </c>
      <c r="E104" s="12">
        <v>0</v>
      </c>
      <c r="F104" s="12">
        <v>15156</v>
      </c>
      <c r="G104" s="13">
        <v>1.9</v>
      </c>
      <c r="H104" s="13">
        <v>3.9</v>
      </c>
      <c r="I104" s="12">
        <v>16164</v>
      </c>
      <c r="J104" s="13">
        <v>6.4</v>
      </c>
      <c r="K104" s="12">
        <v>16474</v>
      </c>
      <c r="L104" s="14">
        <v>0.08</v>
      </c>
      <c r="M104" s="24">
        <f>ROUND(K104*(1-L104),0)</f>
        <v>15156</v>
      </c>
      <c r="N104" s="15">
        <v>0.65100000000000002</v>
      </c>
      <c r="O104" s="25">
        <f t="shared" ref="O104:O106" si="1014">M104*N104</f>
        <v>9866.5560000000005</v>
      </c>
      <c r="P104" s="14">
        <v>0.22500000000000001</v>
      </c>
      <c r="Q104" s="25">
        <f t="shared" ref="Q104:Q106" si="1015">M104*P104</f>
        <v>3410.1</v>
      </c>
      <c r="R104" s="16">
        <v>0.124</v>
      </c>
      <c r="S104" s="25">
        <f t="shared" ref="S104:S106" si="1016">M104*R104</f>
        <v>1879.3440000000001</v>
      </c>
      <c r="T104" s="26">
        <v>0.187</v>
      </c>
      <c r="U104" s="25">
        <f t="shared" ref="U104:U106" si="1017">M104*T104</f>
        <v>2834.172</v>
      </c>
      <c r="V104" s="16">
        <v>0.52400000000000002</v>
      </c>
      <c r="W104" s="25">
        <f t="shared" ref="W104:W106" si="1018">M104*V104</f>
        <v>7941.7440000000006</v>
      </c>
      <c r="X104" s="16">
        <v>0.39</v>
      </c>
      <c r="Y104" s="25">
        <f t="shared" ref="Y104:Y106" si="1019">X104*M104</f>
        <v>5910.84</v>
      </c>
      <c r="Z104" s="17">
        <v>3.0300000000000001E-3</v>
      </c>
      <c r="AA104" s="18">
        <f t="shared" ref="AA104:AA106" si="1020">M104*Z104</f>
        <v>45.92268</v>
      </c>
      <c r="AB104" s="27">
        <f>IF(M104&gt;0,(AD104+AL104)/M104,0)</f>
        <v>3.3697077856954341E-3</v>
      </c>
      <c r="AC104" s="17">
        <v>2.9E-4</v>
      </c>
      <c r="AD104" s="24">
        <f t="shared" ref="AD104:AD106" si="1021">AC104*M104</f>
        <v>4.3952400000000003</v>
      </c>
      <c r="AE104" s="118">
        <v>0.21099999999999999</v>
      </c>
      <c r="AF104" s="30">
        <f t="shared" ref="AF104:AF106" si="1022">AI104*(1-AJ104)*AE104</f>
        <v>44.443351999999997</v>
      </c>
      <c r="AG104" s="28">
        <f t="shared" ref="AG104:AG106" si="1023">IF(AND(AE104&gt;0,AC104&gt;0,Z104&gt;0),((Z104-AC104)*AE104)/((AE104-AC104)*Z104),0)</f>
        <v>0.90553500321794322</v>
      </c>
      <c r="AH104" s="60">
        <f t="shared" si="646"/>
        <v>0.9151367318916318</v>
      </c>
      <c r="AI104" s="12">
        <v>233</v>
      </c>
      <c r="AJ104" s="14">
        <v>9.6000000000000002E-2</v>
      </c>
      <c r="AK104" s="15">
        <v>0.22159999999999999</v>
      </c>
      <c r="AL104" s="30">
        <f t="shared" ref="AL104:AL106" si="1024">AI104*(1-AJ104)*AK104</f>
        <v>46.676051199999996</v>
      </c>
      <c r="AM104" s="19">
        <v>1.7</v>
      </c>
      <c r="AN104" s="19"/>
      <c r="AO104" s="102">
        <f>AO102+AI104-AN104</f>
        <v>1896.2400000000034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1" t="s">
        <v>50</v>
      </c>
      <c r="D105" s="34">
        <v>17212</v>
      </c>
      <c r="E105" s="34">
        <v>5</v>
      </c>
      <c r="F105" s="34">
        <v>17010</v>
      </c>
      <c r="G105" s="35">
        <v>3.9</v>
      </c>
      <c r="H105" s="35">
        <v>6</v>
      </c>
      <c r="I105" s="34">
        <v>17382</v>
      </c>
      <c r="J105" s="35">
        <v>6.2</v>
      </c>
      <c r="K105" s="34">
        <v>16464</v>
      </c>
      <c r="L105" s="36">
        <v>8.1000000000000003E-2</v>
      </c>
      <c r="M105" s="37">
        <f>ROUND(K105*(1-L105),0)</f>
        <v>15130</v>
      </c>
      <c r="N105" s="38">
        <v>0.65500000000000003</v>
      </c>
      <c r="O105" s="25">
        <f t="shared" si="1014"/>
        <v>9910.15</v>
      </c>
      <c r="P105" s="36">
        <v>0.189</v>
      </c>
      <c r="Q105" s="25">
        <f t="shared" si="1015"/>
        <v>2859.57</v>
      </c>
      <c r="R105" s="39">
        <v>0.155</v>
      </c>
      <c r="S105" s="25">
        <f t="shared" si="1016"/>
        <v>2345.15</v>
      </c>
      <c r="T105" s="28">
        <v>0.18099999999999999</v>
      </c>
      <c r="U105" s="25">
        <f t="shared" si="1017"/>
        <v>2738.5299999999997</v>
      </c>
      <c r="V105" s="39">
        <v>0.53400000000000003</v>
      </c>
      <c r="W105" s="25">
        <f t="shared" si="1018"/>
        <v>8079.42</v>
      </c>
      <c r="X105" s="39">
        <v>0.39</v>
      </c>
      <c r="Y105" s="25">
        <f t="shared" si="1019"/>
        <v>5900.7</v>
      </c>
      <c r="Z105" s="40">
        <v>3.0999999999999999E-3</v>
      </c>
      <c r="AA105" s="18">
        <f t="shared" si="1020"/>
        <v>46.902999999999999</v>
      </c>
      <c r="AB105" s="27">
        <f>IF(M105&gt;0,(AD105+AL105)/M105,0)</f>
        <v>3.2382659881031064E-3</v>
      </c>
      <c r="AC105" s="40">
        <v>3.3E-4</v>
      </c>
      <c r="AD105" s="37">
        <f t="shared" si="1021"/>
        <v>4.9928999999999997</v>
      </c>
      <c r="AE105" s="28">
        <v>0.2102</v>
      </c>
      <c r="AF105" s="41">
        <f t="shared" si="1022"/>
        <v>43.039711199999999</v>
      </c>
      <c r="AG105" s="28">
        <f t="shared" si="1023"/>
        <v>0.89495340433478787</v>
      </c>
      <c r="AH105" s="29">
        <f t="shared" si="646"/>
        <v>0.89947484070695938</v>
      </c>
      <c r="AI105" s="34">
        <v>226</v>
      </c>
      <c r="AJ105" s="36">
        <v>9.4E-2</v>
      </c>
      <c r="AK105" s="38">
        <v>0.21490000000000001</v>
      </c>
      <c r="AL105" s="41">
        <f t="shared" si="1024"/>
        <v>44.002064400000002</v>
      </c>
      <c r="AM105" s="42">
        <v>1.7</v>
      </c>
      <c r="AN105" s="42"/>
      <c r="AO105" s="122">
        <f>AO104+AI105-AN105</f>
        <v>2122.2400000000034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11" t="s">
        <v>51</v>
      </c>
      <c r="D106" s="43">
        <v>15200</v>
      </c>
      <c r="E106" s="43">
        <v>4</v>
      </c>
      <c r="F106" s="43">
        <v>16522</v>
      </c>
      <c r="G106" s="37">
        <v>3.7</v>
      </c>
      <c r="H106" s="37">
        <v>5.8</v>
      </c>
      <c r="I106" s="43">
        <v>17324</v>
      </c>
      <c r="J106" s="37">
        <v>5.6</v>
      </c>
      <c r="K106" s="43">
        <v>16442</v>
      </c>
      <c r="L106" s="39">
        <v>0.08</v>
      </c>
      <c r="M106" s="37">
        <f>ROUND(K106*(1-L106),0)</f>
        <v>15127</v>
      </c>
      <c r="N106" s="28">
        <v>0.55700000000000005</v>
      </c>
      <c r="O106" s="25">
        <f t="shared" si="1014"/>
        <v>8425.7390000000014</v>
      </c>
      <c r="P106" s="39">
        <v>0.318</v>
      </c>
      <c r="Q106" s="25">
        <f t="shared" si="1015"/>
        <v>4810.3860000000004</v>
      </c>
      <c r="R106" s="39">
        <v>0.125</v>
      </c>
      <c r="S106" s="25">
        <f t="shared" si="1016"/>
        <v>1890.875</v>
      </c>
      <c r="T106" s="28">
        <v>0.17199999999999999</v>
      </c>
      <c r="U106" s="25">
        <f t="shared" si="1017"/>
        <v>2601.8439999999996</v>
      </c>
      <c r="V106" s="39">
        <v>0.53700000000000003</v>
      </c>
      <c r="W106" s="25">
        <f t="shared" si="1018"/>
        <v>8123.1990000000005</v>
      </c>
      <c r="X106" s="39">
        <v>0.39</v>
      </c>
      <c r="Y106" s="25">
        <f t="shared" si="1019"/>
        <v>5899.5300000000007</v>
      </c>
      <c r="Z106" s="47">
        <v>3.0000000000000001E-3</v>
      </c>
      <c r="AA106" s="18">
        <f t="shared" si="1020"/>
        <v>45.381</v>
      </c>
      <c r="AB106" s="27">
        <f>IF(M106&gt;0,(AD106+AL106)/M106,0)</f>
        <v>3.2252854829113503E-3</v>
      </c>
      <c r="AC106" s="47">
        <v>3.3E-4</v>
      </c>
      <c r="AD106" s="37">
        <f t="shared" si="1021"/>
        <v>4.9919099999999998</v>
      </c>
      <c r="AE106" s="28">
        <v>0.21310000000000001</v>
      </c>
      <c r="AF106" s="41">
        <f t="shared" si="1022"/>
        <v>41.647198500000002</v>
      </c>
      <c r="AG106" s="28">
        <f t="shared" si="1023"/>
        <v>0.89138036377308838</v>
      </c>
      <c r="AH106" s="29">
        <f t="shared" si="646"/>
        <v>0.89900731527099043</v>
      </c>
      <c r="AI106" s="43">
        <v>215</v>
      </c>
      <c r="AJ106" s="39">
        <v>9.0999999999999998E-2</v>
      </c>
      <c r="AK106" s="28">
        <v>0.22409999999999999</v>
      </c>
      <c r="AL106" s="41">
        <f t="shared" si="1024"/>
        <v>43.796983499999996</v>
      </c>
      <c r="AM106" s="18">
        <v>1.6</v>
      </c>
      <c r="AN106" s="18"/>
      <c r="AO106" s="122">
        <f>AO105+AI106-AN106</f>
        <v>2337.2400000000034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25">SUM(D104:D106)</f>
        <v>46500</v>
      </c>
      <c r="E107" s="51"/>
      <c r="F107" s="51">
        <f t="shared" ref="F107" si="1026">SUM(F104:F106)</f>
        <v>48688</v>
      </c>
      <c r="G107" s="52"/>
      <c r="H107" s="52"/>
      <c r="I107" s="51">
        <f t="shared" ref="I107:K107" si="1027">SUM(I104:I106)</f>
        <v>50870</v>
      </c>
      <c r="J107" s="52"/>
      <c r="K107" s="51">
        <f t="shared" si="1027"/>
        <v>49380</v>
      </c>
      <c r="L107" s="21">
        <f t="shared" ref="L107" si="1028">IF(K107&gt;0,(K104*L104+K105*L105+K106*L106)/K107,0)</f>
        <v>8.0333414337788581E-2</v>
      </c>
      <c r="M107" s="52">
        <f t="shared" ref="M107" si="1029">M104+M105+M106</f>
        <v>45413</v>
      </c>
      <c r="N107" s="53">
        <f t="shared" ref="N107" si="1030">IF(M107&gt;0,O107/M107,0)</f>
        <v>0.6210214035628564</v>
      </c>
      <c r="O107" s="54">
        <f t="shared" ref="O107" si="1031">O104+O105+O106</f>
        <v>28202.445</v>
      </c>
      <c r="P107" s="21">
        <f t="shared" ref="P107" si="1032">IF(M107&gt;0,Q107/M107,0)</f>
        <v>0.2439842335895008</v>
      </c>
      <c r="Q107" s="54">
        <f t="shared" ref="Q107" si="1033">Q104+Q105+Q106</f>
        <v>11080.056</v>
      </c>
      <c r="R107" s="21">
        <f t="shared" ref="R107" si="1034">IF(M107&gt;0,S107/M107,0)</f>
        <v>0.13466119833527845</v>
      </c>
      <c r="S107" s="54">
        <f t="shared" ref="S107" si="1035">S104+S105+S106</f>
        <v>6115.3690000000006</v>
      </c>
      <c r="T107" s="21">
        <f t="shared" ref="T107" si="1036">IF(M107&gt;0,U107/M107,0)</f>
        <v>0.18000453614603745</v>
      </c>
      <c r="U107" s="54">
        <f t="shared" ref="U107" si="1037">U104+U105+U106</f>
        <v>8174.5459999999985</v>
      </c>
      <c r="V107" s="21">
        <f t="shared" ref="V107" si="1038">IF(M107&gt;0,W107/M107,0)</f>
        <v>0.53166192499944953</v>
      </c>
      <c r="W107" s="54">
        <f t="shared" ref="W107" si="1039">W104+W105+W106</f>
        <v>24144.363000000001</v>
      </c>
      <c r="X107" s="21">
        <f t="shared" ref="X107" si="1040">IF(M107&gt;0,Y107/M107,0)</f>
        <v>0.39</v>
      </c>
      <c r="Y107" s="54">
        <f t="shared" ref="Y107" si="1041">Y104+Y105+Y106</f>
        <v>17711.07</v>
      </c>
      <c r="Z107" s="55">
        <f t="shared" ref="Z107" si="1042">IF(M107&gt;0,AA107/M107,0)</f>
        <v>3.0433285623059476E-3</v>
      </c>
      <c r="AA107" s="56">
        <f t="shared" ref="AA107" si="1043">SUM(AA104:AA106)</f>
        <v>138.20668000000001</v>
      </c>
      <c r="AB107" s="55">
        <f t="shared" ref="AB107" si="1044">IF(M107&gt;0,(AB104*M104+AB105*M105+AB106*M106)/M107,0)</f>
        <v>3.2778091978067957E-3</v>
      </c>
      <c r="AC107" s="55">
        <f t="shared" ref="AC107" si="1045">IF(K107&gt;0,(K104*AC104+K105*AC105+K106*AC106)/K107,0)</f>
        <v>3.166553260429324E-4</v>
      </c>
      <c r="AD107" s="52">
        <f t="shared" ref="AD107" si="1046">SUM(AD104:AD106)</f>
        <v>14.380050000000001</v>
      </c>
      <c r="AE107" s="53">
        <f t="shared" ref="AE107" si="1047">IF(K107&gt;0,(K104*AE104+K105*AE105+K106*AE106)/K107,0)</f>
        <v>0.21143250303766709</v>
      </c>
      <c r="AF107" s="58">
        <f t="shared" ref="AF107" si="1048">SUM(AF104:AF106)</f>
        <v>129.13026170000001</v>
      </c>
      <c r="AG107" s="53">
        <f t="shared" ref="AG107" si="1049">IF(AND(AA107&gt;0),((AA104*AG104+AA105*AG105+AA106*AG106)/AA107),0)</f>
        <v>0.89729617984801924</v>
      </c>
      <c r="AH107" s="57">
        <f t="shared" si="646"/>
        <v>0.90469520844381157</v>
      </c>
      <c r="AI107" s="51">
        <f t="shared" ref="AI107" si="1050">SUM(AI104:AI106)</f>
        <v>674</v>
      </c>
      <c r="AJ107" s="21">
        <f t="shared" ref="AJ107" si="1051">IF(AI107&gt;0,(AJ104*AI104+AJ105*AI105+AJ106*AI106)/AI107,0)</f>
        <v>9.3734421364985165E-2</v>
      </c>
      <c r="AK107" s="53">
        <f t="shared" ref="AK107" si="1052">IF(K107&gt;0,(AK104*K104+AK105*K105+AK106*K106)/K107,0)</f>
        <v>0.22019854597002836</v>
      </c>
      <c r="AL107" s="58">
        <f t="shared" ref="AL107" si="1053">SUM(AL104:AL106)</f>
        <v>134.47509909999999</v>
      </c>
      <c r="AM107" s="56"/>
      <c r="AN107" s="56">
        <f t="shared" ref="AN107" si="1054">SUM(AN104:AN106)</f>
        <v>0</v>
      </c>
      <c r="AO107" s="106"/>
      <c r="AP107" s="107">
        <f>AO106</f>
        <v>2337.2400000000034</v>
      </c>
      <c r="AQ107" s="51">
        <f t="shared" ref="AQ107" si="1055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1" t="s">
        <v>52</v>
      </c>
      <c r="D108" s="12">
        <v>18534</v>
      </c>
      <c r="E108" s="12">
        <v>1</v>
      </c>
      <c r="F108" s="12">
        <v>16671</v>
      </c>
      <c r="G108" s="13">
        <v>6.7</v>
      </c>
      <c r="H108" s="13">
        <v>7</v>
      </c>
      <c r="I108" s="12">
        <v>17346</v>
      </c>
      <c r="J108" s="13">
        <v>5.5</v>
      </c>
      <c r="K108" s="12">
        <v>16518</v>
      </c>
      <c r="L108" s="14">
        <v>7.9000000000000001E-2</v>
      </c>
      <c r="M108" s="24">
        <f>ROUND(K108*(1-L108),0)</f>
        <v>15213</v>
      </c>
      <c r="N108" s="15">
        <v>0.69499999999999995</v>
      </c>
      <c r="O108" s="25">
        <f t="shared" ref="O108:O110" si="1056">M108*N108</f>
        <v>10573.035</v>
      </c>
      <c r="P108" s="14">
        <v>0.26500000000000001</v>
      </c>
      <c r="Q108" s="25">
        <f t="shared" ref="Q108:Q110" si="1057">M108*P108</f>
        <v>4031.4450000000002</v>
      </c>
      <c r="R108" s="16">
        <v>0.04</v>
      </c>
      <c r="S108" s="25">
        <f t="shared" ref="S108:S110" si="1058">M108*R108</f>
        <v>608.52</v>
      </c>
      <c r="T108" s="26">
        <v>0.17699999999999999</v>
      </c>
      <c r="U108" s="25">
        <f t="shared" ref="U108:U110" si="1059">M108*T108</f>
        <v>2692.701</v>
      </c>
      <c r="V108" s="16">
        <v>0.53300000000000003</v>
      </c>
      <c r="W108" s="25">
        <f t="shared" ref="W108:W110" si="1060">M108*V108</f>
        <v>8108.5290000000005</v>
      </c>
      <c r="X108" s="16">
        <v>0.39</v>
      </c>
      <c r="Y108" s="25">
        <f t="shared" ref="Y108:Y110" si="1061">X108*M108</f>
        <v>5933.0700000000006</v>
      </c>
      <c r="Z108" s="17">
        <v>3.0999999999999999E-3</v>
      </c>
      <c r="AA108" s="18">
        <f t="shared" ref="AA108:AA110" si="1062">M108*Z108</f>
        <v>47.160299999999999</v>
      </c>
      <c r="AB108" s="27">
        <f>IF(M108&gt;0,(AD108+AL108)/M108,0)</f>
        <v>3.247184381778742E-3</v>
      </c>
      <c r="AC108" s="17">
        <v>2.9999999999999997E-4</v>
      </c>
      <c r="AD108" s="24">
        <f t="shared" ref="AD108:AD110" si="1063">AC108*M108</f>
        <v>4.5638999999999994</v>
      </c>
      <c r="AE108" s="118">
        <v>0.21340000000000001</v>
      </c>
      <c r="AF108" s="30">
        <f t="shared" ref="AF108:AF110" si="1064">AI108*(1-AJ108)*AE108</f>
        <v>42.675732000000004</v>
      </c>
      <c r="AG108" s="28">
        <f t="shared" ref="AG108:AG110" si="1065">IF(AND(AE108&gt;0,AC108&gt;0,Z108&gt;0),((Z108-AC108)*AE108)/((AE108-AC108)*Z108),0)</f>
        <v>0.90449735850199053</v>
      </c>
      <c r="AH108" s="60">
        <f t="shared" si="646"/>
        <v>0.90882836317322646</v>
      </c>
      <c r="AI108" s="12">
        <v>220</v>
      </c>
      <c r="AJ108" s="14">
        <v>9.0999999999999998E-2</v>
      </c>
      <c r="AK108" s="15">
        <v>0.22420000000000001</v>
      </c>
      <c r="AL108" s="30">
        <f t="shared" ref="AL108:AL110" si="1066">AI108*(1-AJ108)*AK108</f>
        <v>44.835516000000005</v>
      </c>
      <c r="AM108" s="19">
        <v>1.7</v>
      </c>
      <c r="AN108" s="19"/>
      <c r="AO108" s="102">
        <f>AO106+AI108-AN108</f>
        <v>2557.2400000000034</v>
      </c>
      <c r="AP108" s="103"/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11" t="s">
        <v>50</v>
      </c>
      <c r="D109" s="34">
        <v>17721</v>
      </c>
      <c r="E109" s="34">
        <v>3</v>
      </c>
      <c r="F109" s="34">
        <v>16586</v>
      </c>
      <c r="G109" s="35">
        <v>3.4</v>
      </c>
      <c r="H109" s="35">
        <v>6.5</v>
      </c>
      <c r="I109" s="34">
        <v>16716</v>
      </c>
      <c r="J109" s="35">
        <v>5.3</v>
      </c>
      <c r="K109" s="34">
        <v>16556</v>
      </c>
      <c r="L109" s="36">
        <v>7.2999999999999995E-2</v>
      </c>
      <c r="M109" s="37">
        <f>ROUND(K109*(1-L109),0)</f>
        <v>15347</v>
      </c>
      <c r="N109" s="38">
        <v>0.64400000000000002</v>
      </c>
      <c r="O109" s="25">
        <f t="shared" si="1056"/>
        <v>9883.4680000000008</v>
      </c>
      <c r="P109" s="36">
        <v>0.20899999999999999</v>
      </c>
      <c r="Q109" s="25">
        <f t="shared" si="1057"/>
        <v>3207.5229999999997</v>
      </c>
      <c r="R109" s="39">
        <v>0.14699999999999999</v>
      </c>
      <c r="S109" s="25">
        <f t="shared" si="1058"/>
        <v>2256.009</v>
      </c>
      <c r="T109" s="28">
        <v>0.185</v>
      </c>
      <c r="U109" s="25">
        <f t="shared" si="1059"/>
        <v>2839.1950000000002</v>
      </c>
      <c r="V109" s="39">
        <v>0.52800000000000002</v>
      </c>
      <c r="W109" s="25">
        <f t="shared" si="1060"/>
        <v>8103.2160000000003</v>
      </c>
      <c r="X109" s="39">
        <v>0.38</v>
      </c>
      <c r="Y109" s="25">
        <f t="shared" si="1061"/>
        <v>5831.86</v>
      </c>
      <c r="Z109" s="40">
        <v>3.1199999999999999E-3</v>
      </c>
      <c r="AA109" s="18">
        <f t="shared" si="1062"/>
        <v>47.882640000000002</v>
      </c>
      <c r="AB109" s="27">
        <f>IF(M109&gt;0,(AD109+AL109)/M109,0)</f>
        <v>3.365357138202906E-3</v>
      </c>
      <c r="AC109" s="40">
        <v>3.2000000000000003E-4</v>
      </c>
      <c r="AD109" s="37">
        <f t="shared" si="1063"/>
        <v>4.9110400000000007</v>
      </c>
      <c r="AE109" s="28">
        <v>0.21479999999999999</v>
      </c>
      <c r="AF109" s="41">
        <f t="shared" si="1064"/>
        <v>45.099407999999997</v>
      </c>
      <c r="AG109" s="28">
        <f t="shared" si="1065"/>
        <v>0.89877485438843141</v>
      </c>
      <c r="AH109" s="29">
        <f t="shared" si="646"/>
        <v>0.9062162461084684</v>
      </c>
      <c r="AI109" s="34">
        <v>232</v>
      </c>
      <c r="AJ109" s="36">
        <v>9.5000000000000001E-2</v>
      </c>
      <c r="AK109" s="38">
        <v>0.22259999999999999</v>
      </c>
      <c r="AL109" s="41">
        <f t="shared" si="1066"/>
        <v>46.737096000000001</v>
      </c>
      <c r="AM109" s="42">
        <v>1.75</v>
      </c>
      <c r="AN109" s="42"/>
      <c r="AO109" s="122">
        <f>AO108+AI109-AN109</f>
        <v>2789.2400000000034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11" t="s">
        <v>51</v>
      </c>
      <c r="D110" s="43">
        <v>17600</v>
      </c>
      <c r="E110" s="43">
        <v>2</v>
      </c>
      <c r="F110" s="43">
        <v>16615</v>
      </c>
      <c r="G110" s="37">
        <v>5.4</v>
      </c>
      <c r="H110" s="37">
        <v>6.3</v>
      </c>
      <c r="I110" s="43">
        <v>17298</v>
      </c>
      <c r="J110" s="37">
        <v>4.5999999999999996</v>
      </c>
      <c r="K110" s="43">
        <v>16617</v>
      </c>
      <c r="L110" s="39">
        <v>8.2000000000000003E-2</v>
      </c>
      <c r="M110" s="37">
        <f>ROUND(K110*(1-L110),0)</f>
        <v>15254</v>
      </c>
      <c r="N110" s="28">
        <v>0.53800000000000003</v>
      </c>
      <c r="O110" s="25">
        <f t="shared" si="1056"/>
        <v>8206.652</v>
      </c>
      <c r="P110" s="39">
        <v>0.28399999999999997</v>
      </c>
      <c r="Q110" s="25">
        <f t="shared" si="1057"/>
        <v>4332.1359999999995</v>
      </c>
      <c r="R110" s="39">
        <v>0.17799999999999999</v>
      </c>
      <c r="S110" s="25">
        <f t="shared" si="1058"/>
        <v>2715.212</v>
      </c>
      <c r="T110" s="28">
        <v>0.191</v>
      </c>
      <c r="U110" s="25">
        <f t="shared" si="1059"/>
        <v>2913.5140000000001</v>
      </c>
      <c r="V110" s="39">
        <v>0.51200000000000001</v>
      </c>
      <c r="W110" s="25">
        <f t="shared" si="1060"/>
        <v>7810.0479999999998</v>
      </c>
      <c r="X110" s="39">
        <v>0.39</v>
      </c>
      <c r="Y110" s="25">
        <f t="shared" si="1061"/>
        <v>5949.06</v>
      </c>
      <c r="Z110" s="47">
        <v>3.13E-3</v>
      </c>
      <c r="AA110" s="18">
        <f t="shared" si="1062"/>
        <v>47.745019999999997</v>
      </c>
      <c r="AB110" s="27">
        <f>IF(M110&gt;0,(AD110+AL110)/M110,0)</f>
        <v>3.2922390717188936E-3</v>
      </c>
      <c r="AC110" s="47">
        <v>3.4000000000000002E-4</v>
      </c>
      <c r="AD110" s="37">
        <f t="shared" si="1063"/>
        <v>5.1863600000000005</v>
      </c>
      <c r="AE110" s="28">
        <v>0.21179999999999999</v>
      </c>
      <c r="AF110" s="41">
        <f t="shared" si="1064"/>
        <v>42.599757599999997</v>
      </c>
      <c r="AG110" s="28">
        <f t="shared" si="1065"/>
        <v>0.89280701431006526</v>
      </c>
      <c r="AH110" s="29">
        <f t="shared" si="646"/>
        <v>0.89809060153622333</v>
      </c>
      <c r="AI110" s="43">
        <v>222</v>
      </c>
      <c r="AJ110" s="39">
        <v>9.4E-2</v>
      </c>
      <c r="AK110" s="28">
        <v>0.22389999999999999</v>
      </c>
      <c r="AL110" s="41">
        <f t="shared" si="1066"/>
        <v>45.033454800000001</v>
      </c>
      <c r="AM110" s="18">
        <v>1.65</v>
      </c>
      <c r="AN110" s="18"/>
      <c r="AO110" s="122">
        <f>AO109+AI110-AN110</f>
        <v>3011.2400000000034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67">SUM(D108:D110)</f>
        <v>53855</v>
      </c>
      <c r="E111" s="51"/>
      <c r="F111" s="51">
        <f t="shared" ref="F111" si="1068">SUM(F108:F110)</f>
        <v>49872</v>
      </c>
      <c r="G111" s="52"/>
      <c r="H111" s="52"/>
      <c r="I111" s="51">
        <f t="shared" ref="I111:K111" si="1069">SUM(I108:I110)</f>
        <v>51360</v>
      </c>
      <c r="J111" s="52"/>
      <c r="K111" s="51">
        <f t="shared" si="1069"/>
        <v>49691</v>
      </c>
      <c r="L111" s="21">
        <f t="shared" ref="L111" si="1070">IF(K111&gt;0,(K108*L108+K109*L109+K110*L110)/K111,0)</f>
        <v>7.8004145619931187E-2</v>
      </c>
      <c r="M111" s="52">
        <f t="shared" ref="M111" si="1071">M108+M109+M110</f>
        <v>45814</v>
      </c>
      <c r="N111" s="53">
        <f t="shared" ref="N111" si="1072">IF(M111&gt;0,O111/M111,0)</f>
        <v>0.62564183437377219</v>
      </c>
      <c r="O111" s="54">
        <f t="shared" ref="O111" si="1073">O108+O109+O110</f>
        <v>28663.154999999999</v>
      </c>
      <c r="P111" s="21">
        <f t="shared" ref="P111" si="1074">IF(M111&gt;0,Q111/M111,0)</f>
        <v>0.25256698825686469</v>
      </c>
      <c r="Q111" s="54">
        <f t="shared" ref="Q111" si="1075">Q108+Q109+Q110</f>
        <v>11571.103999999999</v>
      </c>
      <c r="R111" s="21">
        <f t="shared" ref="R111" si="1076">IF(M111&gt;0,S111/M111,0)</f>
        <v>0.12179117736936308</v>
      </c>
      <c r="S111" s="54">
        <f t="shared" ref="S111" si="1077">S108+S109+S110</f>
        <v>5579.741</v>
      </c>
      <c r="T111" s="21">
        <f t="shared" ref="T111" si="1078">IF(M111&gt;0,U111/M111,0)</f>
        <v>0.1843412493997468</v>
      </c>
      <c r="U111" s="54">
        <f t="shared" ref="U111" si="1079">U108+U109+U110</f>
        <v>8445.41</v>
      </c>
      <c r="V111" s="21">
        <f t="shared" ref="V111" si="1080">IF(M111&gt;0,W111/M111,0)</f>
        <v>0.52433302047409092</v>
      </c>
      <c r="W111" s="54">
        <f t="shared" ref="W111" si="1081">W108+W109+W110</f>
        <v>24021.793000000001</v>
      </c>
      <c r="X111" s="21">
        <f t="shared" ref="X111" si="1082">IF(M111&gt;0,Y111/M111,0)</f>
        <v>0.38665015060898417</v>
      </c>
      <c r="Y111" s="54">
        <f t="shared" ref="Y111" si="1083">Y108+Y109+Y110</f>
        <v>17713.990000000002</v>
      </c>
      <c r="Z111" s="55">
        <f t="shared" ref="Z111" si="1084">IF(M111&gt;0,AA111/M111,0)</f>
        <v>3.1166883485397477E-3</v>
      </c>
      <c r="AA111" s="56">
        <f t="shared" ref="AA111" si="1085">SUM(AA108:AA110)</f>
        <v>142.78796</v>
      </c>
      <c r="AB111" s="55">
        <f t="shared" ref="AB111" si="1086">IF(M111&gt;0,(AB108*M108+AB109*M109+AB110*M110)/M111,0)</f>
        <v>3.301771659318112E-3</v>
      </c>
      <c r="AC111" s="55">
        <f t="shared" ref="AC111" si="1087">IF(K111&gt;0,(K108*AC108+K109*AC109+K110*AC110)/K111,0)</f>
        <v>3.2003984624982389E-4</v>
      </c>
      <c r="AD111" s="52">
        <f t="shared" ref="AD111" si="1088">SUM(AD108:AD110)</f>
        <v>14.661300000000001</v>
      </c>
      <c r="AE111" s="53">
        <f t="shared" ref="AE111" si="1089">IF(K111&gt;0,(K108*AE108+K109*AE109+K110*AE110)/K111,0)</f>
        <v>0.21333140005232337</v>
      </c>
      <c r="AF111" s="58">
        <f t="shared" ref="AF111" si="1090">SUM(AF108:AF110)</f>
        <v>130.3748976</v>
      </c>
      <c r="AG111" s="53">
        <f t="shared" ref="AG111" si="1091">IF(AND(AA111&gt;0),((AA108*AG108+AA109*AG109+AA110*AG110)/AA111),0)</f>
        <v>0.89866938588008005</v>
      </c>
      <c r="AH111" s="57">
        <f t="shared" si="646"/>
        <v>0.90436488233574275</v>
      </c>
      <c r="AI111" s="51">
        <f t="shared" ref="AI111" si="1092">SUM(AI108:AI110)</f>
        <v>674</v>
      </c>
      <c r="AJ111" s="21">
        <f t="shared" ref="AJ111" si="1093">IF(AI111&gt;0,(AJ108*AI108+AJ109*AI109+AJ110*AI110)/AI111,0)</f>
        <v>9.3364985163204739E-2</v>
      </c>
      <c r="AK111" s="53">
        <f t="shared" ref="AK111" si="1094">IF(K111&gt;0,(AK108*K108+AK109*K109+AK110*K110)/K111,0)</f>
        <v>0.22356659153569058</v>
      </c>
      <c r="AL111" s="58">
        <f t="shared" ref="AL111" si="1095">SUM(AL108:AL110)</f>
        <v>136.60606680000001</v>
      </c>
      <c r="AM111" s="56"/>
      <c r="AN111" s="56">
        <f t="shared" ref="AN111" si="1096">SUM(AN108:AN110)</f>
        <v>0</v>
      </c>
      <c r="AO111" s="106"/>
      <c r="AP111" s="107">
        <f>AO110</f>
        <v>3011.2400000000034</v>
      </c>
      <c r="AQ111" s="51">
        <f t="shared" ref="AQ111" si="1097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52</v>
      </c>
      <c r="D112" s="12">
        <v>15578</v>
      </c>
      <c r="E112" s="12">
        <v>1</v>
      </c>
      <c r="F112" s="12">
        <v>16015</v>
      </c>
      <c r="G112" s="13">
        <v>1.9</v>
      </c>
      <c r="H112" s="13">
        <v>5.9</v>
      </c>
      <c r="I112" s="12">
        <v>16813</v>
      </c>
      <c r="J112" s="13">
        <v>4.3</v>
      </c>
      <c r="K112" s="12">
        <v>16616</v>
      </c>
      <c r="L112" s="14">
        <v>0.08</v>
      </c>
      <c r="M112" s="24">
        <f>ROUND(K112*(1-L112),0)</f>
        <v>15287</v>
      </c>
      <c r="N112" s="15">
        <v>0.71499999999999997</v>
      </c>
      <c r="O112" s="25">
        <f t="shared" ref="O112:O114" si="1098">M112*N112</f>
        <v>10930.205</v>
      </c>
      <c r="P112" s="14">
        <v>0.22800000000000001</v>
      </c>
      <c r="Q112" s="25">
        <f t="shared" ref="Q112:Q114" si="1099">M112*P112</f>
        <v>3485.4360000000001</v>
      </c>
      <c r="R112" s="16">
        <v>5.7000000000000002E-2</v>
      </c>
      <c r="S112" s="25">
        <f t="shared" ref="S112:S114" si="1100">M112*R112</f>
        <v>871.35900000000004</v>
      </c>
      <c r="T112" s="26">
        <v>0.184</v>
      </c>
      <c r="U112" s="25">
        <f t="shared" ref="U112:U114" si="1101">M112*T112</f>
        <v>2812.808</v>
      </c>
      <c r="V112" s="16">
        <v>0.53</v>
      </c>
      <c r="W112" s="25">
        <f t="shared" ref="W112:W114" si="1102">M112*V112</f>
        <v>8102.1100000000006</v>
      </c>
      <c r="X112" s="16">
        <v>0.39</v>
      </c>
      <c r="Y112" s="25">
        <f t="shared" ref="Y112:Y114" si="1103">X112*M112</f>
        <v>5961.93</v>
      </c>
      <c r="Z112" s="17">
        <v>3.1900000000000001E-3</v>
      </c>
      <c r="AA112" s="18">
        <f t="shared" ref="AA112:AA114" si="1104">M112*Z112</f>
        <v>48.765530000000005</v>
      </c>
      <c r="AB112" s="27">
        <f>IF(M112&gt;0,(AD112+AL112)/M112,0)</f>
        <v>3.3051463334859686E-3</v>
      </c>
      <c r="AC112" s="17">
        <v>3.4000000000000002E-4</v>
      </c>
      <c r="AD112" s="24">
        <f t="shared" ref="AD112:AD114" si="1105">AC112*M112</f>
        <v>5.1975800000000003</v>
      </c>
      <c r="AE112" s="118">
        <v>0.21129999999999999</v>
      </c>
      <c r="AF112" s="30">
        <f t="shared" ref="AF112:AF114" si="1106">AI112*(1-AJ112)*AE112</f>
        <v>42.834735999999999</v>
      </c>
      <c r="AG112" s="28">
        <f t="shared" ref="AG112:AG114" si="1107">IF(AND(AE112&gt;0,AC112&gt;0,Z112&gt;0),((Z112-AC112)*AE112)/((AE112-AC112)*Z112),0)</f>
        <v>0.89485683003983585</v>
      </c>
      <c r="AH112" s="60">
        <f t="shared" si="646"/>
        <v>0.89849635082782253</v>
      </c>
      <c r="AI112" s="12">
        <v>224</v>
      </c>
      <c r="AJ112" s="14">
        <v>9.5000000000000001E-2</v>
      </c>
      <c r="AK112" s="15">
        <v>0.22359999999999999</v>
      </c>
      <c r="AL112" s="30">
        <f t="shared" ref="AL112:AL114" si="1108">AI112*(1-AJ112)*AK112</f>
        <v>45.328192000000001</v>
      </c>
      <c r="AM112" s="19">
        <v>1.7</v>
      </c>
      <c r="AN112" s="19">
        <v>1007.66</v>
      </c>
      <c r="AO112" s="102">
        <f>AO110+AI112-AN112</f>
        <v>2227.5800000000036</v>
      </c>
      <c r="AP112" s="103"/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11" t="s">
        <v>54</v>
      </c>
      <c r="D113" s="34">
        <v>17647</v>
      </c>
      <c r="E113" s="34">
        <v>3</v>
      </c>
      <c r="F113" s="34">
        <v>15626</v>
      </c>
      <c r="G113" s="35">
        <v>1.6</v>
      </c>
      <c r="H113" s="35">
        <v>5.3</v>
      </c>
      <c r="I113" s="34">
        <v>15959</v>
      </c>
      <c r="J113" s="35">
        <v>4.5</v>
      </c>
      <c r="K113" s="34">
        <v>16347</v>
      </c>
      <c r="L113" s="36">
        <v>7.9000000000000001E-2</v>
      </c>
      <c r="M113" s="37">
        <f>ROUND(K113*(1-L113),0)</f>
        <v>15056</v>
      </c>
      <c r="N113" s="38">
        <v>0.71199999999999997</v>
      </c>
      <c r="O113" s="25">
        <f t="shared" si="1098"/>
        <v>10719.871999999999</v>
      </c>
      <c r="P113" s="36">
        <v>0.24</v>
      </c>
      <c r="Q113" s="25">
        <f t="shared" si="1099"/>
        <v>3613.44</v>
      </c>
      <c r="R113" s="39">
        <v>4.8000000000000001E-2</v>
      </c>
      <c r="S113" s="25">
        <f t="shared" si="1100"/>
        <v>722.68799999999999</v>
      </c>
      <c r="T113" s="28">
        <v>0.182</v>
      </c>
      <c r="U113" s="25">
        <f t="shared" si="1101"/>
        <v>2740.192</v>
      </c>
      <c r="V113" s="39">
        <v>0.53800000000000003</v>
      </c>
      <c r="W113" s="25">
        <f t="shared" si="1102"/>
        <v>8100.1280000000006</v>
      </c>
      <c r="X113" s="39">
        <v>0.38</v>
      </c>
      <c r="Y113" s="25">
        <f t="shared" si="1103"/>
        <v>5721.28</v>
      </c>
      <c r="Z113" s="40">
        <v>3.2200000000000002E-3</v>
      </c>
      <c r="AA113" s="18">
        <f t="shared" si="1104"/>
        <v>48.480320000000006</v>
      </c>
      <c r="AB113" s="27">
        <f>IF(M113&gt;0,(AD113+AL113)/M113,0)</f>
        <v>3.4866506376195535E-3</v>
      </c>
      <c r="AC113" s="40">
        <v>3.5E-4</v>
      </c>
      <c r="AD113" s="37">
        <f t="shared" si="1105"/>
        <v>5.2695999999999996</v>
      </c>
      <c r="AE113" s="28">
        <v>0.21490000000000001</v>
      </c>
      <c r="AF113" s="41">
        <f t="shared" si="1106"/>
        <v>45.653356000000002</v>
      </c>
      <c r="AG113" s="28">
        <f t="shared" si="1107"/>
        <v>0.89275835165614581</v>
      </c>
      <c r="AH113" s="29">
        <f t="shared" si="646"/>
        <v>0.90103576414427144</v>
      </c>
      <c r="AI113" s="34">
        <v>235</v>
      </c>
      <c r="AJ113" s="36">
        <v>9.6000000000000002E-2</v>
      </c>
      <c r="AK113" s="38">
        <v>0.2223</v>
      </c>
      <c r="AL113" s="41">
        <f t="shared" si="1108"/>
        <v>47.225411999999999</v>
      </c>
      <c r="AM113" s="42">
        <v>1.7</v>
      </c>
      <c r="AN113" s="42"/>
      <c r="AO113" s="122">
        <f>AO112+AI113-AN113</f>
        <v>2462.5800000000036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11" t="s">
        <v>51</v>
      </c>
      <c r="D114" s="43">
        <v>17400</v>
      </c>
      <c r="E114" s="43">
        <v>1</v>
      </c>
      <c r="F114" s="43">
        <v>15808</v>
      </c>
      <c r="G114" s="37">
        <v>1.8</v>
      </c>
      <c r="H114" s="37">
        <v>5.0999999999999996</v>
      </c>
      <c r="I114" s="43">
        <v>16938</v>
      </c>
      <c r="J114" s="37">
        <v>4</v>
      </c>
      <c r="K114" s="43">
        <v>16538</v>
      </c>
      <c r="L114" s="39">
        <v>8.1000000000000003E-2</v>
      </c>
      <c r="M114" s="37">
        <f>ROUND(K114*(1-L114),0)</f>
        <v>15198</v>
      </c>
      <c r="N114" s="28">
        <v>0.66300000000000003</v>
      </c>
      <c r="O114" s="25">
        <f t="shared" si="1098"/>
        <v>10076.274000000001</v>
      </c>
      <c r="P114" s="39">
        <v>0.25800000000000001</v>
      </c>
      <c r="Q114" s="25">
        <f t="shared" si="1099"/>
        <v>3921.0840000000003</v>
      </c>
      <c r="R114" s="39">
        <v>7.9000000000000001E-2</v>
      </c>
      <c r="S114" s="25">
        <f t="shared" si="1100"/>
        <v>1200.6420000000001</v>
      </c>
      <c r="T114" s="28">
        <v>0.19500000000000001</v>
      </c>
      <c r="U114" s="25">
        <f t="shared" si="1101"/>
        <v>2963.61</v>
      </c>
      <c r="V114" s="39">
        <v>0.51500000000000001</v>
      </c>
      <c r="W114" s="25">
        <f t="shared" si="1102"/>
        <v>7826.97</v>
      </c>
      <c r="X114" s="39">
        <v>0.39</v>
      </c>
      <c r="Y114" s="25">
        <f t="shared" si="1103"/>
        <v>5927.22</v>
      </c>
      <c r="Z114" s="47">
        <v>3.15E-3</v>
      </c>
      <c r="AA114" s="18">
        <f t="shared" si="1104"/>
        <v>47.873699999999999</v>
      </c>
      <c r="AB114" s="27">
        <f>IF(M114&gt;0,(AD114+AL114)/M114,0)</f>
        <v>3.4005598368206345E-3</v>
      </c>
      <c r="AC114" s="47">
        <v>3.4000000000000002E-4</v>
      </c>
      <c r="AD114" s="37">
        <f t="shared" si="1105"/>
        <v>5.1673200000000001</v>
      </c>
      <c r="AE114" s="28">
        <v>0.2165</v>
      </c>
      <c r="AF114" s="41">
        <f t="shared" si="1106"/>
        <v>45.017278000000005</v>
      </c>
      <c r="AG114" s="28">
        <f t="shared" si="1107"/>
        <v>0.89346662671977262</v>
      </c>
      <c r="AH114" s="29">
        <f t="shared" si="646"/>
        <v>0.90138647381162018</v>
      </c>
      <c r="AI114" s="43">
        <v>229</v>
      </c>
      <c r="AJ114" s="39">
        <v>9.1999999999999998E-2</v>
      </c>
      <c r="AK114" s="28">
        <v>0.22370000000000001</v>
      </c>
      <c r="AL114" s="41">
        <f t="shared" si="1108"/>
        <v>46.514388400000009</v>
      </c>
      <c r="AM114" s="18">
        <v>1.64</v>
      </c>
      <c r="AN114" s="18"/>
      <c r="AO114" s="122">
        <f>AO113+AI114-AN114</f>
        <v>2691.5800000000036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09">SUM(D112:D114)</f>
        <v>50625</v>
      </c>
      <c r="E115" s="51"/>
      <c r="F115" s="51">
        <f t="shared" ref="F115" si="1110">SUM(F112:F114)</f>
        <v>47449</v>
      </c>
      <c r="G115" s="52"/>
      <c r="H115" s="52"/>
      <c r="I115" s="51">
        <f t="shared" ref="I115:K115" si="1111">SUM(I112:I114)</f>
        <v>49710</v>
      </c>
      <c r="J115" s="52"/>
      <c r="K115" s="51">
        <f t="shared" si="1111"/>
        <v>49501</v>
      </c>
      <c r="L115" s="21">
        <f t="shared" ref="L115" si="1112">IF(K115&gt;0,(K112*L112+K113*L113+K114*L114)/K115,0)</f>
        <v>8.0003858507908934E-2</v>
      </c>
      <c r="M115" s="52">
        <f t="shared" ref="M115" si="1113">M112+M113+M114</f>
        <v>45541</v>
      </c>
      <c r="N115" s="53">
        <f t="shared" ref="N115" si="1114">IF(M115&gt;0,O115/M115,0)</f>
        <v>0.6966546847895303</v>
      </c>
      <c r="O115" s="54">
        <f t="shared" ref="O115" si="1115">O112+O113+O114</f>
        <v>31726.350999999999</v>
      </c>
      <c r="P115" s="21">
        <f t="shared" ref="P115" si="1116">IF(M115&gt;0,Q115/M115,0)</f>
        <v>0.2419788761775104</v>
      </c>
      <c r="Q115" s="54">
        <f t="shared" ref="Q115" si="1117">Q112+Q113+Q114</f>
        <v>11019.960000000001</v>
      </c>
      <c r="R115" s="21">
        <f t="shared" ref="R115" si="1118">IF(M115&gt;0,S115/M115,0)</f>
        <v>6.1366439032959318E-2</v>
      </c>
      <c r="S115" s="54">
        <f t="shared" ref="S115" si="1119">S112+S113+S114</f>
        <v>2794.6890000000003</v>
      </c>
      <c r="T115" s="21">
        <f t="shared" ref="T115" si="1120">IF(M115&gt;0,U115/M115,0)</f>
        <v>0.18700972749829825</v>
      </c>
      <c r="U115" s="54">
        <f t="shared" ref="U115" si="1121">U112+U113+U114</f>
        <v>8516.61</v>
      </c>
      <c r="V115" s="21">
        <f t="shared" ref="V115" si="1122">IF(M115&gt;0,W115/M115,0)</f>
        <v>0.52763900660942897</v>
      </c>
      <c r="W115" s="54">
        <f t="shared" ref="W115" si="1123">W112+W113+W114</f>
        <v>24029.208000000002</v>
      </c>
      <c r="X115" s="21">
        <f t="shared" ref="X115" si="1124">IF(M115&gt;0,Y115/M115,0)</f>
        <v>0.38669396807272566</v>
      </c>
      <c r="Y115" s="54">
        <f t="shared" ref="Y115" si="1125">Y112+Y113+Y114</f>
        <v>17610.43</v>
      </c>
      <c r="Z115" s="55">
        <f t="shared" ref="Z115" si="1126">IF(M115&gt;0,AA115/M115,0)</f>
        <v>3.1865692452954482E-3</v>
      </c>
      <c r="AA115" s="56">
        <f t="shared" ref="AA115" si="1127">SUM(AA112:AA114)</f>
        <v>145.11955</v>
      </c>
      <c r="AB115" s="55">
        <f t="shared" ref="AB115" si="1128">IF(M115&gt;0,(AB112*M112+AB113*M113+AB114*M114)/M115,0)</f>
        <v>3.3969937506861947E-3</v>
      </c>
      <c r="AC115" s="55">
        <f t="shared" ref="AC115" si="1129">IF(K115&gt;0,(K112*AC112+K113*AC113+K114*AC114)/K115,0)</f>
        <v>3.4330235752813072E-4</v>
      </c>
      <c r="AD115" s="52">
        <f t="shared" ref="AD115" si="1130">SUM(AD112:AD114)</f>
        <v>15.634499999999999</v>
      </c>
      <c r="AE115" s="53">
        <f t="shared" ref="AE115" si="1131">IF(K115&gt;0,(K112*AE112+K113*AE113+K114*AE114)/K115,0)</f>
        <v>0.21422613886588152</v>
      </c>
      <c r="AF115" s="58">
        <f t="shared" ref="AF115" si="1132">SUM(AF112:AF114)</f>
        <v>133.50537</v>
      </c>
      <c r="AG115" s="53">
        <f t="shared" ref="AG115" si="1133">IF(AND(AA115&gt;0),((AA112*AG112+AA113*AG113+AA114*AG114)/AA115),0)</f>
        <v>0.89369717181158137</v>
      </c>
      <c r="AH115" s="57">
        <f t="shared" si="646"/>
        <v>0.90032411823817549</v>
      </c>
      <c r="AI115" s="51">
        <f t="shared" ref="AI115" si="1134">SUM(AI112:AI114)</f>
        <v>688</v>
      </c>
      <c r="AJ115" s="21">
        <f t="shared" ref="AJ115" si="1135">IF(AI115&gt;0,(AJ112*AI112+AJ113*AI113+AJ114*AI114)/AI115,0)</f>
        <v>9.4343023255813951E-2</v>
      </c>
      <c r="AK115" s="53">
        <f t="shared" ref="AK115" si="1136">IF(K115&gt;0,(AK112*K112+AK113*K113+AK114*K114)/K115,0)</f>
        <v>0.22320410294741522</v>
      </c>
      <c r="AL115" s="58">
        <f t="shared" ref="AL115" si="1137">SUM(AL112:AL114)</f>
        <v>139.06799240000001</v>
      </c>
      <c r="AM115" s="56"/>
      <c r="AN115" s="56">
        <f t="shared" ref="AN115" si="1138">SUM(AN112:AN114)</f>
        <v>1007.66</v>
      </c>
      <c r="AO115" s="106"/>
      <c r="AP115" s="107">
        <f>AO114</f>
        <v>2691.5800000000036</v>
      </c>
      <c r="AQ115" s="51">
        <f t="shared" ref="AQ115" si="1139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52</v>
      </c>
      <c r="D116" s="12">
        <v>3836</v>
      </c>
      <c r="E116" s="12">
        <v>1</v>
      </c>
      <c r="F116" s="12">
        <v>11586</v>
      </c>
      <c r="G116" s="13">
        <v>2.7</v>
      </c>
      <c r="H116" s="13">
        <v>5.2</v>
      </c>
      <c r="I116" s="12">
        <v>12219</v>
      </c>
      <c r="J116" s="13">
        <v>5.4</v>
      </c>
      <c r="K116" s="12">
        <v>16388</v>
      </c>
      <c r="L116" s="14">
        <v>8.4000000000000005E-2</v>
      </c>
      <c r="M116" s="24">
        <f>ROUND(K116*(1-L116),0)</f>
        <v>15011</v>
      </c>
      <c r="N116" s="15">
        <v>0.67900000000000005</v>
      </c>
      <c r="O116" s="25">
        <f t="shared" ref="O116:O118" si="1140">M116*N116</f>
        <v>10192.469000000001</v>
      </c>
      <c r="P116" s="14">
        <v>0.27100000000000002</v>
      </c>
      <c r="Q116" s="25">
        <f t="shared" ref="Q116:Q118" si="1141">M116*P116</f>
        <v>4067.9810000000002</v>
      </c>
      <c r="R116" s="16">
        <v>0.05</v>
      </c>
      <c r="S116" s="25">
        <f t="shared" ref="S116:S118" si="1142">M116*R116</f>
        <v>750.55000000000007</v>
      </c>
      <c r="T116" s="26">
        <v>0.17799999999999999</v>
      </c>
      <c r="U116" s="25">
        <f t="shared" ref="U116:U118" si="1143">M116*T116</f>
        <v>2671.9580000000001</v>
      </c>
      <c r="V116" s="16">
        <v>0.53</v>
      </c>
      <c r="W116" s="25">
        <f t="shared" ref="W116:W118" si="1144">M116*V116</f>
        <v>7955.8300000000008</v>
      </c>
      <c r="X116" s="16">
        <v>0.39</v>
      </c>
      <c r="Y116" s="25">
        <f t="shared" ref="Y116:Y118" si="1145">X116*M116</f>
        <v>5854.29</v>
      </c>
      <c r="Z116" s="17">
        <v>3.0699999999999998E-3</v>
      </c>
      <c r="AA116" s="18">
        <f t="shared" ref="AA116:AA118" si="1146">M116*Z116</f>
        <v>46.083769999999994</v>
      </c>
      <c r="AB116" s="27">
        <f>IF(M116&gt;0,(AD116+AL116)/M116,0)</f>
        <v>2.8873259076677097E-3</v>
      </c>
      <c r="AC116" s="17">
        <v>3.3E-4</v>
      </c>
      <c r="AD116" s="24">
        <f t="shared" ref="AD116:AD118" si="1147">AC116*M116</f>
        <v>4.9536299999999995</v>
      </c>
      <c r="AE116" s="118">
        <v>0.21260000000000001</v>
      </c>
      <c r="AF116" s="30">
        <f t="shared" ref="AF116:AF118" si="1148">AI116*(1-AJ116)*AE116</f>
        <v>36.696460800000004</v>
      </c>
      <c r="AG116" s="28">
        <f t="shared" ref="AG116:AG118" si="1149">IF(AND(AE116&gt;0,AC116&gt;0,Z116&gt;0),((Z116-AC116)*AE116)/((AE116-AC116)*Z116),0)</f>
        <v>0.89389565774889668</v>
      </c>
      <c r="AH116" s="60">
        <f t="shared" si="646"/>
        <v>0.88702357187949143</v>
      </c>
      <c r="AI116" s="12">
        <v>192</v>
      </c>
      <c r="AJ116" s="14">
        <v>0.10100000000000001</v>
      </c>
      <c r="AK116" s="15">
        <v>0.22239999999999999</v>
      </c>
      <c r="AL116" s="30">
        <f t="shared" ref="AL116:AL118" si="1150">AI116*(1-AJ116)*AK116</f>
        <v>38.388019199999995</v>
      </c>
      <c r="AM116" s="19">
        <v>1.7</v>
      </c>
      <c r="AN116" s="19">
        <v>1002.86</v>
      </c>
      <c r="AO116" s="102">
        <f>AO114+AI116-AN116</f>
        <v>1880.7200000000034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54</v>
      </c>
      <c r="D117" s="34">
        <v>19674</v>
      </c>
      <c r="E117" s="34">
        <v>5</v>
      </c>
      <c r="F117" s="34">
        <v>15514</v>
      </c>
      <c r="G117" s="35">
        <v>2.9</v>
      </c>
      <c r="H117" s="35">
        <v>5.5</v>
      </c>
      <c r="I117" s="34">
        <v>16320</v>
      </c>
      <c r="J117" s="35">
        <v>5.5</v>
      </c>
      <c r="K117" s="34">
        <v>16428</v>
      </c>
      <c r="L117" s="36">
        <v>8.3000000000000004E-2</v>
      </c>
      <c r="M117" s="37">
        <f>ROUND(K117*(1-L117),0)</f>
        <v>15064</v>
      </c>
      <c r="N117" s="38">
        <v>0.79</v>
      </c>
      <c r="O117" s="25">
        <f t="shared" si="1140"/>
        <v>11900.560000000001</v>
      </c>
      <c r="P117" s="36">
        <v>0.17299999999999999</v>
      </c>
      <c r="Q117" s="25">
        <f t="shared" si="1141"/>
        <v>2606.0719999999997</v>
      </c>
      <c r="R117" s="39">
        <v>3.6999999999999998E-2</v>
      </c>
      <c r="S117" s="25">
        <f t="shared" si="1142"/>
        <v>557.36799999999994</v>
      </c>
      <c r="T117" s="28">
        <v>0.185</v>
      </c>
      <c r="U117" s="25">
        <f t="shared" si="1143"/>
        <v>2786.84</v>
      </c>
      <c r="V117" s="39">
        <v>0.52700000000000002</v>
      </c>
      <c r="W117" s="25">
        <f t="shared" si="1144"/>
        <v>7938.7280000000001</v>
      </c>
      <c r="X117" s="39">
        <v>0.38</v>
      </c>
      <c r="Y117" s="25">
        <f t="shared" si="1145"/>
        <v>5724.32</v>
      </c>
      <c r="Z117" s="40">
        <v>3.0400000000000002E-3</v>
      </c>
      <c r="AA117" s="18">
        <f t="shared" si="1146"/>
        <v>45.794560000000004</v>
      </c>
      <c r="AB117" s="27">
        <f>IF(M117&gt;0,(AD117+AL117)/M117,0)</f>
        <v>3.2671260223048324E-3</v>
      </c>
      <c r="AC117" s="40">
        <v>3.3E-4</v>
      </c>
      <c r="AD117" s="37">
        <f t="shared" si="1147"/>
        <v>4.97112</v>
      </c>
      <c r="AE117" s="28">
        <v>0.2167</v>
      </c>
      <c r="AF117" s="41">
        <f t="shared" si="1148"/>
        <v>43.344767400000002</v>
      </c>
      <c r="AG117" s="28">
        <f t="shared" si="1149"/>
        <v>0.89280697294838529</v>
      </c>
      <c r="AH117" s="29">
        <f t="shared" si="646"/>
        <v>0.90033697426593096</v>
      </c>
      <c r="AI117" s="34">
        <v>222</v>
      </c>
      <c r="AJ117" s="36">
        <v>9.9000000000000005E-2</v>
      </c>
      <c r="AK117" s="38">
        <v>0.22120000000000001</v>
      </c>
      <c r="AL117" s="41">
        <f t="shared" si="1150"/>
        <v>44.244866399999999</v>
      </c>
      <c r="AM117" s="42">
        <v>1.7</v>
      </c>
      <c r="AN117" s="42"/>
      <c r="AO117" s="122">
        <f>AO116+AI117-AN117</f>
        <v>2102.7200000000034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11" t="s">
        <v>53</v>
      </c>
      <c r="D118" s="43">
        <v>20855</v>
      </c>
      <c r="E118" s="43">
        <v>2</v>
      </c>
      <c r="F118" s="43">
        <v>15720</v>
      </c>
      <c r="G118" s="37">
        <v>3.4</v>
      </c>
      <c r="H118" s="37">
        <v>6</v>
      </c>
      <c r="I118" s="43">
        <v>16928</v>
      </c>
      <c r="J118" s="37">
        <v>5</v>
      </c>
      <c r="K118" s="43">
        <v>16443</v>
      </c>
      <c r="L118" s="39">
        <v>0.08</v>
      </c>
      <c r="M118" s="37">
        <f>ROUND(K118*(1-L118),0)</f>
        <v>15128</v>
      </c>
      <c r="N118" s="28">
        <v>0.72399999999999998</v>
      </c>
      <c r="O118" s="25">
        <f t="shared" si="1140"/>
        <v>10952.672</v>
      </c>
      <c r="P118" s="39">
        <v>0.187</v>
      </c>
      <c r="Q118" s="25">
        <f t="shared" si="1141"/>
        <v>2828.9360000000001</v>
      </c>
      <c r="R118" s="39">
        <v>8.8999999999999996E-2</v>
      </c>
      <c r="S118" s="25">
        <f t="shared" si="1142"/>
        <v>1346.3919999999998</v>
      </c>
      <c r="T118" s="28">
        <v>0.19500000000000001</v>
      </c>
      <c r="U118" s="25">
        <f t="shared" si="1143"/>
        <v>2949.96</v>
      </c>
      <c r="V118" s="39">
        <v>0.52600000000000002</v>
      </c>
      <c r="W118" s="25">
        <f t="shared" si="1144"/>
        <v>7957.3280000000004</v>
      </c>
      <c r="X118" s="39">
        <v>0.39</v>
      </c>
      <c r="Y118" s="25">
        <f t="shared" si="1145"/>
        <v>5899.92</v>
      </c>
      <c r="Z118" s="47">
        <v>3.0000000000000001E-3</v>
      </c>
      <c r="AA118" s="18">
        <f t="shared" si="1146"/>
        <v>45.384</v>
      </c>
      <c r="AB118" s="27">
        <f>IF(M118&gt;0,(AD118+AL118)/M118,0)</f>
        <v>3.4792368059227922E-3</v>
      </c>
      <c r="AC118" s="47">
        <v>3.4000000000000002E-4</v>
      </c>
      <c r="AD118" s="37">
        <f t="shared" si="1147"/>
        <v>5.1435200000000005</v>
      </c>
      <c r="AE118" s="28">
        <v>0.2175</v>
      </c>
      <c r="AF118" s="41">
        <f t="shared" si="1148"/>
        <v>46.402319999999996</v>
      </c>
      <c r="AG118" s="28">
        <f t="shared" si="1149"/>
        <v>0.88805489040338936</v>
      </c>
      <c r="AH118" s="29">
        <f t="shared" si="646"/>
        <v>0.90365766897699196</v>
      </c>
      <c r="AI118" s="43">
        <v>236</v>
      </c>
      <c r="AJ118" s="39">
        <v>9.6000000000000002E-2</v>
      </c>
      <c r="AK118" s="28">
        <v>0.22259999999999999</v>
      </c>
      <c r="AL118" s="41">
        <f t="shared" si="1150"/>
        <v>47.4903744</v>
      </c>
      <c r="AM118" s="18">
        <v>1.8</v>
      </c>
      <c r="AN118" s="18"/>
      <c r="AO118" s="122">
        <f>AO117+AI118-AN118</f>
        <v>2338.7200000000034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51">SUM(D116:D118)</f>
        <v>44365</v>
      </c>
      <c r="E119" s="51"/>
      <c r="F119" s="51">
        <f t="shared" ref="F119" si="1152">SUM(F116:F118)</f>
        <v>42820</v>
      </c>
      <c r="G119" s="52"/>
      <c r="H119" s="52"/>
      <c r="I119" s="51">
        <f t="shared" ref="I119:K119" si="1153">SUM(I116:I118)</f>
        <v>45467</v>
      </c>
      <c r="J119" s="52"/>
      <c r="K119" s="51">
        <f t="shared" si="1153"/>
        <v>49259</v>
      </c>
      <c r="L119" s="21">
        <f t="shared" ref="L119" si="1154">IF(K119&gt;0,(K116*L116+K117*L117+K118*L118)/K119,0)</f>
        <v>8.2331269412696154E-2</v>
      </c>
      <c r="M119" s="52">
        <f t="shared" ref="M119" si="1155">M116+M117+M118</f>
        <v>45203</v>
      </c>
      <c r="N119" s="53">
        <f t="shared" ref="N119" si="1156">IF(M119&gt;0,O119/M119,0)</f>
        <v>0.7310510585580603</v>
      </c>
      <c r="O119" s="54">
        <f t="shared" ref="O119" si="1157">O116+O117+O118</f>
        <v>33045.701000000001</v>
      </c>
      <c r="P119" s="21">
        <f t="shared" ref="P119" si="1158">IF(M119&gt;0,Q119/M119,0)</f>
        <v>0.2102291662057828</v>
      </c>
      <c r="Q119" s="54">
        <f t="shared" ref="Q119" si="1159">Q116+Q117+Q118</f>
        <v>9502.9889999999996</v>
      </c>
      <c r="R119" s="21">
        <f t="shared" ref="R119" si="1160">IF(M119&gt;0,S119/M119,0)</f>
        <v>5.8719775236156894E-2</v>
      </c>
      <c r="S119" s="54">
        <f t="shared" ref="S119" si="1161">S116+S117+S118</f>
        <v>2654.31</v>
      </c>
      <c r="T119" s="21">
        <f t="shared" ref="T119" si="1162">IF(M119&gt;0,U119/M119,0)</f>
        <v>0.18602212242550276</v>
      </c>
      <c r="U119" s="54">
        <f t="shared" ref="U119" si="1163">U116+U117+U118</f>
        <v>8408.7580000000016</v>
      </c>
      <c r="V119" s="21">
        <f t="shared" ref="V119" si="1164">IF(M119&gt;0,W119/M119,0)</f>
        <v>0.52766157113465928</v>
      </c>
      <c r="W119" s="54">
        <f t="shared" ref="W119" si="1165">W116+W117+W118</f>
        <v>23851.886000000002</v>
      </c>
      <c r="X119" s="21">
        <f t="shared" ref="X119" si="1166">IF(M119&gt;0,Y119/M119,0)</f>
        <v>0.3866674778222684</v>
      </c>
      <c r="Y119" s="54">
        <f t="shared" ref="Y119" si="1167">Y116+Y117+Y118</f>
        <v>17478.53</v>
      </c>
      <c r="Z119" s="55">
        <f t="shared" ref="Z119" si="1168">IF(M119&gt;0,AA119/M119,0)</f>
        <v>3.0365756697564327E-3</v>
      </c>
      <c r="AA119" s="56">
        <f t="shared" ref="AA119" si="1169">SUM(AA116:AA118)</f>
        <v>137.26233000000002</v>
      </c>
      <c r="AB119" s="55">
        <f t="shared" ref="AB119" si="1170">IF(M119&gt;0,(AB116*M116+AB117*M117+AB118*M118)/M119,0)</f>
        <v>3.2119888060526958E-3</v>
      </c>
      <c r="AC119" s="55">
        <f t="shared" ref="AC119" si="1171">IF(K119&gt;0,(K116*AC116+K117*AC117+K118*AC118)/K119,0)</f>
        <v>3.3333807020036952E-4</v>
      </c>
      <c r="AD119" s="52">
        <f t="shared" ref="AD119" si="1172">SUM(AD116:AD118)</f>
        <v>15.06827</v>
      </c>
      <c r="AE119" s="53">
        <f t="shared" ref="AE119" si="1173">IF(K119&gt;0,(K116*AE116+K117*AE117+K118*AE118)/K119,0)</f>
        <v>0.21560301467752085</v>
      </c>
      <c r="AF119" s="58">
        <f t="shared" ref="AF119" si="1174">SUM(AF116:AF118)</f>
        <v>126.44354820000001</v>
      </c>
      <c r="AG119" s="53">
        <f t="shared" ref="AG119" si="1175">IF(AND(AA119&gt;0),((AA116*AG116+AA117*AG117+AA118*AG118)/AA119),0)</f>
        <v>0.89160126840969023</v>
      </c>
      <c r="AH119" s="57">
        <f t="shared" si="646"/>
        <v>0.89756797742190531</v>
      </c>
      <c r="AI119" s="51">
        <f t="shared" ref="AI119" si="1176">SUM(AI116:AI118)</f>
        <v>650</v>
      </c>
      <c r="AJ119" s="21">
        <f t="shared" ref="AJ119" si="1177">IF(AI119&gt;0,(AJ116*AI116+AJ117*AI117+AJ118*AI118)/AI119,0)</f>
        <v>9.8501538461538474E-2</v>
      </c>
      <c r="AK119" s="53">
        <f t="shared" ref="AK119" si="1178">IF(K119&gt;0,(AK116*K116+AK117*K117+AK118*K118)/K119,0)</f>
        <v>0.22206655839542014</v>
      </c>
      <c r="AL119" s="58">
        <f t="shared" ref="AL119" si="1179">SUM(AL116:AL118)</f>
        <v>130.12325999999999</v>
      </c>
      <c r="AM119" s="56"/>
      <c r="AN119" s="56">
        <f t="shared" ref="AN119" si="1180">SUM(AN116:AN118)</f>
        <v>1002.86</v>
      </c>
      <c r="AO119" s="106"/>
      <c r="AP119" s="107">
        <f>AO118</f>
        <v>2338.7200000000034</v>
      </c>
      <c r="AQ119" s="51">
        <f t="shared" ref="AQ119" si="1181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1" t="s">
        <v>50</v>
      </c>
      <c r="D120" s="12">
        <v>4483</v>
      </c>
      <c r="E120" s="12">
        <v>1</v>
      </c>
      <c r="F120" s="12">
        <v>13064</v>
      </c>
      <c r="G120" s="13">
        <v>2.9</v>
      </c>
      <c r="H120" s="13">
        <v>5.9</v>
      </c>
      <c r="I120" s="12">
        <v>13482</v>
      </c>
      <c r="J120" s="13">
        <v>5.6</v>
      </c>
      <c r="K120" s="12">
        <v>15968</v>
      </c>
      <c r="L120" s="14">
        <v>7.9000000000000001E-2</v>
      </c>
      <c r="M120" s="37">
        <f>ROUND(K120*(1-L120),0)</f>
        <v>14707</v>
      </c>
      <c r="N120" s="15">
        <v>0.58399999999999996</v>
      </c>
      <c r="O120" s="25">
        <f t="shared" ref="O120:O122" si="1182">M120*N120</f>
        <v>8588.887999999999</v>
      </c>
      <c r="P120" s="14">
        <v>0.28199999999999997</v>
      </c>
      <c r="Q120" s="25">
        <f t="shared" ref="Q120:Q122" si="1183">M120*P120</f>
        <v>4147.3739999999998</v>
      </c>
      <c r="R120" s="16">
        <v>0.13400000000000001</v>
      </c>
      <c r="S120" s="25">
        <f t="shared" ref="S120:S122" si="1184">M120*R120</f>
        <v>1970.7380000000001</v>
      </c>
      <c r="T120" s="26">
        <v>0.189</v>
      </c>
      <c r="U120" s="25">
        <f t="shared" ref="U120:U122" si="1185">M120*T120</f>
        <v>2779.623</v>
      </c>
      <c r="V120" s="16">
        <v>0.53400000000000003</v>
      </c>
      <c r="W120" s="25">
        <f t="shared" ref="W120:W122" si="1186">M120*V120</f>
        <v>7853.5380000000005</v>
      </c>
      <c r="X120" s="16">
        <v>0.39</v>
      </c>
      <c r="Y120" s="25">
        <f t="shared" ref="Y120:Y122" si="1187">X120*M120</f>
        <v>5735.7300000000005</v>
      </c>
      <c r="Z120" s="17">
        <v>3.0100000000000001E-3</v>
      </c>
      <c r="AA120" s="18">
        <f t="shared" ref="AA120:AA122" si="1188">M120*Z120</f>
        <v>44.268070000000002</v>
      </c>
      <c r="AB120" s="27">
        <f>IF(M120&gt;0,(AD120+AL120)/M120,0)</f>
        <v>3.2923648602706189E-3</v>
      </c>
      <c r="AC120" s="17">
        <v>3.6000000000000002E-4</v>
      </c>
      <c r="AD120" s="24">
        <f t="shared" ref="AD120:AD122" si="1189">AC120*M120</f>
        <v>5.2945200000000003</v>
      </c>
      <c r="AE120" s="118">
        <v>0.21210000000000001</v>
      </c>
      <c r="AF120" s="30">
        <f t="shared" ref="AF120:AF122" si="1190">AI120*(1-AJ120)*AE120</f>
        <v>40.277790000000003</v>
      </c>
      <c r="AG120" s="28">
        <f t="shared" ref="AG120:AG122" si="1191">IF(AND(AE120&gt;0,AC120&gt;0,Z120&gt;0),((Z120-AC120)*AE120)/((AE120-AC120)*Z120),0)</f>
        <v>0.88189552346998634</v>
      </c>
      <c r="AH120" s="60">
        <f t="shared" si="646"/>
        <v>0.892070218218175</v>
      </c>
      <c r="AI120" s="12">
        <v>211</v>
      </c>
      <c r="AJ120" s="14">
        <v>0.1</v>
      </c>
      <c r="AK120" s="15">
        <v>0.2271</v>
      </c>
      <c r="AL120" s="30">
        <f t="shared" ref="AL120:AL122" si="1192">AI120*(1-AJ120)*AK120</f>
        <v>43.126289999999997</v>
      </c>
      <c r="AM120" s="19">
        <v>1.68</v>
      </c>
      <c r="AN120" s="19">
        <v>1006.74</v>
      </c>
      <c r="AO120" s="102">
        <f>AO118+AI120-AN120</f>
        <v>1542.9800000000034</v>
      </c>
      <c r="AP120" s="103"/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54</v>
      </c>
      <c r="D121" s="34">
        <v>17500</v>
      </c>
      <c r="E121" s="34">
        <v>6</v>
      </c>
      <c r="F121" s="34">
        <v>14525</v>
      </c>
      <c r="G121" s="35">
        <v>4</v>
      </c>
      <c r="H121" s="35">
        <v>6.2</v>
      </c>
      <c r="I121" s="34">
        <v>14996</v>
      </c>
      <c r="J121" s="35">
        <v>5.5</v>
      </c>
      <c r="K121" s="34">
        <v>16627</v>
      </c>
      <c r="L121" s="36">
        <v>7.9000000000000001E-2</v>
      </c>
      <c r="M121" s="37">
        <f>ROUND(K121*(1-L121),0)</f>
        <v>15313</v>
      </c>
      <c r="N121" s="38">
        <v>0.71899999999999997</v>
      </c>
      <c r="O121" s="25">
        <f t="shared" si="1182"/>
        <v>11010.047</v>
      </c>
      <c r="P121" s="36">
        <v>0.214</v>
      </c>
      <c r="Q121" s="25">
        <f t="shared" si="1183"/>
        <v>3276.982</v>
      </c>
      <c r="R121" s="39">
        <v>6.7000000000000004E-2</v>
      </c>
      <c r="S121" s="25">
        <f t="shared" si="1184"/>
        <v>1025.971</v>
      </c>
      <c r="T121" s="28">
        <v>0.19800000000000001</v>
      </c>
      <c r="U121" s="25">
        <f t="shared" si="1185"/>
        <v>3031.9740000000002</v>
      </c>
      <c r="V121" s="39">
        <v>0.52800000000000002</v>
      </c>
      <c r="W121" s="25">
        <f t="shared" si="1186"/>
        <v>8085.2640000000001</v>
      </c>
      <c r="X121" s="39">
        <v>0.38</v>
      </c>
      <c r="Y121" s="25">
        <f t="shared" si="1187"/>
        <v>5818.9400000000005</v>
      </c>
      <c r="Z121" s="40">
        <v>3.0200000000000001E-3</v>
      </c>
      <c r="AA121" s="18">
        <f t="shared" si="1188"/>
        <v>46.245260000000002</v>
      </c>
      <c r="AB121" s="27">
        <f>IF(M121&gt;0,(AD121+AL121)/M121,0)</f>
        <v>3.071328283158101E-3</v>
      </c>
      <c r="AC121" s="40">
        <v>3.6999999999999999E-4</v>
      </c>
      <c r="AD121" s="37">
        <f t="shared" si="1189"/>
        <v>5.6658099999999996</v>
      </c>
      <c r="AE121" s="28">
        <v>0.21240000000000001</v>
      </c>
      <c r="AF121" s="41">
        <f t="shared" si="1190"/>
        <v>40.525920000000006</v>
      </c>
      <c r="AG121" s="28">
        <f t="shared" si="1191"/>
        <v>0.87901468397730786</v>
      </c>
      <c r="AH121" s="29">
        <f t="shared" si="646"/>
        <v>0.88103456080956088</v>
      </c>
      <c r="AI121" s="34">
        <v>212</v>
      </c>
      <c r="AJ121" s="36">
        <v>0.1</v>
      </c>
      <c r="AK121" s="38">
        <v>0.21679999999999999</v>
      </c>
      <c r="AL121" s="41">
        <f t="shared" si="1192"/>
        <v>41.36544</v>
      </c>
      <c r="AM121" s="42">
        <v>1.7</v>
      </c>
      <c r="AN121" s="42"/>
      <c r="AO121" s="122">
        <f>AO120+AI121-AN121</f>
        <v>1754.9800000000034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11" t="s">
        <v>53</v>
      </c>
      <c r="D122" s="43">
        <v>19882</v>
      </c>
      <c r="E122" s="43">
        <v>2</v>
      </c>
      <c r="F122" s="43">
        <v>15599</v>
      </c>
      <c r="G122" s="37">
        <v>5.6</v>
      </c>
      <c r="H122" s="37">
        <v>7.6</v>
      </c>
      <c r="I122" s="43">
        <v>15818</v>
      </c>
      <c r="J122" s="37">
        <v>6</v>
      </c>
      <c r="K122" s="43">
        <v>16655</v>
      </c>
      <c r="L122" s="39">
        <v>7.6999999999999999E-2</v>
      </c>
      <c r="M122" s="37">
        <f>ROUND(K122*(1-L122),0)</f>
        <v>15373</v>
      </c>
      <c r="N122" s="28">
        <v>0.64900000000000002</v>
      </c>
      <c r="O122" s="25">
        <f t="shared" si="1182"/>
        <v>9977.0770000000011</v>
      </c>
      <c r="P122" s="39">
        <v>0.249</v>
      </c>
      <c r="Q122" s="25">
        <f t="shared" si="1183"/>
        <v>3827.877</v>
      </c>
      <c r="R122" s="39">
        <v>0.10199999999999999</v>
      </c>
      <c r="S122" s="25">
        <f t="shared" si="1184"/>
        <v>1568.0459999999998</v>
      </c>
      <c r="T122" s="28">
        <v>0.19600000000000001</v>
      </c>
      <c r="U122" s="25">
        <f t="shared" si="1185"/>
        <v>3013.1080000000002</v>
      </c>
      <c r="V122" s="39">
        <v>0.52700000000000002</v>
      </c>
      <c r="W122" s="25">
        <f t="shared" si="1186"/>
        <v>8101.5710000000008</v>
      </c>
      <c r="X122" s="39">
        <v>0.38</v>
      </c>
      <c r="Y122" s="25">
        <f t="shared" si="1187"/>
        <v>5841.74</v>
      </c>
      <c r="Z122" s="47">
        <v>2.98E-3</v>
      </c>
      <c r="AA122" s="18">
        <f t="shared" si="1188"/>
        <v>45.811540000000001</v>
      </c>
      <c r="AB122" s="27">
        <f>IF(M122&gt;0,(AD122+AL122)/M122,0)</f>
        <v>2.9799229037923633E-3</v>
      </c>
      <c r="AC122" s="47">
        <v>3.5E-4</v>
      </c>
      <c r="AD122" s="37">
        <f t="shared" si="1189"/>
        <v>5.3805500000000004</v>
      </c>
      <c r="AE122" s="28">
        <v>0.2122</v>
      </c>
      <c r="AF122" s="41">
        <f t="shared" si="1190"/>
        <v>38.855093199999999</v>
      </c>
      <c r="AG122" s="28">
        <f t="shared" si="1191"/>
        <v>0.88400840787374879</v>
      </c>
      <c r="AH122" s="29">
        <f t="shared" si="646"/>
        <v>0.88394848338148657</v>
      </c>
      <c r="AI122" s="43">
        <v>203</v>
      </c>
      <c r="AJ122" s="39">
        <v>9.8000000000000004E-2</v>
      </c>
      <c r="AK122" s="28">
        <v>0.2208</v>
      </c>
      <c r="AL122" s="41">
        <f t="shared" si="1192"/>
        <v>40.429804799999999</v>
      </c>
      <c r="AM122" s="18">
        <v>1.75</v>
      </c>
      <c r="AN122" s="18"/>
      <c r="AO122" s="122">
        <f>AO121+AI122-AN122</f>
        <v>1957.9800000000034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193">SUM(D120:D122)</f>
        <v>41865</v>
      </c>
      <c r="E123" s="51"/>
      <c r="F123" s="51">
        <f t="shared" ref="F123" si="1194">SUM(F120:F122)</f>
        <v>43188</v>
      </c>
      <c r="G123" s="52"/>
      <c r="H123" s="52"/>
      <c r="I123" s="51">
        <f t="shared" ref="I123:K123" si="1195">SUM(I120:I122)</f>
        <v>44296</v>
      </c>
      <c r="J123" s="52"/>
      <c r="K123" s="51">
        <f t="shared" si="1195"/>
        <v>49250</v>
      </c>
      <c r="L123" s="21">
        <f t="shared" ref="L123" si="1196">IF(K123&gt;0,(K120*L120+K121*L121+K122*L122)/K123,0)</f>
        <v>7.8323654822335026E-2</v>
      </c>
      <c r="M123" s="52">
        <f t="shared" ref="M123" si="1197">M120+M121+M122</f>
        <v>45393</v>
      </c>
      <c r="N123" s="53">
        <f t="shared" ref="N123" si="1198">IF(M123&gt;0,O123/M123,0)</f>
        <v>0.65155446875068845</v>
      </c>
      <c r="O123" s="54">
        <f t="shared" ref="O123" si="1199">O120+O121+O122</f>
        <v>29576.011999999999</v>
      </c>
      <c r="P123" s="21">
        <f t="shared" ref="P123" si="1200">IF(M123&gt;0,Q123/M123,0)</f>
        <v>0.24788476196770429</v>
      </c>
      <c r="Q123" s="54">
        <f t="shared" ref="Q123" si="1201">Q120+Q121+Q122</f>
        <v>11252.233</v>
      </c>
      <c r="R123" s="21">
        <f t="shared" ref="R123" si="1202">IF(M123&gt;0,S123/M123,0)</f>
        <v>0.10056076928160727</v>
      </c>
      <c r="S123" s="54">
        <f t="shared" ref="S123" si="1203">S120+S121+S122</f>
        <v>4564.7549999999992</v>
      </c>
      <c r="T123" s="21">
        <f t="shared" ref="T123" si="1204">IF(M123&gt;0,U123/M123,0)</f>
        <v>0.19440673672152095</v>
      </c>
      <c r="U123" s="54">
        <f t="shared" ref="U123" si="1205">U120+U121+U122</f>
        <v>8824.7049999999999</v>
      </c>
      <c r="V123" s="21">
        <f t="shared" ref="V123" si="1206">IF(M123&gt;0,W123/M123,0)</f>
        <v>0.52960529156477865</v>
      </c>
      <c r="W123" s="54">
        <f t="shared" ref="W123" si="1207">W120+W121+W122</f>
        <v>24040.373</v>
      </c>
      <c r="X123" s="21">
        <f t="shared" ref="X123" si="1208">IF(M123&gt;0,Y123/M123,0)</f>
        <v>0.3832399268609698</v>
      </c>
      <c r="Y123" s="54">
        <f t="shared" ref="Y123" si="1209">Y120+Y121+Y122</f>
        <v>17396.410000000003</v>
      </c>
      <c r="Z123" s="55">
        <f t="shared" ref="Z123" si="1210">IF(M123&gt;0,AA123/M123,0)</f>
        <v>3.0032134910669048E-3</v>
      </c>
      <c r="AA123" s="56">
        <f t="shared" ref="AA123" si="1211">SUM(AA120:AA122)</f>
        <v>136.32487</v>
      </c>
      <c r="AB123" s="55">
        <f t="shared" ref="AB123" si="1212">IF(M123&gt;0,(AB120*M120+AB121*M121+AB122*M122)/M123,0)</f>
        <v>3.1119867556671731E-3</v>
      </c>
      <c r="AC123" s="55">
        <f t="shared" ref="AC123" si="1213">IF(K123&gt;0,(K120*AC120+K121*AC121+K122*AC122)/K123,0)</f>
        <v>3.5999431472081216E-4</v>
      </c>
      <c r="AD123" s="52">
        <f t="shared" ref="AD123" si="1214">SUM(AD120:AD122)</f>
        <v>16.340879999999999</v>
      </c>
      <c r="AE123" s="53">
        <f t="shared" ref="AE123" si="1215">IF(K123&gt;0,(K120*AE120+K121*AE121+K122*AE122)/K123,0)</f>
        <v>0.21223509847715738</v>
      </c>
      <c r="AF123" s="58">
        <f t="shared" ref="AF123" si="1216">SUM(AF120:AF122)</f>
        <v>119.65880320000001</v>
      </c>
      <c r="AG123" s="53">
        <f t="shared" ref="AG123" si="1217">IF(AND(AA123&gt;0),((AA120*AG120+AA121*AG121+AA122*AG122)/AA123),0)</f>
        <v>0.88162828915698954</v>
      </c>
      <c r="AH123" s="57">
        <f t="shared" si="646"/>
        <v>0.88575973816218856</v>
      </c>
      <c r="AI123" s="51">
        <f t="shared" ref="AI123" si="1218">SUM(AI120:AI122)</f>
        <v>626</v>
      </c>
      <c r="AJ123" s="21">
        <f t="shared" ref="AJ123" si="1219">IF(AI123&gt;0,(AJ120*AI120+AJ121*AI121+AJ122*AI122)/AI123,0)</f>
        <v>9.9351437699680509E-2</v>
      </c>
      <c r="AK123" s="53">
        <f t="shared" ref="AK123" si="1220">IF(K123&gt;0,(AK120*K120+AK121*K121+AK122*K122)/K123,0)</f>
        <v>0.22149219086294414</v>
      </c>
      <c r="AL123" s="58">
        <f t="shared" ref="AL123" si="1221">SUM(AL120:AL122)</f>
        <v>124.92153479999999</v>
      </c>
      <c r="AM123" s="56"/>
      <c r="AN123" s="56">
        <f t="shared" ref="AN123" si="1222">SUM(AN120:AN122)</f>
        <v>1006.74</v>
      </c>
      <c r="AO123" s="106"/>
      <c r="AP123" s="107">
        <f>AO122</f>
        <v>1957.9800000000034</v>
      </c>
      <c r="AQ123" s="51">
        <f t="shared" ref="AQ123" si="1223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1" t="s">
        <v>50</v>
      </c>
      <c r="D124" s="12">
        <v>5174</v>
      </c>
      <c r="E124" s="12">
        <v>1</v>
      </c>
      <c r="F124" s="12">
        <v>12627</v>
      </c>
      <c r="G124" s="13">
        <v>2.1</v>
      </c>
      <c r="H124" s="13">
        <v>6.5</v>
      </c>
      <c r="I124" s="12">
        <v>12825</v>
      </c>
      <c r="J124" s="13">
        <v>6.5</v>
      </c>
      <c r="K124" s="12">
        <v>16300</v>
      </c>
      <c r="L124" s="14">
        <v>8.4000000000000005E-2</v>
      </c>
      <c r="M124" s="24">
        <f>ROUND(K124*(1-L124),0)</f>
        <v>14931</v>
      </c>
      <c r="N124" s="15">
        <v>0.58899999999999997</v>
      </c>
      <c r="O124" s="25">
        <f t="shared" ref="O124:O126" si="1224">M124*N124</f>
        <v>8794.3590000000004</v>
      </c>
      <c r="P124" s="14">
        <v>0.28599999999999998</v>
      </c>
      <c r="Q124" s="25">
        <f t="shared" ref="Q124:Q126" si="1225">M124*P124</f>
        <v>4270.2659999999996</v>
      </c>
      <c r="R124" s="16">
        <v>0.125</v>
      </c>
      <c r="S124" s="25">
        <f t="shared" ref="S124:S126" si="1226">M124*R124</f>
        <v>1866.375</v>
      </c>
      <c r="T124" s="26">
        <v>0.19500000000000001</v>
      </c>
      <c r="U124" s="25">
        <f t="shared" ref="U124:U126" si="1227">M124*T124</f>
        <v>2911.5450000000001</v>
      </c>
      <c r="V124" s="16">
        <v>0.52400000000000002</v>
      </c>
      <c r="W124" s="25">
        <f t="shared" ref="W124:W126" si="1228">M124*V124</f>
        <v>7823.8440000000001</v>
      </c>
      <c r="X124" s="16">
        <v>0.39</v>
      </c>
      <c r="Y124" s="25">
        <f t="shared" ref="Y124:Y126" si="1229">X124*M124</f>
        <v>5823.09</v>
      </c>
      <c r="Z124" s="17">
        <v>3.0599999999999998E-3</v>
      </c>
      <c r="AA124" s="18">
        <f t="shared" ref="AA124:AA126" si="1230">M124*Z124</f>
        <v>45.688859999999998</v>
      </c>
      <c r="AB124" s="27">
        <f>IF(M124&gt;0,(AD124+AL124)/M124,0)</f>
        <v>3.3619336749045612E-3</v>
      </c>
      <c r="AC124" s="17">
        <v>3.6999999999999999E-4</v>
      </c>
      <c r="AD124" s="24">
        <f t="shared" ref="AD124:AD126" si="1231">AC124*M124</f>
        <v>5.52447</v>
      </c>
      <c r="AE124" s="118">
        <v>0.21540000000000001</v>
      </c>
      <c r="AF124" s="30">
        <f t="shared" ref="AF124:AF126" si="1232">AI124*(1-AJ124)*AE124</f>
        <v>42.785548200000001</v>
      </c>
      <c r="AG124" s="28">
        <f t="shared" ref="AG124:AG126" si="1233">IF(AND(AE124&gt;0,AC124&gt;0,Z124&gt;0),((Z124-AC124)*AE124)/((AE124-AC124)*Z124),0)</f>
        <v>0.88059760015246391</v>
      </c>
      <c r="AH124" s="60">
        <f t="shared" si="646"/>
        <v>0.89141081663063648</v>
      </c>
      <c r="AI124" s="12">
        <v>219</v>
      </c>
      <c r="AJ124" s="14">
        <v>9.2999999999999999E-2</v>
      </c>
      <c r="AK124" s="15">
        <v>0.22489999999999999</v>
      </c>
      <c r="AL124" s="30">
        <f t="shared" ref="AL124:AL126" si="1234">AI124*(1-AJ124)*AK124</f>
        <v>44.672561700000003</v>
      </c>
      <c r="AM124" s="19">
        <v>1.68</v>
      </c>
      <c r="AN124" s="19">
        <v>826.16</v>
      </c>
      <c r="AO124" s="102">
        <f>AO122+AI124-AN124-AP124</f>
        <v>1224.0900000000033</v>
      </c>
      <c r="AP124" s="103">
        <v>126.73</v>
      </c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 t="s">
        <v>51</v>
      </c>
      <c r="D125" s="34">
        <v>19400</v>
      </c>
      <c r="E125" s="34">
        <v>6</v>
      </c>
      <c r="F125" s="34">
        <v>16287</v>
      </c>
      <c r="G125" s="35">
        <v>2.5</v>
      </c>
      <c r="H125" s="35">
        <v>6.5</v>
      </c>
      <c r="I125" s="34">
        <v>16430</v>
      </c>
      <c r="J125" s="35">
        <v>6.1</v>
      </c>
      <c r="K125" s="34">
        <v>16686</v>
      </c>
      <c r="L125" s="36">
        <v>8.2000000000000003E-2</v>
      </c>
      <c r="M125" s="37">
        <f>ROUND(K125*(1-L125),0)</f>
        <v>15318</v>
      </c>
      <c r="N125" s="38">
        <v>0.623</v>
      </c>
      <c r="O125" s="25">
        <f t="shared" si="1224"/>
        <v>9543.1139999999996</v>
      </c>
      <c r="P125" s="36">
        <v>0.28799999999999998</v>
      </c>
      <c r="Q125" s="25">
        <f t="shared" si="1225"/>
        <v>4411.5839999999998</v>
      </c>
      <c r="R125" s="39">
        <v>8.8999999999999996E-2</v>
      </c>
      <c r="S125" s="25">
        <f t="shared" si="1226"/>
        <v>1363.3019999999999</v>
      </c>
      <c r="T125" s="28">
        <v>0.19700000000000001</v>
      </c>
      <c r="U125" s="25">
        <f t="shared" si="1227"/>
        <v>3017.6460000000002</v>
      </c>
      <c r="V125" s="39">
        <v>0.53200000000000003</v>
      </c>
      <c r="W125" s="25">
        <f t="shared" si="1228"/>
        <v>8149.1760000000004</v>
      </c>
      <c r="X125" s="39">
        <v>0.39</v>
      </c>
      <c r="Y125" s="25">
        <f t="shared" si="1229"/>
        <v>5974.02</v>
      </c>
      <c r="Z125" s="40">
        <v>3.0300000000000001E-3</v>
      </c>
      <c r="AA125" s="18">
        <f t="shared" si="1230"/>
        <v>46.413540000000005</v>
      </c>
      <c r="AB125" s="27">
        <f>IF(M125&gt;0,(AD125+AL125)/M125,0)</f>
        <v>3.2058618096357226E-3</v>
      </c>
      <c r="AC125" s="40">
        <v>3.6999999999999999E-4</v>
      </c>
      <c r="AD125" s="37">
        <f t="shared" si="1231"/>
        <v>5.6676599999999997</v>
      </c>
      <c r="AE125" s="28">
        <v>0.21190000000000001</v>
      </c>
      <c r="AF125" s="41">
        <f t="shared" si="1232"/>
        <v>40.801768799999998</v>
      </c>
      <c r="AG125" s="28">
        <f t="shared" si="1233"/>
        <v>0.87942335575211195</v>
      </c>
      <c r="AH125" s="29">
        <f t="shared" si="646"/>
        <v>0.88603958415034423</v>
      </c>
      <c r="AI125" s="34">
        <v>213</v>
      </c>
      <c r="AJ125" s="36">
        <v>9.6000000000000002E-2</v>
      </c>
      <c r="AK125" s="38">
        <v>0.22559999999999999</v>
      </c>
      <c r="AL125" s="41">
        <f t="shared" si="1234"/>
        <v>43.439731199999997</v>
      </c>
      <c r="AM125" s="42">
        <v>1.64</v>
      </c>
      <c r="AN125" s="42"/>
      <c r="AO125" s="122">
        <f>AO124+AI125-AN125</f>
        <v>1437.0900000000033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11" t="s">
        <v>53</v>
      </c>
      <c r="D126" s="43">
        <v>16026</v>
      </c>
      <c r="E126" s="43">
        <v>4</v>
      </c>
      <c r="F126" s="43">
        <v>14972</v>
      </c>
      <c r="G126" s="37">
        <v>2.9</v>
      </c>
      <c r="H126" s="37">
        <v>6.3</v>
      </c>
      <c r="I126" s="43">
        <v>15788</v>
      </c>
      <c r="J126" s="37">
        <v>6.2</v>
      </c>
      <c r="K126" s="43">
        <v>16653</v>
      </c>
      <c r="L126" s="39">
        <v>8.1000000000000003E-2</v>
      </c>
      <c r="M126" s="37">
        <f>ROUND(K126*(1-L126),0)</f>
        <v>15304</v>
      </c>
      <c r="N126" s="28">
        <v>0.64100000000000001</v>
      </c>
      <c r="O126" s="25">
        <f t="shared" si="1224"/>
        <v>9809.8639999999996</v>
      </c>
      <c r="P126" s="39">
        <v>0.25800000000000001</v>
      </c>
      <c r="Q126" s="25">
        <f t="shared" si="1225"/>
        <v>3948.4320000000002</v>
      </c>
      <c r="R126" s="39">
        <v>0.10100000000000001</v>
      </c>
      <c r="S126" s="25">
        <f t="shared" si="1226"/>
        <v>1545.7040000000002</v>
      </c>
      <c r="T126" s="28">
        <v>0.21</v>
      </c>
      <c r="U126" s="25">
        <f t="shared" si="1227"/>
        <v>3213.8399999999997</v>
      </c>
      <c r="V126" s="39">
        <v>0.51700000000000002</v>
      </c>
      <c r="W126" s="25">
        <f t="shared" si="1228"/>
        <v>7912.1680000000006</v>
      </c>
      <c r="X126" s="39">
        <v>0.39</v>
      </c>
      <c r="Y126" s="25">
        <f t="shared" si="1229"/>
        <v>5968.56</v>
      </c>
      <c r="Z126" s="47">
        <v>3.1099999999999999E-3</v>
      </c>
      <c r="AA126" s="18">
        <f t="shared" si="1230"/>
        <v>47.595439999999996</v>
      </c>
      <c r="AB126" s="27">
        <f>IF(M126&gt;0,(AD126+AL126)/M126,0)</f>
        <v>3.0209058024046006E-3</v>
      </c>
      <c r="AC126" s="47">
        <v>3.4000000000000002E-4</v>
      </c>
      <c r="AD126" s="37">
        <f t="shared" si="1231"/>
        <v>5.20336</v>
      </c>
      <c r="AE126" s="28">
        <v>0.2097</v>
      </c>
      <c r="AF126" s="41">
        <f t="shared" si="1232"/>
        <v>39.430310400000003</v>
      </c>
      <c r="AG126" s="28">
        <f t="shared" si="1233"/>
        <v>0.89212169502645933</v>
      </c>
      <c r="AH126" s="29">
        <f t="shared" si="646"/>
        <v>0.88883596317999813</v>
      </c>
      <c r="AI126" s="43">
        <v>208</v>
      </c>
      <c r="AJ126" s="39">
        <v>9.6000000000000002E-2</v>
      </c>
      <c r="AK126" s="28">
        <v>0.21820000000000001</v>
      </c>
      <c r="AL126" s="41">
        <f t="shared" si="1234"/>
        <v>41.028582400000005</v>
      </c>
      <c r="AM126" s="18">
        <v>1.75</v>
      </c>
      <c r="AN126" s="18"/>
      <c r="AO126" s="122">
        <f>AO125+AI126-AN126</f>
        <v>1645.0900000000033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40600</v>
      </c>
      <c r="E127" s="61"/>
      <c r="F127" s="51">
        <f>SUM(F124:F126)</f>
        <v>43886</v>
      </c>
      <c r="G127" s="62"/>
      <c r="H127" s="62"/>
      <c r="I127" s="51">
        <f>SUM(I124:I126)</f>
        <v>45043</v>
      </c>
      <c r="J127" s="52"/>
      <c r="K127" s="51">
        <f>SUM(K124:K126)</f>
        <v>49639</v>
      </c>
      <c r="L127" s="21">
        <f>IF(K127&gt;0,(K124*L124+K125*L125+K126*L126)/K127,0)</f>
        <v>8.2321259493543394E-2</v>
      </c>
      <c r="M127" s="52">
        <f>M124+M125+M126</f>
        <v>45553</v>
      </c>
      <c r="N127" s="53">
        <f>IF(M127&gt;0,O127/M127,0)</f>
        <v>0.61790303602397212</v>
      </c>
      <c r="O127" s="54">
        <f t="shared" ref="O127" si="1235">O124+O125+O126</f>
        <v>28147.337</v>
      </c>
      <c r="P127" s="21">
        <f>IF(M127&gt;0,Q127/M127,0)</f>
        <v>0.27726564660944392</v>
      </c>
      <c r="Q127" s="54">
        <f t="shared" ref="Q127" si="1236">Q124+Q125+Q126</f>
        <v>12630.281999999999</v>
      </c>
      <c r="R127" s="21">
        <f>IF(M127&gt;0,S127/M127,0)</f>
        <v>0.10483131736658396</v>
      </c>
      <c r="S127" s="54">
        <f t="shared" ref="S127" si="1237">S124+S125+S126</f>
        <v>4775.3809999999994</v>
      </c>
      <c r="T127" s="21">
        <f>IF(M127&gt;0,U127/M127,0)</f>
        <v>0.20071193993809411</v>
      </c>
      <c r="U127" s="54">
        <f t="shared" ref="U127" si="1238">U124+U125+U126</f>
        <v>9143.0310000000009</v>
      </c>
      <c r="V127" s="21">
        <f>IF(M127&gt;0,W127/M127,0)</f>
        <v>0.52433841898447964</v>
      </c>
      <c r="W127" s="54">
        <f t="shared" ref="W127" si="1239">W124+W125+W126</f>
        <v>23885.188000000002</v>
      </c>
      <c r="X127" s="21">
        <f>IF(M127&gt;0,Y127/M127,0)</f>
        <v>0.39000000000000007</v>
      </c>
      <c r="Y127" s="54">
        <f t="shared" ref="Y127" si="1240">Y124+Y125+Y126</f>
        <v>17765.670000000002</v>
      </c>
      <c r="Z127" s="55">
        <f>IF(M127&gt;0,AA127/M127,0)</f>
        <v>3.0667099861699555E-3</v>
      </c>
      <c r="AA127" s="56">
        <f t="shared" ref="AA127" si="1241">SUM(AA124:AA126)</f>
        <v>139.69783999999999</v>
      </c>
      <c r="AB127" s="55">
        <f t="shared" ref="AB127" si="1242">IF(M127&gt;0,(AB124*M124+AB125*M125+AB126*M126)/M127,0)</f>
        <v>3.1948799266788138E-3</v>
      </c>
      <c r="AC127" s="55">
        <f>IF(K127&gt;0,(K124*AC124+K125*AC125+K126*AC126)/K127,0)</f>
        <v>3.5993553455951973E-4</v>
      </c>
      <c r="AD127" s="52">
        <f t="shared" ref="AD127" si="1243">SUM(AD124:AD126)</f>
        <v>16.395489999999999</v>
      </c>
      <c r="AE127" s="53">
        <f>IF(K127&gt;0,(K124*AE124+K125*AE125+K126*AE126)/K127,0)</f>
        <v>0.21231123713209371</v>
      </c>
      <c r="AF127" s="58">
        <f>SUM(AF124:AF126)</f>
        <v>123.01762740000001</v>
      </c>
      <c r="AG127" s="53">
        <f>IF(AND(AA127&gt;0),((AA124*AG124+AA125*AG125+AA126*AG126)/AA127),0)</f>
        <v>0.88413375738069344</v>
      </c>
      <c r="AH127" s="57">
        <f t="shared" si="646"/>
        <v>0.88877514731907847</v>
      </c>
      <c r="AI127" s="51">
        <f>SUM(AI124:AI126)</f>
        <v>640</v>
      </c>
      <c r="AJ127" s="21">
        <f>IF(AI127&gt;0,(AJ124*AI124+AJ125*AI125+AJ126*AI126)/AI127,0)</f>
        <v>9.4973437500000008E-2</v>
      </c>
      <c r="AK127" s="53">
        <f>IF(K127&gt;0,(AK124*K124+AK125*K125+AK126*K126)/K127,0)</f>
        <v>0.22288757227180242</v>
      </c>
      <c r="AL127" s="58">
        <f>SUM(AL124:AL126)</f>
        <v>129.1408753</v>
      </c>
      <c r="AM127" s="63"/>
      <c r="AN127" s="56">
        <f>SUM(AN124:AN126)</f>
        <v>826.16</v>
      </c>
      <c r="AO127" s="106"/>
      <c r="AP127" s="107">
        <f>AO126</f>
        <v>1645.0900000000033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1366584</v>
      </c>
      <c r="E128" s="69"/>
      <c r="F128" s="69">
        <f>SUM(F127,F123,F119,F115,F111,F107,F103,F99,F95,F91,F87,F83,F79,F75,F71,F67,F63,F59,F55,F51,F47,F43,F39,F35,F31,F27,F23,F19,F15,F11,F7)</f>
        <v>1419905</v>
      </c>
      <c r="G128" s="75"/>
      <c r="H128" s="69"/>
      <c r="I128" s="69">
        <f>SUM(I127,I123,I119,I115,I111,I107,I103,I99,I95,I91,I87,I83,I79,I75,I71,I67,I63,I59,I55,I51,I47,I43,I39,I35,I31,I27,I23,I19,I15,I11,I7)</f>
        <v>1399021</v>
      </c>
      <c r="J128" s="75"/>
      <c r="K128" s="69">
        <f>SUM(K127,K123,K119,K115,K111,K107,K103,K99,K95,K91,K87,K83,K79,K75,K71,K67,K63,K59,K55,K51,K47,K43,K39,K35,K31,K27,K23,K19,K15,K11,K7)</f>
        <v>1480645</v>
      </c>
      <c r="L128" s="70">
        <f>1-M128/K128</f>
        <v>8.013602180130952E-2</v>
      </c>
      <c r="M128" s="69">
        <f>SUM(M127,M123,M119,M115,M111,M107,M103,M99,M95,M91,M87,M83,M79,M75,M71,M67,M63,M59,M55,M51,M47,M43,M39,M35,M31,M27,M23,M19,M15,M11,M7)</f>
        <v>1361992</v>
      </c>
      <c r="N128" s="71">
        <f>IF(AND(M128&gt;0),(O128/M128),0)</f>
        <v>0.66471228538787308</v>
      </c>
      <c r="O128" s="69">
        <f>SUM(O127,O123,O119,O115,O111,O107,O103,O99,O95,O91,O87,O83,O79,O75,O71,O67,O63,O59,O55,O51,O47,O43,O39,O35,O31,O27,O23,O19,O15,O11,O7)</f>
        <v>905332.81500000006</v>
      </c>
      <c r="P128" s="71">
        <f>Q128/M128</f>
        <v>0.27172537503891364</v>
      </c>
      <c r="Q128" s="69">
        <f>SUM(Q127,Q123,Q119,Q115,Q111,Q107,Q103,Q99,Q95,Q91,Q87,Q83,Q79,Q75,Q71,Q67,Q63,Q59,Q55,Q51,Q47,Q43,Q39,Q35,Q31,Q27,Q23,Q19,Q15,Q11,Q7)</f>
        <v>370087.78700000007</v>
      </c>
      <c r="R128" s="71">
        <f>S128/M128</f>
        <v>6.3528054496649014E-2</v>
      </c>
      <c r="S128" s="69">
        <f>SUM(S127,S123,S119,S115,S111,S107,S103,S99,S95,S91,S87,S83,S79,S75,S71,S67,S63,S59,S55,S51,S47,S43,S39,S35,S31,S27,S23,S19,S15,S11,S7)</f>
        <v>86524.70199999999</v>
      </c>
      <c r="T128" s="71">
        <f>U128/M128</f>
        <v>0.19412003594734775</v>
      </c>
      <c r="U128" s="69">
        <f>SUM(U127,U123,U119,U115,U111,U107,U103,U99,U95,U91,U87,U83,U79,U75,U71,U67,U63,U59,U55,U51,U47,U43,U39,U35,U31,U27,U23,U19,U15,U11,U7)</f>
        <v>264389.93600000005</v>
      </c>
      <c r="V128" s="71">
        <f>W128/M128</f>
        <v>0.52369700409400377</v>
      </c>
      <c r="W128" s="69">
        <f>SUM(W127,W123,W119,W115,W111,W107,W103,W99,W95,W91,W87,W83,W79,W75,W71,W67,W63,W59,W55,W51,W47,W43,W39,W35,W31,W27,W23,W19,W15,W11,W7)</f>
        <v>713271.13000000035</v>
      </c>
      <c r="X128" s="71">
        <f>IF(AND(M128&gt;0),(Y128/M128),0)</f>
        <v>0.37584847047559761</v>
      </c>
      <c r="Y128" s="69">
        <f>SUM(Y127,Y123,Y119,Y115,Y111,Y107,Y103,Y99,Y95,Y91,Y87,Y83,Y79,Y75,Y71,Y67,Y63,Y59,Y55,Y51,Y47,Y43,Y39,Y35,Y31,Y27,Y23,Y19,Y15,Y11,Y7)</f>
        <v>511902.6100000001</v>
      </c>
      <c r="Z128" s="72">
        <f>IF(AND(M128&gt;0),(AA128/M128),0)</f>
        <v>3.0078213968951365E-3</v>
      </c>
      <c r="AA128" s="69">
        <f>SUM(AA127,AA123,AA119,AA115,AA111,AA107,AA103,AA99,AA95,AA91,AA87,AA83,AA79,AA75,AA71,AA67,AA63,AA59,AA55,AA51,AA47,AA43,AA39,AA35,AA31,AA27,AA23,AA19,AA15,AA11,AA7)</f>
        <v>4096.6286800000007</v>
      </c>
      <c r="AB128" s="73">
        <f>(AD128+AL128)/M128</f>
        <v>3.1941615038120642E-3</v>
      </c>
      <c r="AC128" s="74">
        <f>AD128/(M128-AI128)</f>
        <v>2.9751806632913054E-4</v>
      </c>
      <c r="AD128" s="75">
        <f>SUM(AD127,AD123,AD119,AD115,AD111,AD107,AD103,AD99,AD95,AD91,AD87,AD83,AD79,AD75,AD71,AD67,AD63,AD59,AD55,AD51,AD47,AD43,AD39,AD35,AD31,AD27,AD23,AD19,AD15,AD11,AD7)</f>
        <v>399.35136</v>
      </c>
      <c r="AE128" s="71">
        <f>AF128/AI128</f>
        <v>0.19520137206329885</v>
      </c>
      <c r="AF128" s="69">
        <f>SUM(AF127,AF123,AF119,AF115,AF111,AF107,AF103,AF99,AF95,AF91,AF87,AF83,AF79,AF75,AF71,AF67,AF63,AF59,AF55,AF51,AF47,AF43,AF39,AF35,AF31,AF27,AF23,AF19,AF15,AF11,AF7)</f>
        <v>3848.5902516000001</v>
      </c>
      <c r="AG128" s="76">
        <f>((Z128-AC128)*AE128)/((AE128-AC128)*Z128)</f>
        <v>0.90246068942725632</v>
      </c>
      <c r="AH128" s="77">
        <f>((AB128-AC128)*AK128)/((AK128-AC128)*AB128)</f>
        <v>0.90820400367738097</v>
      </c>
      <c r="AI128" s="69">
        <f>SUM(AI127,AI123,AI119,AI115,AI111,AI107,AI103,AI99,AI95,AI91,AI87,AI83,AI79,AI75,AI71,AI67,AI63,AI59,AI55,AI51,AI47,AI43,AI39,AI35,AI31,AI27,AI23,AI19,AI15,AI11,AI7)</f>
        <v>19716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9.2983160884560739E-2</v>
      </c>
      <c r="AK128" s="71">
        <f>AL128/AI128</f>
        <v>0.20039922169304122</v>
      </c>
      <c r="AL128" s="69">
        <f>SUM(AL127,AL123,AL119,AL115,AL111,AL107,AL103,AL99,AL95,AL91,AL87,AL83,AL79,AL75,AL71,AL67,AL63,AL59,AL55,AL51,AL47,AL43,AL39,AL35,AL31,AL27,AL23,AL19,AL15,AL11,AL7)</f>
        <v>3951.0710549000009</v>
      </c>
      <c r="AM128" s="69"/>
      <c r="AN128" s="108">
        <f>SUM(AN127,AN123,AN119,AN115,AN111,AN107,AN103,AN99,AN95,AN91,AN87,AN83,AN79,AN75,AN71,AN67,AN63,AN59,AN55,AN51,AN47,AN43,AN39,AN35,AN31,AN27,AN23,AN19,AN15,AN11,AN7)</f>
        <v>19314.660000000003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"/>
    <protectedRange sqref="AB12:AB14" name="Range1_1_1_1_1_2_1_2"/>
    <protectedRange sqref="AB16:AB18" name="Range1_1_1_1_1_2_1_3"/>
    <protectedRange sqref="AB20:AB22" name="Range1_1_1_1_1_2_1_4"/>
    <protectedRange sqref="AB24:AB26" name="Range1_1_1_1_1_2_1_5"/>
    <protectedRange sqref="AB28:AB30" name="Range1_1_1_1_1_2_1_6"/>
    <protectedRange sqref="AB32:AB34" name="Range1_1_1_1_1_2_1_7"/>
    <protectedRange sqref="AB36:AB38" name="Range1_1_1_1_1_2_1_8"/>
    <protectedRange sqref="AB40:AB42" name="Range1_1_1_1_1_2_1_9"/>
    <protectedRange sqref="AB44:AB46" name="Range1_1_1_1_1_2_1_10"/>
    <protectedRange sqref="AB48:AB50" name="Range1_1_1_1_1_2_1_11"/>
    <protectedRange sqref="AB52:AB54" name="Range1_1_1_1_1_2_1_12"/>
    <protectedRange sqref="AB56:AB58" name="Range1_1_1_1_1_2_1_13"/>
    <protectedRange sqref="AB60:AB62" name="Range1_1_1_1_1_2_1_14"/>
    <protectedRange sqref="AB64:AB66" name="Range1_1_1_1_1_2_1_15"/>
    <protectedRange sqref="AB68:AB70" name="Range1_1_1_1_1_2_1_16"/>
    <protectedRange sqref="AB72:AB74" name="Range1_1_1_1_1_2_1_17"/>
    <protectedRange sqref="AB76:AB78" name="Range1_1_1_1_1_2_1_18"/>
    <protectedRange sqref="AB80:AB82" name="Range1_1_1_1_1_2_1_19"/>
    <protectedRange sqref="AB84:AB86" name="Range1_1_1_1_1_2_1_20"/>
    <protectedRange sqref="AB88:AB90" name="Range1_1_1_1_1_2_1_21"/>
    <protectedRange sqref="AB92:AB94" name="Range1_1_1_1_1_2_1_22"/>
    <protectedRange sqref="AB96:AB98" name="Range1_1_1_1_1_2_1_23"/>
    <protectedRange sqref="AB100:AB102" name="Range1_1_1_1_1_2_1_24"/>
    <protectedRange sqref="AB104:AB106" name="Range1_1_1_1_1_2_1_25"/>
    <protectedRange sqref="AB108:AB110" name="Range1_1_1_1_1_2_1_26"/>
    <protectedRange sqref="AB112:AB114" name="Range1_1_1_1_1_2_1_27"/>
    <protectedRange sqref="AB116:AB118" name="Range1_1_1_1_1_2_1_28"/>
    <protectedRange sqref="AB120:AB122" name="Range1_1_1_1_1_2_1_29"/>
    <protectedRange sqref="AB124:AB126" name="Range1_1_1_1_1_2_1_30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84" activePane="bottomLeft" state="frozen"/>
      <selection pane="bottomLeft" activeCell="C116" sqref="C11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14.42578125" style="32" hidden="1" customWidth="1"/>
    <col min="25" max="25" width="11.5703125" style="32" bestFit="1" customWidth="1"/>
    <col min="26" max="26" width="7.5703125" style="32" hidden="1" customWidth="1"/>
    <col min="27" max="27" width="11.7109375" style="32" hidden="1" customWidth="1"/>
    <col min="28" max="28" width="11.5703125" style="32" bestFit="1" customWidth="1"/>
    <col min="29" max="29" width="12.28515625" style="32" hidden="1" customWidth="1"/>
    <col min="30" max="30" width="15" style="80" customWidth="1"/>
    <col min="31" max="31" width="1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27" t="s">
        <v>5</v>
      </c>
      <c r="K1" s="127" t="s">
        <v>6</v>
      </c>
      <c r="L1" s="127" t="s">
        <v>7</v>
      </c>
      <c r="M1" s="127" t="s">
        <v>8</v>
      </c>
      <c r="N1" s="127"/>
      <c r="O1" s="1" t="s">
        <v>9</v>
      </c>
      <c r="P1" s="1"/>
      <c r="Q1" s="1" t="s">
        <v>10</v>
      </c>
      <c r="R1" s="1"/>
      <c r="S1" s="127" t="s">
        <v>11</v>
      </c>
      <c r="T1" s="127"/>
      <c r="U1" s="127" t="s">
        <v>12</v>
      </c>
      <c r="V1" s="127"/>
      <c r="W1" s="127" t="s">
        <v>13</v>
      </c>
      <c r="X1" s="127"/>
      <c r="Y1" s="127" t="s">
        <v>14</v>
      </c>
      <c r="Z1" s="127" t="s">
        <v>15</v>
      </c>
      <c r="AA1" s="127" t="s">
        <v>16</v>
      </c>
      <c r="AB1" s="127" t="s">
        <v>17</v>
      </c>
      <c r="AC1" s="127" t="s">
        <v>18</v>
      </c>
      <c r="AD1" s="115" t="s">
        <v>43</v>
      </c>
      <c r="AE1" s="3" t="s">
        <v>44</v>
      </c>
      <c r="AF1" s="127" t="s">
        <v>19</v>
      </c>
      <c r="AG1" s="127" t="s">
        <v>20</v>
      </c>
      <c r="AH1" s="127" t="s">
        <v>21</v>
      </c>
      <c r="AI1" s="2" t="s">
        <v>22</v>
      </c>
      <c r="AJ1" s="3" t="s">
        <v>23</v>
      </c>
      <c r="AK1" s="127" t="s">
        <v>24</v>
      </c>
      <c r="AL1" s="127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7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126"/>
      <c r="K3" s="126"/>
      <c r="L3" s="126"/>
      <c r="M3" s="126"/>
      <c r="N3" s="6"/>
      <c r="O3" s="126"/>
      <c r="P3" s="6"/>
      <c r="Q3" s="126"/>
      <c r="R3" s="6"/>
      <c r="S3" s="91"/>
      <c r="T3" s="6"/>
      <c r="U3" s="126"/>
      <c r="V3" s="6"/>
      <c r="W3" s="126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6"/>
      <c r="AI3" s="88"/>
      <c r="AJ3" s="89"/>
      <c r="AK3" s="126"/>
      <c r="AL3" s="126"/>
      <c r="AM3" s="99"/>
      <c r="AN3" s="100">
        <f>'Януари '!AO127</f>
        <v>1900.2200000000003</v>
      </c>
      <c r="AO3" s="101"/>
      <c r="AP3" s="90"/>
      <c r="AQ3" s="126"/>
      <c r="AR3" s="126"/>
      <c r="AS3" s="126"/>
      <c r="AT3" s="126"/>
      <c r="AU3" s="126"/>
    </row>
    <row r="4" spans="1:47" x14ac:dyDescent="0.2">
      <c r="A4" s="187">
        <v>1</v>
      </c>
      <c r="B4" s="23">
        <v>1</v>
      </c>
      <c r="C4" s="11" t="s">
        <v>54</v>
      </c>
      <c r="D4" s="12">
        <v>6505</v>
      </c>
      <c r="E4" s="12">
        <v>0</v>
      </c>
      <c r="F4" s="12">
        <v>13009</v>
      </c>
      <c r="G4" s="13">
        <v>2.1</v>
      </c>
      <c r="H4" s="13">
        <v>4.8</v>
      </c>
      <c r="I4" s="12">
        <v>13401</v>
      </c>
      <c r="J4" s="12">
        <v>14499</v>
      </c>
      <c r="K4" s="14">
        <v>7.2999999999999995E-2</v>
      </c>
      <c r="L4" s="24">
        <f>J4*(1-K4)</f>
        <v>13440.573</v>
      </c>
      <c r="M4" s="15">
        <v>0.77300000000000002</v>
      </c>
      <c r="N4" s="25">
        <f>L4*M4</f>
        <v>10389.562929</v>
      </c>
      <c r="O4" s="14">
        <v>0.19900000000000001</v>
      </c>
      <c r="P4" s="25">
        <f>L4*O4</f>
        <v>2674.674027</v>
      </c>
      <c r="Q4" s="16">
        <v>2.8000000000000001E-2</v>
      </c>
      <c r="R4" s="25">
        <f>L4*Q4</f>
        <v>376.33604400000002</v>
      </c>
      <c r="S4" s="26">
        <v>0.20200000000000001</v>
      </c>
      <c r="T4" s="25">
        <f>L4*S4</f>
        <v>2714.9957460000001</v>
      </c>
      <c r="U4" s="16">
        <v>0.51400000000000001</v>
      </c>
      <c r="V4" s="25">
        <f>L4*U4</f>
        <v>6908.454522</v>
      </c>
      <c r="W4" s="16">
        <v>0.38</v>
      </c>
      <c r="X4" s="25"/>
      <c r="Y4" s="17">
        <v>2.99E-3</v>
      </c>
      <c r="Z4" s="19">
        <f>L4*Y4</f>
        <v>40.187313270000004</v>
      </c>
      <c r="AA4" s="27">
        <f>IF(L4&gt;0,(AC4+AK4)/L4,0)</f>
        <v>2.8369701202471055E-3</v>
      </c>
      <c r="AB4" s="17">
        <v>2.9E-4</v>
      </c>
      <c r="AC4" s="24"/>
      <c r="AD4" s="118">
        <v>0.21</v>
      </c>
      <c r="AE4" s="30">
        <f>AH4*(1-AI4)*AD4</f>
        <v>38.833200000000005</v>
      </c>
      <c r="AF4" s="28">
        <f>IF(AND(AD4&gt;0,AB4&gt;0,Y4&gt;0),((Y4-AB4)*AD4)/((AD4-AB4)*Y4),0)</f>
        <v>0.90425877174865965</v>
      </c>
      <c r="AG4" s="60">
        <f>IF(AND(AA4&gt;0,AJ4&gt;0,AB4&gt;0),((AJ4*(AA4-AB4))/(AA4*(AJ4-AB4))),0)</f>
        <v>0.89904268278597188</v>
      </c>
      <c r="AH4" s="12">
        <v>201</v>
      </c>
      <c r="AI4" s="14">
        <v>0.08</v>
      </c>
      <c r="AJ4" s="15">
        <v>0.20619999999999999</v>
      </c>
      <c r="AK4" s="30">
        <f>AH4*(1-AI4)*AJ4</f>
        <v>38.130504000000002</v>
      </c>
      <c r="AL4" s="19">
        <v>1.7</v>
      </c>
      <c r="AM4" s="19">
        <v>1211.6600000000001</v>
      </c>
      <c r="AN4" s="102">
        <f>AN3+AH4-AM4</f>
        <v>889.56000000000017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11" t="s">
        <v>52</v>
      </c>
      <c r="D5" s="34">
        <v>19938</v>
      </c>
      <c r="E5" s="34">
        <v>2</v>
      </c>
      <c r="F5" s="34">
        <v>15905</v>
      </c>
      <c r="G5" s="35">
        <v>2.8</v>
      </c>
      <c r="H5" s="35">
        <v>3.2</v>
      </c>
      <c r="I5" s="34">
        <v>15998</v>
      </c>
      <c r="J5" s="34">
        <v>14586</v>
      </c>
      <c r="K5" s="36">
        <v>7.9000000000000001E-2</v>
      </c>
      <c r="L5" s="37">
        <f>J5*(1-K5)</f>
        <v>13433.706</v>
      </c>
      <c r="M5" s="38">
        <v>0.877</v>
      </c>
      <c r="N5" s="25">
        <f>L5*M5</f>
        <v>11781.360162000001</v>
      </c>
      <c r="O5" s="36">
        <v>0.104</v>
      </c>
      <c r="P5" s="25">
        <f>L5*O5</f>
        <v>1397.1054239999999</v>
      </c>
      <c r="Q5" s="39">
        <v>1.9E-2</v>
      </c>
      <c r="R5" s="25">
        <f>L5*Q5</f>
        <v>255.24041399999999</v>
      </c>
      <c r="S5" s="28">
        <v>0.219</v>
      </c>
      <c r="T5" s="25">
        <f>L5*S5</f>
        <v>2941.9816139999998</v>
      </c>
      <c r="U5" s="39">
        <v>0.49299999999999999</v>
      </c>
      <c r="V5" s="25">
        <f>L5*U5</f>
        <v>6622.8170579999996</v>
      </c>
      <c r="W5" s="39">
        <v>0.38</v>
      </c>
      <c r="X5" s="25"/>
      <c r="Y5" s="40">
        <v>2.8400000000000001E-3</v>
      </c>
      <c r="Z5" s="18">
        <f>L5*Y5</f>
        <v>38.151725040000002</v>
      </c>
      <c r="AA5" s="27">
        <f>IF(L5&gt;0,(AC5+AK5)/L5,0)</f>
        <v>2.8446542301878578E-3</v>
      </c>
      <c r="AB5" s="40">
        <v>2.5999999999999998E-4</v>
      </c>
      <c r="AC5" s="37"/>
      <c r="AD5" s="28">
        <v>0.2175</v>
      </c>
      <c r="AE5" s="41">
        <f>AH5*(1-AI5)*AD5</f>
        <v>37.969844999999999</v>
      </c>
      <c r="AF5" s="28">
        <f>IF(AND(AD5&gt;0,AB5&gt;0,Y5&gt;0),((Y5-AB5)*AD5)/((AD5-AB5)*Y5),0)</f>
        <v>0.9095379680031952</v>
      </c>
      <c r="AG5" s="29">
        <f t="shared" ref="AG5:AG68" si="0">IF(AND(AA5&gt;0,AJ5&gt;0,AB5&gt;0),((AJ5*(AA5-AB5))/(AA5*(AJ5-AB5))),0)</f>
        <v>0.90968097088034139</v>
      </c>
      <c r="AH5" s="34">
        <v>191</v>
      </c>
      <c r="AI5" s="36">
        <v>8.5999999999999993E-2</v>
      </c>
      <c r="AJ5" s="38">
        <v>0.21890000000000001</v>
      </c>
      <c r="AK5" s="41">
        <f>AH5*(1-AI5)*AJ5</f>
        <v>38.214248600000005</v>
      </c>
      <c r="AL5" s="42">
        <v>1.65</v>
      </c>
      <c r="AM5" s="42"/>
      <c r="AN5" s="114">
        <f>AN4+AH5-AM5</f>
        <v>1080.5600000000002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11" t="s">
        <v>51</v>
      </c>
      <c r="D6" s="43">
        <v>22310</v>
      </c>
      <c r="E6" s="43">
        <v>1</v>
      </c>
      <c r="F6" s="43">
        <v>16861</v>
      </c>
      <c r="G6" s="37">
        <v>2.2000000000000002</v>
      </c>
      <c r="H6" s="37">
        <v>3.6</v>
      </c>
      <c r="I6" s="43">
        <v>244</v>
      </c>
      <c r="J6" s="43">
        <v>15106</v>
      </c>
      <c r="K6" s="39">
        <v>7.6999999999999999E-2</v>
      </c>
      <c r="L6" s="37">
        <f>J6*(1-K6)</f>
        <v>13942.838</v>
      </c>
      <c r="M6" s="28">
        <v>0.79300000000000004</v>
      </c>
      <c r="N6" s="25">
        <f>L6*M6</f>
        <v>11056.670534000001</v>
      </c>
      <c r="O6" s="39">
        <v>0.20100000000000001</v>
      </c>
      <c r="P6" s="25">
        <f>L6*O6</f>
        <v>2802.5104380000002</v>
      </c>
      <c r="Q6" s="39">
        <v>6.0000000000000001E-3</v>
      </c>
      <c r="R6" s="25">
        <f>L6*Q6</f>
        <v>83.657027999999997</v>
      </c>
      <c r="S6" s="28">
        <v>0.219</v>
      </c>
      <c r="T6" s="25">
        <f>L6*S6</f>
        <v>3053.481522</v>
      </c>
      <c r="U6" s="39">
        <v>0.499</v>
      </c>
      <c r="V6" s="25">
        <f>L6*U6</f>
        <v>6957.4761619999999</v>
      </c>
      <c r="W6" s="39">
        <v>0.39</v>
      </c>
      <c r="X6" s="25"/>
      <c r="Y6" s="47">
        <v>2.8900000000000002E-3</v>
      </c>
      <c r="Z6" s="18">
        <f>L6*Y6</f>
        <v>40.294801820000004</v>
      </c>
      <c r="AA6" s="27">
        <f>IF(L6&gt;0,(AC6+AK6)/L6,0)</f>
        <v>2.7903709130092454E-3</v>
      </c>
      <c r="AB6" s="47">
        <v>2.5999999999999998E-4</v>
      </c>
      <c r="AC6" s="37"/>
      <c r="AD6" s="28">
        <v>0.21410000000000001</v>
      </c>
      <c r="AE6" s="41">
        <f>AH6*(1-AI6)*AD6</f>
        <v>37.571980799999999</v>
      </c>
      <c r="AF6" s="28">
        <f>IF(AND(AD6&gt;0,AB6&gt;0,Y6&gt;0),((Y6-AB6)*AD6)/((AD6-AB6)*Y6),0)</f>
        <v>0.91114107886503137</v>
      </c>
      <c r="AG6" s="29">
        <f t="shared" si="0"/>
        <v>0.90788715330205239</v>
      </c>
      <c r="AH6" s="43">
        <v>192</v>
      </c>
      <c r="AI6" s="39">
        <v>8.5999999999999993E-2</v>
      </c>
      <c r="AJ6" s="28">
        <v>0.22170000000000001</v>
      </c>
      <c r="AK6" s="41">
        <f>AH6*(1-AI6)*AJ6</f>
        <v>38.905689600000002</v>
      </c>
      <c r="AL6" s="18">
        <v>1.7</v>
      </c>
      <c r="AM6" s="18"/>
      <c r="AN6" s="114">
        <f>AN5+AH6-AM6</f>
        <v>1272.5600000000002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48753</v>
      </c>
      <c r="E7" s="51"/>
      <c r="F7" s="51">
        <f>SUM(F4:F6)</f>
        <v>45775</v>
      </c>
      <c r="G7" s="52"/>
      <c r="H7" s="52"/>
      <c r="I7" s="51">
        <f>SUM(I4:I6)</f>
        <v>29643</v>
      </c>
      <c r="J7" s="51">
        <f>SUM(J4:J6)</f>
        <v>44191</v>
      </c>
      <c r="K7" s="21">
        <f>IF(J7&gt;0,(J4*K4+J5*K5+J6*K6)/J7,0)</f>
        <v>7.6347740490145047E-2</v>
      </c>
      <c r="L7" s="52">
        <f>L4+L5+L6</f>
        <v>40817.116999999998</v>
      </c>
      <c r="M7" s="53">
        <f>IF(L7&gt;0,N7/L7,0)</f>
        <v>0.81406027831412009</v>
      </c>
      <c r="N7" s="54">
        <f>N4+N5+N6</f>
        <v>33227.593625000001</v>
      </c>
      <c r="O7" s="21">
        <f>IF(L7&gt;0,P7/L7,0)</f>
        <v>0.16841684063575582</v>
      </c>
      <c r="P7" s="54">
        <f>P4+P5+P6</f>
        <v>6874.2898889999997</v>
      </c>
      <c r="Q7" s="21">
        <f>IF(L7&gt;0,R7/L7,0)</f>
        <v>1.7522881050124142E-2</v>
      </c>
      <c r="R7" s="54">
        <f>R4+R5+R6</f>
        <v>715.23348599999997</v>
      </c>
      <c r="S7" s="21">
        <f>IF(L7&gt;0,T7/L7,0)</f>
        <v>0.21340210975704138</v>
      </c>
      <c r="T7" s="54">
        <f>T4+T5+T6</f>
        <v>8710.458881999999</v>
      </c>
      <c r="U7" s="21">
        <f>IF(L7&gt;0,V7/L7,0)</f>
        <v>0.50196459838160545</v>
      </c>
      <c r="V7" s="54">
        <f>V4+V5+V6</f>
        <v>20488.747742</v>
      </c>
      <c r="W7" s="21">
        <f>IF(L7&gt;0,X7/L7,0)</f>
        <v>0</v>
      </c>
      <c r="X7" s="54">
        <f>X4+X5+X6</f>
        <v>0</v>
      </c>
      <c r="Y7" s="55">
        <f>IF(L7&gt;0,Z7/L7,0)</f>
        <v>2.9064727949796162E-3</v>
      </c>
      <c r="Z7" s="56">
        <f>SUM(Z4:Z6)</f>
        <v>118.63384013000001</v>
      </c>
      <c r="AA7" s="55">
        <f>IF(L7&gt;0,(AA4*L4+AA5*L5+AA6*L6)/L7,0)</f>
        <v>2.8235811510156392E-3</v>
      </c>
      <c r="AB7" s="55">
        <f>IF(J7&gt;0,(J4*AB4+J5*AB5+J6*AB6)/J7,0)</f>
        <v>2.6984295444773825E-4</v>
      </c>
      <c r="AC7" s="52">
        <f>SUM(AC4:AC6)</f>
        <v>0</v>
      </c>
      <c r="AD7" s="53">
        <f>IF(J7&gt;0,(J4*AD4+J5*AD5+J6*AD6)/J7,0)</f>
        <v>0.21387702473354303</v>
      </c>
      <c r="AE7" s="58">
        <f>SUM(AE4:AE6)</f>
        <v>114.3750258</v>
      </c>
      <c r="AF7" s="53">
        <f>IF(AND(Z7&gt;0),((Z4*AF4+Z5*AF5+Z6*AF6)/Z7),0)</f>
        <v>0.90829414348348014</v>
      </c>
      <c r="AG7" s="57">
        <f t="shared" si="0"/>
        <v>0.90556529418348053</v>
      </c>
      <c r="AH7" s="51">
        <f>SUM(AH4:AH6)</f>
        <v>584</v>
      </c>
      <c r="AI7" s="21">
        <f>IF(AH7&gt;0,(AI4*AH4+AI5*AH5+AI6*AH6)/AH7,0)</f>
        <v>8.3934931506849317E-2</v>
      </c>
      <c r="AJ7" s="53">
        <f>IF(J7&gt;0,(AJ4*J4+AJ5*J5+AJ6*J6)/J7,0)</f>
        <v>0.21569028535222104</v>
      </c>
      <c r="AK7" s="58">
        <f>SUM(AK4:AK6)</f>
        <v>115.25044220000001</v>
      </c>
      <c r="AL7" s="56"/>
      <c r="AM7" s="56">
        <f>SUM(AM4:AM6)</f>
        <v>1211.6600000000001</v>
      </c>
      <c r="AN7" s="106"/>
      <c r="AO7" s="107">
        <f>AN6</f>
        <v>1272.5600000000002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54</v>
      </c>
      <c r="D8" s="12">
        <v>1300</v>
      </c>
      <c r="E8" s="12">
        <v>1</v>
      </c>
      <c r="F8" s="12">
        <v>13864</v>
      </c>
      <c r="G8" s="13">
        <v>1.5</v>
      </c>
      <c r="H8" s="13">
        <v>4.5999999999999996</v>
      </c>
      <c r="I8" s="12">
        <v>14096</v>
      </c>
      <c r="J8" s="12">
        <v>15149</v>
      </c>
      <c r="K8" s="14">
        <v>7.4999999999999997E-2</v>
      </c>
      <c r="L8" s="24">
        <f t="shared" ref="L8:L10" si="1">J8*(1-K8)</f>
        <v>14012.825000000001</v>
      </c>
      <c r="M8" s="15">
        <v>0.85199999999999998</v>
      </c>
      <c r="N8" s="25">
        <f>L8*M8</f>
        <v>11938.9269</v>
      </c>
      <c r="O8" s="14">
        <v>9.1999999999999998E-2</v>
      </c>
      <c r="P8" s="25">
        <f>L8*O8</f>
        <v>1289.1799000000001</v>
      </c>
      <c r="Q8" s="16">
        <v>5.6000000000000001E-2</v>
      </c>
      <c r="R8" s="25">
        <f>L8*Q8</f>
        <v>784.71820000000002</v>
      </c>
      <c r="S8" s="26">
        <v>0.214</v>
      </c>
      <c r="T8" s="25">
        <f>L8*S8</f>
        <v>2998.7445499999999</v>
      </c>
      <c r="U8" s="16">
        <v>0.51200000000000001</v>
      </c>
      <c r="V8" s="25">
        <f>L8*U8</f>
        <v>7174.5664000000006</v>
      </c>
      <c r="W8" s="16">
        <v>0.39</v>
      </c>
      <c r="X8" s="25">
        <f>W8*L8</f>
        <v>5465.0017500000004</v>
      </c>
      <c r="Y8" s="17">
        <v>2.96E-3</v>
      </c>
      <c r="Z8" s="18">
        <f>L8*Y8</f>
        <v>41.477962000000005</v>
      </c>
      <c r="AA8" s="27">
        <f>IF(L8&gt;0,(AC8+AK8)/L8,0)</f>
        <v>2.9032627931912373E-3</v>
      </c>
      <c r="AB8" s="17">
        <v>2.5000000000000001E-4</v>
      </c>
      <c r="AC8" s="24">
        <f>AB8*L8</f>
        <v>3.5032062500000003</v>
      </c>
      <c r="AD8" s="118">
        <v>0.21490000000000001</v>
      </c>
      <c r="AE8" s="30">
        <f t="shared" ref="AE8:AE10" si="2">AH8*(1-AI8)*AD8</f>
        <v>37.007499199999998</v>
      </c>
      <c r="AF8" s="28">
        <f t="shared" ref="AF8:AF10" si="3">IF(AND(AD8&gt;0,AB8&gt;0,Y8&gt;0),((Y8-AB8)*AD8)/((AD8-AB8)*Y8),0)</f>
        <v>0.91660685843075773</v>
      </c>
      <c r="AG8" s="60">
        <f t="shared" si="0"/>
        <v>0.9149494456763323</v>
      </c>
      <c r="AH8" s="12">
        <v>188</v>
      </c>
      <c r="AI8" s="14">
        <v>8.4000000000000005E-2</v>
      </c>
      <c r="AJ8" s="15">
        <v>0.21590000000000001</v>
      </c>
      <c r="AK8" s="30">
        <f t="shared" ref="AK8:AK10" si="4">AH8*(1-AI8)*AJ8</f>
        <v>37.179707200000003</v>
      </c>
      <c r="AL8" s="19">
        <v>1.75</v>
      </c>
      <c r="AM8" s="19">
        <v>503.02</v>
      </c>
      <c r="AN8" s="102">
        <f>AN6+AH8-AM8</f>
        <v>957.54000000000019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11" t="s">
        <v>52</v>
      </c>
      <c r="D9" s="34">
        <v>19720</v>
      </c>
      <c r="E9" s="34">
        <v>5</v>
      </c>
      <c r="F9" s="34">
        <v>14662</v>
      </c>
      <c r="G9" s="35">
        <v>1.4</v>
      </c>
      <c r="H9" s="35">
        <v>4.5</v>
      </c>
      <c r="I9" s="34">
        <v>15392</v>
      </c>
      <c r="J9" s="34">
        <v>15231</v>
      </c>
      <c r="K9" s="36">
        <v>7.5999999999999998E-2</v>
      </c>
      <c r="L9" s="37">
        <f t="shared" si="1"/>
        <v>14073.444000000001</v>
      </c>
      <c r="M9" s="38">
        <v>0.81399999999999995</v>
      </c>
      <c r="N9" s="25">
        <f>L9*M9</f>
        <v>11455.783416</v>
      </c>
      <c r="O9" s="36">
        <v>0.16</v>
      </c>
      <c r="P9" s="25">
        <f>L9*O9</f>
        <v>2251.7510400000001</v>
      </c>
      <c r="Q9" s="39">
        <v>2.5999999999999999E-2</v>
      </c>
      <c r="R9" s="25">
        <f>L9*Q9</f>
        <v>365.90954400000004</v>
      </c>
      <c r="S9" s="28">
        <v>0.219</v>
      </c>
      <c r="T9" s="25">
        <f>L9*S9</f>
        <v>3082.0842360000001</v>
      </c>
      <c r="U9" s="39">
        <v>0.50900000000000001</v>
      </c>
      <c r="V9" s="25">
        <f>L9*U9</f>
        <v>7163.3829960000012</v>
      </c>
      <c r="W9" s="39">
        <v>0.38</v>
      </c>
      <c r="X9" s="25">
        <f>W9*L9</f>
        <v>5347.9087200000004</v>
      </c>
      <c r="Y9" s="40">
        <v>2.8700000000000002E-3</v>
      </c>
      <c r="Z9" s="18">
        <f>L9*Y9</f>
        <v>40.390784280000005</v>
      </c>
      <c r="AA9" s="27">
        <f>IF(L9&gt;0,(AC9+AK9)/L9,0)</f>
        <v>3.0780409940878721E-3</v>
      </c>
      <c r="AB9" s="40">
        <v>2.4000000000000001E-4</v>
      </c>
      <c r="AC9" s="37">
        <f>AB9*L9</f>
        <v>3.3776265600000004</v>
      </c>
      <c r="AD9" s="28">
        <v>0.2109</v>
      </c>
      <c r="AE9" s="41">
        <f t="shared" si="2"/>
        <v>39.473098500000006</v>
      </c>
      <c r="AF9" s="28">
        <f t="shared" si="3"/>
        <v>0.91742031266591706</v>
      </c>
      <c r="AG9" s="29">
        <f t="shared" si="0"/>
        <v>0.92306645425444689</v>
      </c>
      <c r="AH9" s="34">
        <v>205</v>
      </c>
      <c r="AI9" s="36">
        <v>8.6999999999999994E-2</v>
      </c>
      <c r="AJ9" s="38">
        <v>0.21340000000000001</v>
      </c>
      <c r="AK9" s="41">
        <f t="shared" si="4"/>
        <v>39.941011000000003</v>
      </c>
      <c r="AL9" s="42">
        <v>1.7</v>
      </c>
      <c r="AM9" s="42"/>
      <c r="AN9" s="114">
        <f>AN8+AH9-AM9</f>
        <v>1162.5400000000002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46" t="s">
        <v>53</v>
      </c>
      <c r="D10" s="43">
        <v>22880</v>
      </c>
      <c r="E10" s="43">
        <v>2</v>
      </c>
      <c r="F10" s="43">
        <v>17602</v>
      </c>
      <c r="G10" s="37">
        <v>1.1000000000000001</v>
      </c>
      <c r="H10" s="37">
        <v>4.0999999999999996</v>
      </c>
      <c r="I10" s="43">
        <v>17847</v>
      </c>
      <c r="J10" s="43">
        <v>15286</v>
      </c>
      <c r="K10" s="39">
        <v>7.6999999999999999E-2</v>
      </c>
      <c r="L10" s="37">
        <f t="shared" si="1"/>
        <v>14108.978000000001</v>
      </c>
      <c r="M10" s="28">
        <v>0.8</v>
      </c>
      <c r="N10" s="25">
        <f>L10*M10</f>
        <v>11287.182400000002</v>
      </c>
      <c r="O10" s="39">
        <v>0.155</v>
      </c>
      <c r="P10" s="25">
        <f>L10*O10</f>
        <v>2186.8915900000002</v>
      </c>
      <c r="Q10" s="39">
        <v>4.4999999999999998E-2</v>
      </c>
      <c r="R10" s="25">
        <f>L10*Q10</f>
        <v>634.90400999999997</v>
      </c>
      <c r="S10" s="28">
        <v>0.22</v>
      </c>
      <c r="T10" s="25">
        <f>L10*S10</f>
        <v>3103.9751600000004</v>
      </c>
      <c r="U10" s="39">
        <v>0.50600000000000001</v>
      </c>
      <c r="V10" s="25">
        <f>L10*U10</f>
        <v>7139.1428680000008</v>
      </c>
      <c r="W10" s="39">
        <v>0.39</v>
      </c>
      <c r="X10" s="25">
        <f>W10*L10</f>
        <v>5502.5014200000005</v>
      </c>
      <c r="Y10" s="47">
        <v>2.97E-3</v>
      </c>
      <c r="Z10" s="18">
        <f>L10*Y10</f>
        <v>41.903664660000004</v>
      </c>
      <c r="AA10" s="27">
        <f>IF(L10&gt;0,(AC10+AK10)/L10,0)</f>
        <v>2.998393824130989E-3</v>
      </c>
      <c r="AB10" s="47">
        <v>2.5000000000000001E-4</v>
      </c>
      <c r="AC10" s="37">
        <f>AB10*L10</f>
        <v>3.5272445000000001</v>
      </c>
      <c r="AD10" s="28">
        <v>0.20630000000000001</v>
      </c>
      <c r="AE10" s="41">
        <f t="shared" si="2"/>
        <v>38.927984800000004</v>
      </c>
      <c r="AF10" s="28">
        <f t="shared" si="3"/>
        <v>0.91693608412851324</v>
      </c>
      <c r="AG10" s="29">
        <f t="shared" si="0"/>
        <v>0.91773849696141452</v>
      </c>
      <c r="AH10" s="43">
        <v>206</v>
      </c>
      <c r="AI10" s="39">
        <v>8.4000000000000005E-2</v>
      </c>
      <c r="AJ10" s="28">
        <v>0.20549999999999999</v>
      </c>
      <c r="AK10" s="41">
        <f t="shared" si="4"/>
        <v>38.777027999999994</v>
      </c>
      <c r="AL10" s="18">
        <v>1.75</v>
      </c>
      <c r="AM10" s="18"/>
      <c r="AN10" s="114">
        <f>AN9+AH10-AM10</f>
        <v>1368.5400000000002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5">SUM(D8:D10)</f>
        <v>43900</v>
      </c>
      <c r="E11" s="51"/>
      <c r="F11" s="51">
        <f t="shared" ref="F11" si="6">SUM(F8:F10)</f>
        <v>46128</v>
      </c>
      <c r="G11" s="52"/>
      <c r="H11" s="52"/>
      <c r="I11" s="51">
        <f t="shared" ref="I11:J11" si="7">SUM(I8:I10)</f>
        <v>47335</v>
      </c>
      <c r="J11" s="51">
        <f t="shared" si="7"/>
        <v>45666</v>
      </c>
      <c r="K11" s="21">
        <f t="shared" ref="K11" si="8">IF(J11&gt;0,(J8*K8+J9*K9+J10*K10)/J11,0)</f>
        <v>7.6003000043796259E-2</v>
      </c>
      <c r="L11" s="52">
        <f t="shared" ref="L11" si="9">L8+L9+L10</f>
        <v>42195.247000000003</v>
      </c>
      <c r="M11" s="53">
        <f>IF(L11&gt;0,N11/L11,0)</f>
        <v>0.82193837414910731</v>
      </c>
      <c r="N11" s="54">
        <f t="shared" ref="N11" si="10">N8+N9+N10</f>
        <v>34681.892716000002</v>
      </c>
      <c r="O11" s="21">
        <f>IF(L11&gt;0,P11/L11,0)</f>
        <v>0.13574568078722232</v>
      </c>
      <c r="P11" s="54">
        <f t="shared" ref="P11" si="11">P8+P9+P10</f>
        <v>5727.8225300000004</v>
      </c>
      <c r="Q11" s="21">
        <f>IF(L11&gt;0,R11/L11,0)</f>
        <v>4.231594506367032E-2</v>
      </c>
      <c r="R11" s="54">
        <f t="shared" ref="R11" si="12">R8+R9+R10</f>
        <v>1785.5317540000001</v>
      </c>
      <c r="S11" s="21">
        <f>IF(L11&gt;0,T11/L11,0)</f>
        <v>0.2176738992901262</v>
      </c>
      <c r="T11" s="54">
        <f t="shared" ref="T11" si="13">T8+T9+T10</f>
        <v>9184.803946</v>
      </c>
      <c r="U11" s="21">
        <f>IF(L11&gt;0,V11/L11,0)</f>
        <v>0.50899316370869929</v>
      </c>
      <c r="V11" s="54">
        <f t="shared" ref="V11" si="14">V8+V9+V10</f>
        <v>21477.092264000003</v>
      </c>
      <c r="W11" s="21">
        <f>IF(L11&gt;0,X11/L11,0)</f>
        <v>0.38666468500587281</v>
      </c>
      <c r="X11" s="54">
        <f t="shared" ref="X11" si="15">X8+X9+X10</f>
        <v>16315.411890000001</v>
      </c>
      <c r="Y11" s="55">
        <f>IF(L11&gt;0,Z11/L11,0)</f>
        <v>2.9333259013746265E-3</v>
      </c>
      <c r="Z11" s="56">
        <f t="shared" ref="Z11" si="16">SUM(Z8:Z10)</f>
        <v>123.77241094000001</v>
      </c>
      <c r="AA11" s="55">
        <f>IF(L11&gt;0,(AA8*L8+AA9*L9+AA10*L10)/L11,0)</f>
        <v>2.9933661369490267E-3</v>
      </c>
      <c r="AB11" s="55">
        <f>IF(J11&gt;0,(J8*AB8+J9*AB9+J10*AB10)/J11,0)</f>
        <v>2.4666469583497569E-4</v>
      </c>
      <c r="AC11" s="52">
        <f t="shared" ref="AC11" si="17">SUM(AC8:AC10)</f>
        <v>10.408077310000001</v>
      </c>
      <c r="AD11" s="53">
        <f>IF(J11&gt;0,(J8*AD8+J9*AD9+J10*AD10)/J11,0)</f>
        <v>0.21068715893662679</v>
      </c>
      <c r="AE11" s="58">
        <f t="shared" ref="AE11" si="18">SUM(AE8:AE10)</f>
        <v>115.40858250000001</v>
      </c>
      <c r="AF11" s="53">
        <f t="shared" ref="AF11" si="19">IF(AND(Z11&gt;0),((Z8*AF8+Z9*AF9+Z10*AF10)/Z11),0)</f>
        <v>0.9169837745578322</v>
      </c>
      <c r="AG11" s="57">
        <f t="shared" si="0"/>
        <v>0.91866719404540631</v>
      </c>
      <c r="AH11" s="51">
        <f t="shared" ref="AH11" si="20">SUM(AH8:AH10)</f>
        <v>599</v>
      </c>
      <c r="AI11" s="21">
        <f t="shared" ref="AI11" si="21">IF(AH11&gt;0,(AI8*AH8+AI9*AH9+AI10*AH10)/AH11,0)</f>
        <v>8.5026711185308843E-2</v>
      </c>
      <c r="AJ11" s="53">
        <f>IF(J11&gt;0,(AJ8*J8+AJ9*J9+AJ10*J10)/J11,0)</f>
        <v>0.21158493189681599</v>
      </c>
      <c r="AK11" s="58">
        <f t="shared" ref="AK11" si="22">SUM(AK8:AK10)</f>
        <v>115.8977462</v>
      </c>
      <c r="AL11" s="56"/>
      <c r="AM11" s="56">
        <f t="shared" ref="AM11" si="23">SUM(AM8:AM10)</f>
        <v>503.02</v>
      </c>
      <c r="AN11" s="106"/>
      <c r="AO11" s="107">
        <f>AN10</f>
        <v>1368.5400000000002</v>
      </c>
      <c r="AP11" s="51">
        <f t="shared" ref="AP11" si="24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50</v>
      </c>
      <c r="D12" s="12">
        <v>5300</v>
      </c>
      <c r="E12" s="12">
        <v>0</v>
      </c>
      <c r="F12" s="12">
        <v>10931</v>
      </c>
      <c r="G12" s="13">
        <v>1.6</v>
      </c>
      <c r="H12" s="13">
        <v>4.2</v>
      </c>
      <c r="I12" s="12">
        <v>11197</v>
      </c>
      <c r="J12" s="12">
        <v>15272</v>
      </c>
      <c r="K12" s="14">
        <v>8.1000000000000003E-2</v>
      </c>
      <c r="L12" s="24">
        <f t="shared" ref="L12:L14" si="25">J12*(1-K12)</f>
        <v>14034.968000000001</v>
      </c>
      <c r="M12" s="15">
        <v>0.90800000000000003</v>
      </c>
      <c r="N12" s="25">
        <f>L12*M12</f>
        <v>12743.750944000001</v>
      </c>
      <c r="O12" s="14">
        <v>5.1999999999999998E-2</v>
      </c>
      <c r="P12" s="25">
        <f>L12*O12</f>
        <v>729.81833600000004</v>
      </c>
      <c r="Q12" s="16">
        <v>0.04</v>
      </c>
      <c r="R12" s="25">
        <f>L12*Q12</f>
        <v>561.39872000000003</v>
      </c>
      <c r="S12" s="26">
        <v>0.22</v>
      </c>
      <c r="T12" s="25">
        <f>L12*S12</f>
        <v>3087.6929600000003</v>
      </c>
      <c r="U12" s="16">
        <v>0.504</v>
      </c>
      <c r="V12" s="25">
        <f>L12*U12</f>
        <v>7073.6238720000001</v>
      </c>
      <c r="W12" s="16">
        <v>0.4</v>
      </c>
      <c r="X12" s="25">
        <f>W12*L12</f>
        <v>5613.9872000000005</v>
      </c>
      <c r="Y12" s="17">
        <v>2.99E-3</v>
      </c>
      <c r="Z12" s="18">
        <f>L12*Y12</f>
        <v>41.964554320000005</v>
      </c>
      <c r="AA12" s="27">
        <f>IF(L12&gt;0,(AC12+AK12)/L12,0)</f>
        <v>2.6220220523481066E-3</v>
      </c>
      <c r="AB12" s="17">
        <v>2.5000000000000001E-4</v>
      </c>
      <c r="AC12" s="24">
        <f>AB12*L12</f>
        <v>3.5087420000000002</v>
      </c>
      <c r="AD12" s="118">
        <v>0.216</v>
      </c>
      <c r="AE12" s="30">
        <f t="shared" ref="AE12:AE14" si="26">AH12*(1-AI12)*AD12</f>
        <v>33.696864000000005</v>
      </c>
      <c r="AF12" s="28">
        <f t="shared" ref="AF12:AF14" si="27">IF(AND(AD12&gt;0,AB12&gt;0,Y12&gt;0),((Y12-AB12)*AD12)/((AD12-AB12)*Y12),0)</f>
        <v>0.91744982308738687</v>
      </c>
      <c r="AG12" s="60">
        <f t="shared" si="0"/>
        <v>0.90571479154219747</v>
      </c>
      <c r="AH12" s="12">
        <v>172</v>
      </c>
      <c r="AI12" s="14">
        <v>9.2999999999999999E-2</v>
      </c>
      <c r="AJ12" s="15">
        <v>0.21340000000000001</v>
      </c>
      <c r="AK12" s="30">
        <f t="shared" ref="AK12:AK14" si="28">AH12*(1-AI12)*AJ12</f>
        <v>33.291253600000005</v>
      </c>
      <c r="AL12" s="19">
        <v>1.7</v>
      </c>
      <c r="AM12" s="19">
        <v>500.02</v>
      </c>
      <c r="AN12" s="102">
        <f>AN10+AH12-AM12</f>
        <v>1040.5200000000002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52</v>
      </c>
      <c r="D13" s="34">
        <v>22960</v>
      </c>
      <c r="E13" s="34">
        <v>3</v>
      </c>
      <c r="F13" s="34">
        <v>17028</v>
      </c>
      <c r="G13" s="35">
        <v>2.6</v>
      </c>
      <c r="H13" s="35">
        <v>3.8</v>
      </c>
      <c r="I13" s="34">
        <v>16872</v>
      </c>
      <c r="J13" s="34">
        <v>15303</v>
      </c>
      <c r="K13" s="36">
        <v>7.8E-2</v>
      </c>
      <c r="L13" s="37">
        <f t="shared" si="25"/>
        <v>14109.366</v>
      </c>
      <c r="M13" s="38">
        <v>0.82599999999999996</v>
      </c>
      <c r="N13" s="25">
        <f>L13*M13</f>
        <v>11654.336315999999</v>
      </c>
      <c r="O13" s="36">
        <v>0.153</v>
      </c>
      <c r="P13" s="25">
        <f>L13*O13</f>
        <v>2158.732998</v>
      </c>
      <c r="Q13" s="39">
        <v>2.1000000000000001E-2</v>
      </c>
      <c r="R13" s="25">
        <f>L13*Q13</f>
        <v>296.29668600000002</v>
      </c>
      <c r="S13" s="28">
        <v>0.22</v>
      </c>
      <c r="T13" s="25">
        <f>L13*S13</f>
        <v>3104.06052</v>
      </c>
      <c r="U13" s="39">
        <v>0.503</v>
      </c>
      <c r="V13" s="25">
        <f>L13*U13</f>
        <v>7097.0110979999999</v>
      </c>
      <c r="W13" s="39">
        <v>0.39</v>
      </c>
      <c r="X13" s="25">
        <f>W13*L13</f>
        <v>5502.6527400000004</v>
      </c>
      <c r="Y13" s="40">
        <v>3.0100000000000001E-3</v>
      </c>
      <c r="Z13" s="18">
        <f>L13*Y13</f>
        <v>42.46919166</v>
      </c>
      <c r="AA13" s="27">
        <f>IF(L13&gt;0,(AC13+AK13)/L13,0)</f>
        <v>2.8462287745601045E-3</v>
      </c>
      <c r="AB13" s="40">
        <v>2.5000000000000001E-4</v>
      </c>
      <c r="AC13" s="37">
        <f>AB13*L13</f>
        <v>3.5273414999999999</v>
      </c>
      <c r="AD13" s="28">
        <v>0.2137</v>
      </c>
      <c r="AE13" s="41">
        <f t="shared" si="26"/>
        <v>36.358918000000003</v>
      </c>
      <c r="AF13" s="28">
        <f t="shared" si="27"/>
        <v>0.91801747746443707</v>
      </c>
      <c r="AG13" s="29">
        <f t="shared" si="0"/>
        <v>0.91322488429631143</v>
      </c>
      <c r="AH13" s="34">
        <v>188</v>
      </c>
      <c r="AI13" s="36">
        <v>9.5000000000000001E-2</v>
      </c>
      <c r="AJ13" s="38">
        <v>0.21529999999999999</v>
      </c>
      <c r="AK13" s="41">
        <f t="shared" si="28"/>
        <v>36.631142000000004</v>
      </c>
      <c r="AL13" s="42">
        <v>1.65</v>
      </c>
      <c r="AM13" s="42"/>
      <c r="AN13" s="114">
        <f>AN12+AH13-AM13</f>
        <v>1228.5200000000002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46" t="s">
        <v>53</v>
      </c>
      <c r="D14" s="43">
        <v>18640</v>
      </c>
      <c r="E14" s="43">
        <v>3</v>
      </c>
      <c r="F14" s="43">
        <v>16030</v>
      </c>
      <c r="G14" s="37">
        <v>1.7</v>
      </c>
      <c r="H14" s="37">
        <v>3.5</v>
      </c>
      <c r="I14" s="43">
        <v>15830</v>
      </c>
      <c r="J14" s="43">
        <v>15502</v>
      </c>
      <c r="K14" s="39">
        <v>7.9000000000000001E-2</v>
      </c>
      <c r="L14" s="37">
        <f t="shared" si="25"/>
        <v>14277.342000000001</v>
      </c>
      <c r="M14" s="28">
        <v>0.84799999999999998</v>
      </c>
      <c r="N14" s="25">
        <f>L14*M14</f>
        <v>12107.186016</v>
      </c>
      <c r="O14" s="39">
        <v>0.13900000000000001</v>
      </c>
      <c r="P14" s="25">
        <f>L14*O14</f>
        <v>1984.5505380000002</v>
      </c>
      <c r="Q14" s="39">
        <v>1.2999999999999999E-2</v>
      </c>
      <c r="R14" s="25">
        <f>L14*Q14</f>
        <v>185.605446</v>
      </c>
      <c r="S14" s="28">
        <v>0.221</v>
      </c>
      <c r="T14" s="25">
        <f>L14*S14</f>
        <v>3155.292582</v>
      </c>
      <c r="U14" s="39">
        <v>0.50600000000000001</v>
      </c>
      <c r="V14" s="25">
        <f>L14*U14</f>
        <v>7224.3350520000004</v>
      </c>
      <c r="W14" s="39">
        <v>0.39</v>
      </c>
      <c r="X14" s="25">
        <f>W14*L14</f>
        <v>5568.16338</v>
      </c>
      <c r="Y14" s="47">
        <v>3.0100000000000001E-3</v>
      </c>
      <c r="Z14" s="18">
        <f>L14*Y14</f>
        <v>42.974799420000004</v>
      </c>
      <c r="AA14" s="27">
        <f>IF(L14&gt;0,(AC14+AK14)/L14,0)</f>
        <v>2.981783479025718E-3</v>
      </c>
      <c r="AB14" s="47">
        <v>2.5000000000000001E-4</v>
      </c>
      <c r="AC14" s="37">
        <f>AB14*L14</f>
        <v>3.5693355000000002</v>
      </c>
      <c r="AD14" s="28">
        <v>0.214</v>
      </c>
      <c r="AE14" s="41">
        <f t="shared" si="26"/>
        <v>38.966189999999997</v>
      </c>
      <c r="AF14" s="28">
        <f t="shared" si="27"/>
        <v>0.91801597015795311</v>
      </c>
      <c r="AG14" s="29">
        <f t="shared" si="0"/>
        <v>0.91722808846362347</v>
      </c>
      <c r="AH14" s="131">
        <v>199</v>
      </c>
      <c r="AI14" s="39">
        <v>8.5000000000000006E-2</v>
      </c>
      <c r="AJ14" s="28">
        <v>0.2142</v>
      </c>
      <c r="AK14" s="41">
        <f t="shared" si="28"/>
        <v>39.002607000000005</v>
      </c>
      <c r="AL14" s="18">
        <v>1.75</v>
      </c>
      <c r="AM14" s="18"/>
      <c r="AN14" s="114">
        <f>AN13+AH14-AM14</f>
        <v>1427.5200000000002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29">SUM(D12:D14)</f>
        <v>46900</v>
      </c>
      <c r="E15" s="51"/>
      <c r="F15" s="51">
        <f t="shared" ref="F15" si="30">SUM(F12:F14)</f>
        <v>43989</v>
      </c>
      <c r="G15" s="52"/>
      <c r="H15" s="52"/>
      <c r="I15" s="51">
        <f t="shared" ref="I15:J15" si="31">SUM(I12:I14)</f>
        <v>43899</v>
      </c>
      <c r="J15" s="51">
        <f t="shared" si="31"/>
        <v>46077</v>
      </c>
      <c r="K15" s="21">
        <f t="shared" ref="K15" si="32">IF(J15&gt;0,(J12*K12+J13*K13+J14*K14)/J15,0)</f>
        <v>7.9330772402717187E-2</v>
      </c>
      <c r="L15" s="52">
        <f t="shared" ref="L15" si="33">L12+L13+L14</f>
        <v>42421.676000000007</v>
      </c>
      <c r="M15" s="53">
        <f>IF(L15&gt;0,N15/L15,0)</f>
        <v>0.86053349886506125</v>
      </c>
      <c r="N15" s="54">
        <f t="shared" ref="N15" si="34">N12+N13+N14</f>
        <v>36505.273276</v>
      </c>
      <c r="O15" s="21">
        <f>IF(L15&gt;0,P15/L15,0)</f>
        <v>0.11487292185249823</v>
      </c>
      <c r="P15" s="54">
        <f t="shared" ref="P15" si="35">P12+P13+P14</f>
        <v>4873.1018720000002</v>
      </c>
      <c r="Q15" s="21">
        <f>IF(L15&gt;0,R15/L15,0)</f>
        <v>2.4593579282440419E-2</v>
      </c>
      <c r="R15" s="54">
        <f t="shared" ref="R15" si="36">R12+R13+R14</f>
        <v>1043.3008520000001</v>
      </c>
      <c r="S15" s="21">
        <f>IF(L15&gt;0,T15/L15,0)</f>
        <v>0.22033655770696092</v>
      </c>
      <c r="T15" s="54">
        <f t="shared" ref="T15" si="37">T12+T13+T14</f>
        <v>9347.0460620000013</v>
      </c>
      <c r="U15" s="21">
        <f>IF(L15&gt;0,V15/L15,0)</f>
        <v>0.50434051738078423</v>
      </c>
      <c r="V15" s="54">
        <f t="shared" ref="V15" si="38">V12+V13+V14</f>
        <v>21394.970022000001</v>
      </c>
      <c r="W15" s="21">
        <f>IF(L15&gt;0,X15/L15,0)</f>
        <v>0.39330844259901465</v>
      </c>
      <c r="X15" s="54">
        <f t="shared" ref="X15" si="39">X12+X13+X14</f>
        <v>16684.803319999999</v>
      </c>
      <c r="Y15" s="55">
        <f>IF(L15&gt;0,Z15/L15,0)</f>
        <v>3.0033831148019701E-3</v>
      </c>
      <c r="Z15" s="56">
        <f t="shared" ref="Z15" si="40">SUM(Z12:Z14)</f>
        <v>127.40854540000001</v>
      </c>
      <c r="AA15" s="55">
        <f>IF(L15&gt;0,(AA12*L12+AA13*L13+AA14*L14)/L15,0)</f>
        <v>2.8176732479876557E-3</v>
      </c>
      <c r="AB15" s="55">
        <f>IF(J15&gt;0,(J12*AB12+J13*AB13+J14*AB14)/J15,0)</f>
        <v>2.5000000000000001E-4</v>
      </c>
      <c r="AC15" s="52">
        <f t="shared" ref="AC15" si="41">SUM(AC12:AC14)</f>
        <v>10.605419000000001</v>
      </c>
      <c r="AD15" s="53">
        <f>IF(J15&gt;0,(J12*AD12+J13*AD13+J14*AD14)/J15,0)</f>
        <v>0.21456325498621873</v>
      </c>
      <c r="AE15" s="58">
        <f t="shared" ref="AE15" si="42">SUM(AE12:AE14)</f>
        <v>109.02197200000001</v>
      </c>
      <c r="AF15" s="53">
        <f t="shared" ref="AF15" si="43">IF(AND(Z15&gt;0),((Z12*AF12+Z13*AF13+Z14*AF14)/Z15),0)</f>
        <v>0.91783000072133847</v>
      </c>
      <c r="AG15" s="57">
        <f t="shared" si="0"/>
        <v>0.91233863436427998</v>
      </c>
      <c r="AH15" s="51">
        <f t="shared" ref="AH15" si="44">SUM(AH12:AH14)</f>
        <v>559</v>
      </c>
      <c r="AI15" s="21">
        <f t="shared" ref="AI15" si="45">IF(AH15&gt;0,(AI12*AH12+AI13*AH13+AI14*AH14)/AH15,0)</f>
        <v>9.0824686940966015E-2</v>
      </c>
      <c r="AJ15" s="53">
        <f>IF(J15&gt;0,(AJ12*J12+AJ13*J13+AJ14*J14)/J15,0)</f>
        <v>0.21430017362241463</v>
      </c>
      <c r="AK15" s="58">
        <f t="shared" ref="AK15" si="46">SUM(AK12:AK14)</f>
        <v>108.92500260000003</v>
      </c>
      <c r="AL15" s="56"/>
      <c r="AM15" s="56">
        <f t="shared" ref="AM15" si="47">SUM(AM12:AM14)</f>
        <v>500.02</v>
      </c>
      <c r="AN15" s="106"/>
      <c r="AO15" s="107">
        <f>AN14</f>
        <v>1427.5200000000002</v>
      </c>
      <c r="AP15" s="51">
        <f t="shared" ref="AP15" si="48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50</v>
      </c>
      <c r="D16" s="12">
        <v>5900</v>
      </c>
      <c r="E16" s="12">
        <v>0</v>
      </c>
      <c r="F16" s="12">
        <v>14558</v>
      </c>
      <c r="G16" s="13">
        <v>1.1000000000000001</v>
      </c>
      <c r="H16" s="13">
        <v>3.8</v>
      </c>
      <c r="I16" s="12">
        <v>15487</v>
      </c>
      <c r="J16" s="12">
        <v>15468</v>
      </c>
      <c r="K16" s="14">
        <v>8.7999999999999995E-2</v>
      </c>
      <c r="L16" s="24">
        <f t="shared" ref="L16:L18" si="49">J16*(1-K16)</f>
        <v>14106.816000000001</v>
      </c>
      <c r="M16" s="15">
        <v>0.82499999999999996</v>
      </c>
      <c r="N16" s="25">
        <f>L16*M16</f>
        <v>11638.1232</v>
      </c>
      <c r="O16" s="14">
        <v>0.124</v>
      </c>
      <c r="P16" s="25">
        <f>L16*O16</f>
        <v>1749.2451840000001</v>
      </c>
      <c r="Q16" s="16">
        <v>5.0999999999999997E-2</v>
      </c>
      <c r="R16" s="25">
        <f>L16*Q16</f>
        <v>719.44761600000004</v>
      </c>
      <c r="S16" s="26">
        <v>0.21199999999999999</v>
      </c>
      <c r="T16" s="25">
        <f>L16*S16</f>
        <v>2990.644992</v>
      </c>
      <c r="U16" s="16">
        <v>0.50800000000000001</v>
      </c>
      <c r="V16" s="25">
        <f>L16*U16</f>
        <v>7166.2625280000002</v>
      </c>
      <c r="W16" s="16">
        <v>0.39</v>
      </c>
      <c r="X16" s="25">
        <f>W16*L16</f>
        <v>5501.6582400000007</v>
      </c>
      <c r="Y16" s="17">
        <v>2.9399999999999999E-3</v>
      </c>
      <c r="Z16" s="18">
        <f>L16*Y16</f>
        <v>41.474039040000001</v>
      </c>
      <c r="AA16" s="27">
        <f>IF(L16&gt;0,(AC16+AK16)/L16,0)</f>
        <v>3.5295146516407384E-3</v>
      </c>
      <c r="AB16" s="17">
        <v>2.5999999999999998E-4</v>
      </c>
      <c r="AC16" s="24">
        <f>AB16*L16</f>
        <v>3.6677721599999997</v>
      </c>
      <c r="AD16" s="118">
        <v>0.2122</v>
      </c>
      <c r="AE16" s="30">
        <f t="shared" ref="AE16:AE18" si="50">AH16*(1-AI16)*AD16</f>
        <v>46.806227199999995</v>
      </c>
      <c r="AF16" s="28">
        <f t="shared" ref="AF16:AF18" si="51">IF(AND(AD16&gt;0,AB16&gt;0,Y16&gt;0),((Y16-AB16)*AD16)/((AD16-AB16)*Y16),0)</f>
        <v>0.91268289895933852</v>
      </c>
      <c r="AG16" s="60">
        <f t="shared" si="0"/>
        <v>0.92748874269662218</v>
      </c>
      <c r="AH16" s="12">
        <v>244</v>
      </c>
      <c r="AI16" s="14">
        <v>9.6000000000000002E-2</v>
      </c>
      <c r="AJ16" s="15">
        <v>0.20910000000000001</v>
      </c>
      <c r="AK16" s="30">
        <f t="shared" ref="AK16:AK18" si="52">AH16*(1-AI16)*AJ16</f>
        <v>46.122441600000002</v>
      </c>
      <c r="AL16" s="19">
        <v>1.7</v>
      </c>
      <c r="AM16" s="19">
        <v>1208.46</v>
      </c>
      <c r="AN16" s="102">
        <f>AN14+AH16-AM16</f>
        <v>463.06000000000017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11" t="s">
        <v>51</v>
      </c>
      <c r="D17" s="34">
        <v>19500</v>
      </c>
      <c r="E17" s="34">
        <v>4</v>
      </c>
      <c r="F17" s="34">
        <v>15054</v>
      </c>
      <c r="G17" s="35">
        <v>0.9</v>
      </c>
      <c r="H17" s="35">
        <v>4.2</v>
      </c>
      <c r="I17" s="34">
        <v>14994</v>
      </c>
      <c r="J17" s="34">
        <v>15505</v>
      </c>
      <c r="K17" s="36">
        <v>7.5999999999999998E-2</v>
      </c>
      <c r="L17" s="37">
        <f t="shared" si="49"/>
        <v>14326.62</v>
      </c>
      <c r="M17" s="38">
        <v>0.72499999999999998</v>
      </c>
      <c r="N17" s="25">
        <f>L17*M17</f>
        <v>10386.799500000001</v>
      </c>
      <c r="O17" s="36">
        <v>0.26300000000000001</v>
      </c>
      <c r="P17" s="25">
        <f>L17*O17</f>
        <v>3767.9010600000006</v>
      </c>
      <c r="Q17" s="39">
        <v>1.2E-2</v>
      </c>
      <c r="R17" s="25">
        <f>L17*Q17</f>
        <v>171.91944000000001</v>
      </c>
      <c r="S17" s="28">
        <v>0.21</v>
      </c>
      <c r="T17" s="25">
        <f>L17*S17</f>
        <v>3008.5902000000001</v>
      </c>
      <c r="U17" s="39">
        <v>0.52200000000000002</v>
      </c>
      <c r="V17" s="25">
        <f>L17*U17</f>
        <v>7478.495640000001</v>
      </c>
      <c r="W17" s="39">
        <v>0.4</v>
      </c>
      <c r="X17" s="25">
        <f>W17*L17</f>
        <v>5730.648000000001</v>
      </c>
      <c r="Y17" s="40">
        <v>2.8800000000000002E-3</v>
      </c>
      <c r="Z17" s="18">
        <f>L17*Y17</f>
        <v>41.260665600000003</v>
      </c>
      <c r="AA17" s="27">
        <f>IF(L17&gt;0,(AC17+AK17)/L17,0)</f>
        <v>2.6085934016537044E-3</v>
      </c>
      <c r="AB17" s="40">
        <v>2.5000000000000001E-4</v>
      </c>
      <c r="AC17" s="37">
        <f>AB17*L17</f>
        <v>3.5816550000000005</v>
      </c>
      <c r="AD17" s="28">
        <v>0.2185</v>
      </c>
      <c r="AE17" s="41">
        <f t="shared" si="50"/>
        <v>34.549657000000003</v>
      </c>
      <c r="AF17" s="28">
        <f t="shared" si="51"/>
        <v>0.91424048619065812</v>
      </c>
      <c r="AG17" s="29">
        <f t="shared" si="0"/>
        <v>0.90522189700999345</v>
      </c>
      <c r="AH17" s="34">
        <v>173</v>
      </c>
      <c r="AI17" s="36">
        <v>8.5999999999999993E-2</v>
      </c>
      <c r="AJ17" s="38">
        <v>0.2137</v>
      </c>
      <c r="AK17" s="41">
        <f t="shared" si="52"/>
        <v>33.790671400000001</v>
      </c>
      <c r="AL17" s="42">
        <v>1.67</v>
      </c>
      <c r="AM17" s="42"/>
      <c r="AN17" s="114">
        <f>AN16+AH17-AM17</f>
        <v>636.06000000000017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46" t="s">
        <v>53</v>
      </c>
      <c r="D18" s="43">
        <v>21340</v>
      </c>
      <c r="E18" s="43">
        <v>1</v>
      </c>
      <c r="F18" s="43">
        <v>16858</v>
      </c>
      <c r="G18" s="37">
        <v>0.9</v>
      </c>
      <c r="H18" s="37">
        <v>3.3</v>
      </c>
      <c r="I18" s="43">
        <v>16988</v>
      </c>
      <c r="J18" s="43">
        <v>15469</v>
      </c>
      <c r="K18" s="39">
        <v>7.5999999999999998E-2</v>
      </c>
      <c r="L18" s="37">
        <f t="shared" si="49"/>
        <v>14293.356</v>
      </c>
      <c r="M18" s="28">
        <v>0.84099999999999997</v>
      </c>
      <c r="N18" s="25">
        <f>L18*M18</f>
        <v>12020.712395999999</v>
      </c>
      <c r="O18" s="39">
        <v>0.113</v>
      </c>
      <c r="P18" s="25">
        <f>L18*O18</f>
        <v>1615.149228</v>
      </c>
      <c r="Q18" s="39">
        <v>4.5999999999999999E-2</v>
      </c>
      <c r="R18" s="25">
        <f>L18*Q18</f>
        <v>657.49437599999999</v>
      </c>
      <c r="S18" s="28">
        <v>0.23799999999999999</v>
      </c>
      <c r="T18" s="25">
        <f>L18*S18</f>
        <v>3401.8187279999997</v>
      </c>
      <c r="U18" s="39">
        <v>0.48299999999999998</v>
      </c>
      <c r="V18" s="25">
        <f>L18*U18</f>
        <v>6903.6909479999995</v>
      </c>
      <c r="W18" s="39">
        <v>0.39</v>
      </c>
      <c r="X18" s="25">
        <f>W18*L18</f>
        <v>5574.4088400000001</v>
      </c>
      <c r="Y18" s="47">
        <v>2.96E-3</v>
      </c>
      <c r="Z18" s="18">
        <f>L18*Y18</f>
        <v>42.308333759999996</v>
      </c>
      <c r="AA18" s="27">
        <f>IF(L18&gt;0,(AC18+AK18)/L18,0)</f>
        <v>3.3998794824672387E-3</v>
      </c>
      <c r="AB18" s="47">
        <v>2.5000000000000001E-4</v>
      </c>
      <c r="AC18" s="37">
        <f>AB18*L18</f>
        <v>3.5733389999999998</v>
      </c>
      <c r="AD18" s="28">
        <v>0.21299999999999999</v>
      </c>
      <c r="AE18" s="41">
        <f t="shared" si="50"/>
        <v>45.406061999999999</v>
      </c>
      <c r="AF18" s="28">
        <f t="shared" si="51"/>
        <v>0.91661638136373746</v>
      </c>
      <c r="AG18" s="29">
        <f t="shared" si="0"/>
        <v>0.92756595285649823</v>
      </c>
      <c r="AH18" s="43">
        <v>234</v>
      </c>
      <c r="AI18" s="39">
        <v>8.8999999999999996E-2</v>
      </c>
      <c r="AJ18" s="28">
        <v>0.2112</v>
      </c>
      <c r="AK18" s="41">
        <f t="shared" si="52"/>
        <v>45.022348800000003</v>
      </c>
      <c r="AL18" s="18">
        <v>1.78</v>
      </c>
      <c r="AM18" s="18"/>
      <c r="AN18" s="114">
        <f>AN17+AH18-AM18</f>
        <v>870.06000000000017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53">SUM(D16:D18)</f>
        <v>46740</v>
      </c>
      <c r="E19" s="51"/>
      <c r="F19" s="51">
        <f t="shared" ref="F19" si="54">SUM(F16:F18)</f>
        <v>46470</v>
      </c>
      <c r="G19" s="52"/>
      <c r="H19" s="52"/>
      <c r="I19" s="51">
        <f t="shared" ref="I19:J19" si="55">SUM(I16:I18)</f>
        <v>47469</v>
      </c>
      <c r="J19" s="51">
        <f t="shared" si="55"/>
        <v>46442</v>
      </c>
      <c r="K19" s="21">
        <f t="shared" ref="K19" si="56">IF(J19&gt;0,(J16*K16+J17*K17+J18*K18)/J19,0)</f>
        <v>7.99967271004694E-2</v>
      </c>
      <c r="L19" s="52">
        <f t="shared" ref="L19" si="57">L16+L17+L18</f>
        <v>42726.792000000001</v>
      </c>
      <c r="M19" s="53">
        <f>IF(L19&gt;0,N19/L19,0)</f>
        <v>0.7968217013811848</v>
      </c>
      <c r="N19" s="54">
        <f t="shared" ref="N19" si="58">N16+N17+N18</f>
        <v>34045.635095999998</v>
      </c>
      <c r="O19" s="21">
        <f>IF(L19&gt;0,P19/L19,0)</f>
        <v>0.16692794235523228</v>
      </c>
      <c r="P19" s="54">
        <f t="shared" ref="P19" si="59">P16+P17+P18</f>
        <v>7132.2954720000007</v>
      </c>
      <c r="Q19" s="21">
        <f>IF(L19&gt;0,R19/L19,0)</f>
        <v>3.6250356263582813E-2</v>
      </c>
      <c r="R19" s="54">
        <f t="shared" ref="R19" si="60">R16+R17+R18</f>
        <v>1548.8614320000001</v>
      </c>
      <c r="S19" s="21">
        <f>IF(L19&gt;0,T19/L19,0)</f>
        <v>0.2200271417521821</v>
      </c>
      <c r="T19" s="54">
        <f t="shared" ref="T19" si="61">T16+T17+T18</f>
        <v>9401.0539200000003</v>
      </c>
      <c r="U19" s="21">
        <f>IF(L19&gt;0,V19/L19,0)</f>
        <v>0.50433107910371555</v>
      </c>
      <c r="V19" s="54">
        <f t="shared" ref="V19" si="62">V16+V17+V18</f>
        <v>21548.449116</v>
      </c>
      <c r="W19" s="21">
        <f>IF(L19&gt;0,X19/L19,0)</f>
        <v>0.39335307644908146</v>
      </c>
      <c r="X19" s="54">
        <f t="shared" ref="X19" si="63">X16+X17+X18</f>
        <v>16806.715080000002</v>
      </c>
      <c r="Y19" s="55">
        <f>IF(L19&gt;0,Z19/L19,0)</f>
        <v>2.9265721236455102E-3</v>
      </c>
      <c r="Z19" s="56">
        <f t="shared" ref="Z19" si="64">SUM(Z16:Z18)</f>
        <v>125.0430384</v>
      </c>
      <c r="AA19" s="55">
        <f>IF(L19&gt;0,(AA16*L16+AA17*L17+AA18*L18)/L19,0)</f>
        <v>3.1773559774859765E-3</v>
      </c>
      <c r="AB19" s="55">
        <f>IF(J19&gt;0,(J16*AB16+J17*AB17+J18*AB18)/J19,0)</f>
        <v>2.5333060591705786E-4</v>
      </c>
      <c r="AC19" s="52">
        <f t="shared" ref="AC19" si="65">SUM(AC16:AC18)</f>
        <v>10.82276616</v>
      </c>
      <c r="AD19" s="53">
        <f>IF(J19&gt;0,(J16*AD16+J17*AD17+J18*AD18)/J19,0)</f>
        <v>0.2145697665905861</v>
      </c>
      <c r="AE19" s="58">
        <f t="shared" ref="AE19" si="66">SUM(AE16:AE18)</f>
        <v>126.76194619999998</v>
      </c>
      <c r="AF19" s="53">
        <f t="shared" ref="AF19" si="67">IF(AND(Z19&gt;0),((Z16*AF16+Z17*AF17+Z18*AF18)/Z19),0)</f>
        <v>0.91452775314115042</v>
      </c>
      <c r="AG19" s="57">
        <f t="shared" si="0"/>
        <v>0.92137446065181616</v>
      </c>
      <c r="AH19" s="51">
        <f t="shared" ref="AH19" si="68">SUM(AH16:AH18)</f>
        <v>651</v>
      </c>
      <c r="AI19" s="21">
        <f t="shared" ref="AI19" si="69">IF(AH19&gt;0,(AI16*AH16+AI17*AH17+AI18*AH18)/AH19,0)</f>
        <v>9.0826420890937024E-2</v>
      </c>
      <c r="AJ19" s="53">
        <f>IF(J19&gt;0,(AJ16*J16+AJ17*J17+AJ18*J18)/J19,0)</f>
        <v>0.21133521596830454</v>
      </c>
      <c r="AK19" s="58">
        <f t="shared" ref="AK19" si="70">SUM(AK16:AK18)</f>
        <v>124.93546180000001</v>
      </c>
      <c r="AL19" s="56"/>
      <c r="AM19" s="56">
        <f t="shared" ref="AM19" si="71">SUM(AM16:AM18)</f>
        <v>1208.46</v>
      </c>
      <c r="AN19" s="106"/>
      <c r="AO19" s="107">
        <f>AN18</f>
        <v>870.06000000000017</v>
      </c>
      <c r="AP19" s="51">
        <f t="shared" ref="AP19" si="72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11" t="s">
        <v>50</v>
      </c>
      <c r="D20" s="12">
        <v>6640</v>
      </c>
      <c r="E20" s="12">
        <v>0</v>
      </c>
      <c r="F20" s="12">
        <v>8080</v>
      </c>
      <c r="G20" s="13">
        <v>1</v>
      </c>
      <c r="H20" s="13">
        <v>3.7</v>
      </c>
      <c r="I20" s="12">
        <v>8851</v>
      </c>
      <c r="J20" s="12">
        <v>15558</v>
      </c>
      <c r="K20" s="14">
        <v>8.1000000000000003E-2</v>
      </c>
      <c r="L20" s="24">
        <f t="shared" ref="L20:L22" si="73">J20*(1-K20)</f>
        <v>14297.802000000001</v>
      </c>
      <c r="M20" s="15">
        <v>0.86299999999999999</v>
      </c>
      <c r="N20" s="25">
        <f>L20*M20</f>
        <v>12339.003126000001</v>
      </c>
      <c r="O20" s="14">
        <v>8.5000000000000006E-2</v>
      </c>
      <c r="P20" s="25">
        <f>L20*O20</f>
        <v>1215.3131700000001</v>
      </c>
      <c r="Q20" s="16">
        <v>5.1999999999999998E-2</v>
      </c>
      <c r="R20" s="25">
        <f>L20*Q20</f>
        <v>743.48570400000006</v>
      </c>
      <c r="S20" s="26">
        <v>0.217</v>
      </c>
      <c r="T20" s="25">
        <f>L20*S20</f>
        <v>3102.6230340000002</v>
      </c>
      <c r="U20" s="16">
        <v>0.50600000000000001</v>
      </c>
      <c r="V20" s="25">
        <f>L20*U20</f>
        <v>7234.687812000001</v>
      </c>
      <c r="W20" s="16">
        <v>0.39</v>
      </c>
      <c r="X20" s="25">
        <f>W20*L20</f>
        <v>5576.142780000001</v>
      </c>
      <c r="Y20" s="17">
        <v>3.1199999999999999E-3</v>
      </c>
      <c r="Z20" s="18">
        <f>L20*Y20</f>
        <v>44.609142240000004</v>
      </c>
      <c r="AA20" s="27">
        <f>IF(L20&gt;0,(AC20+AK20)/L20,0)</f>
        <v>2.9625085240374705E-3</v>
      </c>
      <c r="AB20" s="17">
        <v>2.5000000000000001E-4</v>
      </c>
      <c r="AC20" s="24">
        <f>AB20*L20</f>
        <v>3.5744505000000006</v>
      </c>
      <c r="AD20" s="118">
        <v>0.21429999999999999</v>
      </c>
      <c r="AE20" s="30">
        <f t="shared" ref="AE20:AE22" si="74">AH20*(1-AI20)*AD20</f>
        <v>39.240687300000005</v>
      </c>
      <c r="AF20" s="28">
        <f t="shared" ref="AF20:AF22" si="75">IF(AND(AD20&gt;0,AB20&gt;0,Y20&gt;0),((Y20-AB20)*AD20)/((AD20-AB20)*Y20),0)</f>
        <v>0.92094616043459765</v>
      </c>
      <c r="AG20" s="60">
        <f t="shared" si="0"/>
        <v>0.91669408511338391</v>
      </c>
      <c r="AH20" s="12">
        <v>201</v>
      </c>
      <c r="AI20" s="14">
        <v>8.8999999999999996E-2</v>
      </c>
      <c r="AJ20" s="15">
        <v>0.21179999999999999</v>
      </c>
      <c r="AK20" s="30">
        <f t="shared" ref="AK20:AK22" si="76">AH20*(1-AI20)*AJ20</f>
        <v>38.782909799999999</v>
      </c>
      <c r="AL20" s="19">
        <v>1.75</v>
      </c>
      <c r="AM20" s="19">
        <v>1020.12</v>
      </c>
      <c r="AN20" s="102">
        <f>AN18+AH20-AM20</f>
        <v>50.940000000000168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11" t="s">
        <v>51</v>
      </c>
      <c r="D21" s="34">
        <v>19070</v>
      </c>
      <c r="E21" s="34">
        <v>2</v>
      </c>
      <c r="F21" s="34">
        <v>15933</v>
      </c>
      <c r="G21" s="35">
        <v>1.6</v>
      </c>
      <c r="H21" s="35">
        <v>4.0999999999999996</v>
      </c>
      <c r="I21" s="34">
        <v>15313</v>
      </c>
      <c r="J21" s="34">
        <v>15855</v>
      </c>
      <c r="K21" s="36">
        <v>7.9000000000000001E-2</v>
      </c>
      <c r="L21" s="37">
        <f t="shared" si="73"/>
        <v>14602.455</v>
      </c>
      <c r="M21" s="38">
        <v>0.81699999999999995</v>
      </c>
      <c r="N21" s="25">
        <f>L21*M21</f>
        <v>11930.205735</v>
      </c>
      <c r="O21" s="36">
        <v>0.14799999999999999</v>
      </c>
      <c r="P21" s="25">
        <f>L21*O21</f>
        <v>2161.1633400000001</v>
      </c>
      <c r="Q21" s="39">
        <v>3.5000000000000003E-2</v>
      </c>
      <c r="R21" s="25">
        <f>L21*Q21</f>
        <v>511.08592500000003</v>
      </c>
      <c r="S21" s="28">
        <v>0.216</v>
      </c>
      <c r="T21" s="25">
        <f>L21*S21</f>
        <v>3154.1302799999999</v>
      </c>
      <c r="U21" s="39">
        <v>0.51</v>
      </c>
      <c r="V21" s="25">
        <f>L21*U21</f>
        <v>7447.2520500000001</v>
      </c>
      <c r="W21" s="39">
        <v>0.39</v>
      </c>
      <c r="X21" s="25">
        <f>W21*L21</f>
        <v>5694.9574499999999</v>
      </c>
      <c r="Y21" s="40">
        <v>3.1099999999999999E-3</v>
      </c>
      <c r="Z21" s="18">
        <f>L21*Y21</f>
        <v>45.413635049999996</v>
      </c>
      <c r="AA21" s="27">
        <f>IF(L21&gt;0,(AC21+AK21)/L21,0)</f>
        <v>2.6888953946442567E-3</v>
      </c>
      <c r="AB21" s="40">
        <v>2.4000000000000001E-4</v>
      </c>
      <c r="AC21" s="37">
        <f>AB21*L21</f>
        <v>3.5045892000000003</v>
      </c>
      <c r="AD21" s="28">
        <v>0.21929999999999999</v>
      </c>
      <c r="AE21" s="41">
        <f t="shared" si="74"/>
        <v>36.800294399999999</v>
      </c>
      <c r="AF21" s="28">
        <f t="shared" si="75"/>
        <v>0.92384062508531783</v>
      </c>
      <c r="AG21" s="29">
        <f t="shared" si="0"/>
        <v>0.91177088298473108</v>
      </c>
      <c r="AH21" s="34">
        <v>184</v>
      </c>
      <c r="AI21" s="36">
        <v>8.7999999999999995E-2</v>
      </c>
      <c r="AJ21" s="38">
        <v>0.21310000000000001</v>
      </c>
      <c r="AK21" s="41">
        <f t="shared" si="76"/>
        <v>35.759884800000002</v>
      </c>
      <c r="AL21" s="42">
        <v>1.7</v>
      </c>
      <c r="AM21" s="42"/>
      <c r="AN21" s="122">
        <f>AN20+AH21-AM21</f>
        <v>234.94000000000017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46" t="s">
        <v>54</v>
      </c>
      <c r="D22" s="43">
        <v>15190</v>
      </c>
      <c r="E22" s="43">
        <v>4</v>
      </c>
      <c r="F22" s="43">
        <v>19238</v>
      </c>
      <c r="G22" s="37">
        <v>2.2999999999999998</v>
      </c>
      <c r="H22" s="37">
        <v>5.3</v>
      </c>
      <c r="I22" s="43">
        <v>18045</v>
      </c>
      <c r="J22" s="43">
        <v>16062</v>
      </c>
      <c r="K22" s="39">
        <v>7.4999999999999997E-2</v>
      </c>
      <c r="L22" s="37">
        <f t="shared" si="73"/>
        <v>14857.35</v>
      </c>
      <c r="M22" s="28">
        <v>0.84199999999999997</v>
      </c>
      <c r="N22" s="25">
        <f>L22*M22</f>
        <v>12509.8887</v>
      </c>
      <c r="O22" s="39">
        <v>0.153</v>
      </c>
      <c r="P22" s="25">
        <f>L22*O22</f>
        <v>2273.1745500000002</v>
      </c>
      <c r="Q22" s="39">
        <v>5.0000000000000001E-3</v>
      </c>
      <c r="R22" s="25">
        <f>L22*Q22</f>
        <v>74.286749999999998</v>
      </c>
      <c r="S22" s="28">
        <v>0.216</v>
      </c>
      <c r="T22" s="25">
        <f>L22*S22</f>
        <v>3209.1876000000002</v>
      </c>
      <c r="U22" s="39">
        <v>0.501</v>
      </c>
      <c r="V22" s="25">
        <f>L22*U22</f>
        <v>7443.5323500000004</v>
      </c>
      <c r="W22" s="39">
        <v>0.39</v>
      </c>
      <c r="X22" s="25">
        <f>W22*L22</f>
        <v>5794.3665000000001</v>
      </c>
      <c r="Y22" s="47">
        <v>3.2599999999999999E-3</v>
      </c>
      <c r="Z22" s="18">
        <f>L22*Y22</f>
        <v>48.434961000000001</v>
      </c>
      <c r="AA22" s="27">
        <f>IF(L22&gt;0,(AC22+AK22)/L22,0)</f>
        <v>3.2329238053892522E-3</v>
      </c>
      <c r="AB22" s="47">
        <v>2.4000000000000001E-4</v>
      </c>
      <c r="AC22" s="37">
        <f>AB22*L22</f>
        <v>3.5657640000000002</v>
      </c>
      <c r="AD22" s="28">
        <v>0.21310000000000001</v>
      </c>
      <c r="AE22" s="41">
        <f t="shared" si="74"/>
        <v>43.971693300000005</v>
      </c>
      <c r="AF22" s="28">
        <f t="shared" si="75"/>
        <v>0.92742486348641251</v>
      </c>
      <c r="AG22" s="29">
        <f t="shared" si="0"/>
        <v>0.92679595580677476</v>
      </c>
      <c r="AH22" s="43">
        <v>227</v>
      </c>
      <c r="AI22" s="39">
        <v>9.0999999999999998E-2</v>
      </c>
      <c r="AJ22" s="28">
        <v>0.2155</v>
      </c>
      <c r="AK22" s="41">
        <f t="shared" si="76"/>
        <v>44.466916500000004</v>
      </c>
      <c r="AL22" s="18">
        <v>1.85</v>
      </c>
      <c r="AM22" s="18"/>
      <c r="AN22" s="122">
        <f>AN21+AH22-AM22</f>
        <v>461.94000000000017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77">SUM(D20:D22)</f>
        <v>40900</v>
      </c>
      <c r="E23" s="51"/>
      <c r="F23" s="51">
        <f t="shared" ref="F23" si="78">SUM(F20:F22)</f>
        <v>43251</v>
      </c>
      <c r="G23" s="52"/>
      <c r="H23" s="52"/>
      <c r="I23" s="51">
        <f t="shared" ref="I23:J23" si="79">SUM(I20:I22)</f>
        <v>42209</v>
      </c>
      <c r="J23" s="51">
        <f t="shared" si="79"/>
        <v>47475</v>
      </c>
      <c r="K23" s="21">
        <f t="shared" ref="K23" si="80">IF(J23&gt;0,(J20*K20+J21*K21+J22*K22)/J23,0)</f>
        <v>7.8302116903633492E-2</v>
      </c>
      <c r="L23" s="52">
        <f t="shared" ref="L23" si="81">L20+L21+L22</f>
        <v>43757.607000000004</v>
      </c>
      <c r="M23" s="53">
        <f>IF(L23&gt;0,N23/L23,0)</f>
        <v>0.84051894247781878</v>
      </c>
      <c r="N23" s="54">
        <f t="shared" ref="N23" si="82">N20+N21+N22</f>
        <v>36779.097561000002</v>
      </c>
      <c r="O23" s="21">
        <f>IF(L23&gt;0,P23/L23,0)</f>
        <v>0.12911243203953085</v>
      </c>
      <c r="P23" s="54">
        <f t="shared" ref="P23" si="83">P20+P21+P22</f>
        <v>5649.6510600000001</v>
      </c>
      <c r="Q23" s="21">
        <f>IF(L23&gt;0,R23/L23,0)</f>
        <v>3.0368625482650364E-2</v>
      </c>
      <c r="R23" s="54">
        <f t="shared" ref="R23" si="84">R20+R21+R22</f>
        <v>1328.858379</v>
      </c>
      <c r="S23" s="21">
        <f>IF(L23&gt;0,T23/L23,0)</f>
        <v>0.21632675008941871</v>
      </c>
      <c r="T23" s="54">
        <f t="shared" ref="T23" si="85">T20+T21+T22</f>
        <v>9465.9409139999989</v>
      </c>
      <c r="U23" s="21">
        <f>IF(L23&gt;0,V23/L23,0)</f>
        <v>0.50563716183108454</v>
      </c>
      <c r="V23" s="54">
        <f t="shared" ref="V23" si="86">V20+V21+V22</f>
        <v>22125.472212000001</v>
      </c>
      <c r="W23" s="21">
        <f>IF(L23&gt;0,X23/L23,0)</f>
        <v>0.38999999999999996</v>
      </c>
      <c r="X23" s="54">
        <f t="shared" ref="X23" si="87">X20+X21+X22</f>
        <v>17065.46673</v>
      </c>
      <c r="Y23" s="55">
        <f>IF(L23&gt;0,Z23/L23,0)</f>
        <v>3.164198131081528E-3</v>
      </c>
      <c r="Z23" s="56">
        <f t="shared" ref="Z23" si="88">SUM(Z20:Z22)</f>
        <v>138.45773829000001</v>
      </c>
      <c r="AA23" s="55">
        <f>IF(L23&gt;0,(AA20*L20+AA21*L21+AA22*L22)/L23,0)</f>
        <v>2.9630165744666975E-3</v>
      </c>
      <c r="AB23" s="55">
        <f>IF(J23&gt;0,(J20*AB20+J21*AB21+J22*AB22)/J23,0)</f>
        <v>2.4327709320695105E-4</v>
      </c>
      <c r="AC23" s="52">
        <f t="shared" ref="AC23" si="89">SUM(AC20:AC22)</f>
        <v>10.644803700000001</v>
      </c>
      <c r="AD23" s="53">
        <f>IF(J23&gt;0,(J20*AD20+J21*AD21+J22*AD22)/J23,0)</f>
        <v>0.21556383570300161</v>
      </c>
      <c r="AE23" s="58">
        <f t="shared" ref="AE23" si="90">SUM(AE20:AE22)</f>
        <v>120.012675</v>
      </c>
      <c r="AF23" s="53">
        <f t="shared" ref="AF23" si="91">IF(AND(Z23&gt;0),((Z20*AF20+Z21*AF21+Z22*AF22)/Z23),0)</f>
        <v>0.92416189901632717</v>
      </c>
      <c r="AG23" s="57">
        <f t="shared" si="0"/>
        <v>0.91894264414432447</v>
      </c>
      <c r="AH23" s="51">
        <f t="shared" ref="AH23" si="92">SUM(AH20:AH22)</f>
        <v>612</v>
      </c>
      <c r="AI23" s="21">
        <f t="shared" ref="AI23" si="93">IF(AH23&gt;0,(AI20*AH20+AI21*AH21+AI22*AH22)/AH23,0)</f>
        <v>8.9441176470588232E-2</v>
      </c>
      <c r="AJ23" s="53">
        <f>IF(J23&gt;0,(AJ20*J20+AJ21*J21+AJ22*J22)/J23,0)</f>
        <v>0.2134859589257504</v>
      </c>
      <c r="AK23" s="58">
        <f t="shared" ref="AK23" si="94">SUM(AK20:AK22)</f>
        <v>119.0097111</v>
      </c>
      <c r="AL23" s="56"/>
      <c r="AM23" s="56">
        <f t="shared" ref="AM23" si="95">SUM(AM20:AM22)</f>
        <v>1020.12</v>
      </c>
      <c r="AN23" s="106"/>
      <c r="AO23" s="107">
        <f>AN22</f>
        <v>461.94000000000017</v>
      </c>
      <c r="AP23" s="51">
        <f t="shared" ref="AP23" si="96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11" t="s">
        <v>52</v>
      </c>
      <c r="D24" s="12">
        <v>19475</v>
      </c>
      <c r="E24" s="12">
        <v>0</v>
      </c>
      <c r="F24" s="12">
        <v>16092</v>
      </c>
      <c r="G24" s="13">
        <v>1.2</v>
      </c>
      <c r="H24" s="13">
        <v>3.7</v>
      </c>
      <c r="I24" s="12">
        <v>16644</v>
      </c>
      <c r="J24" s="12">
        <v>16029</v>
      </c>
      <c r="K24" s="14">
        <v>7.5999999999999998E-2</v>
      </c>
      <c r="L24" s="24">
        <f t="shared" ref="L24:L26" si="97">J24*(1-K24)</f>
        <v>14810.796</v>
      </c>
      <c r="M24" s="15">
        <v>0.79300000000000004</v>
      </c>
      <c r="N24" s="25">
        <f>L24*M24</f>
        <v>11744.961228</v>
      </c>
      <c r="O24" s="14">
        <v>0.17599999999999999</v>
      </c>
      <c r="P24" s="25">
        <f>L24*O24</f>
        <v>2606.700096</v>
      </c>
      <c r="Q24" s="16">
        <v>3.1E-2</v>
      </c>
      <c r="R24" s="25">
        <f>L24*Q24</f>
        <v>459.13467600000001</v>
      </c>
      <c r="S24" s="26">
        <v>0.21199999999999999</v>
      </c>
      <c r="T24" s="25">
        <f>L24*S24</f>
        <v>3139.8887519999998</v>
      </c>
      <c r="U24" s="16">
        <v>0.5</v>
      </c>
      <c r="V24" s="25">
        <f>L24*U24</f>
        <v>7405.3980000000001</v>
      </c>
      <c r="W24" s="16">
        <v>0.38</v>
      </c>
      <c r="X24" s="25">
        <f>W24*L24</f>
        <v>5628.1024800000005</v>
      </c>
      <c r="Y24" s="17">
        <v>3.2200000000000002E-3</v>
      </c>
      <c r="Z24" s="18">
        <f>L24*Y24</f>
        <v>47.690763120000007</v>
      </c>
      <c r="AA24" s="27">
        <f>IF(L24&gt;0,(AC24+AK24)/L24,0)</f>
        <v>3.352630826864403E-3</v>
      </c>
      <c r="AB24" s="17">
        <v>2.4000000000000001E-4</v>
      </c>
      <c r="AC24" s="24">
        <f>AB24*L24</f>
        <v>3.55459104</v>
      </c>
      <c r="AD24" s="118">
        <v>0.2185</v>
      </c>
      <c r="AE24" s="30">
        <f t="shared" ref="AE24:AE26" si="98">AH24*(1-AI24)*AD24</f>
        <v>47.536422999999999</v>
      </c>
      <c r="AF24" s="28">
        <f t="shared" ref="AF24:AF26" si="99">IF(AND(AD24&gt;0,AB24&gt;0,Y24&gt;0),((Y24-AB24)*AD24)/((AD24-AB24)*Y24),0)</f>
        <v>0.92648348627456101</v>
      </c>
      <c r="AG24" s="60">
        <f t="shared" si="0"/>
        <v>0.92946715017180181</v>
      </c>
      <c r="AH24" s="12">
        <v>242</v>
      </c>
      <c r="AI24" s="14">
        <v>0.10100000000000001</v>
      </c>
      <c r="AJ24" s="15">
        <v>0.21190000000000001</v>
      </c>
      <c r="AK24" s="30">
        <f t="shared" ref="AK24:AK26" si="100">AH24*(1-AI24)*AJ24</f>
        <v>46.100540199999998</v>
      </c>
      <c r="AL24" s="19">
        <v>1.9</v>
      </c>
      <c r="AM24" s="19"/>
      <c r="AN24" s="102">
        <f>AN22+AH24-AM24</f>
        <v>703.94000000000017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11" t="s">
        <v>51</v>
      </c>
      <c r="D25" s="34">
        <v>19485</v>
      </c>
      <c r="E25" s="34">
        <v>3</v>
      </c>
      <c r="F25" s="34">
        <v>17709</v>
      </c>
      <c r="G25" s="35">
        <v>1.1000000000000001</v>
      </c>
      <c r="H25" s="35">
        <v>4.0999999999999996</v>
      </c>
      <c r="I25" s="34">
        <v>17836</v>
      </c>
      <c r="J25" s="34">
        <v>16013</v>
      </c>
      <c r="K25" s="36">
        <v>7.9000000000000001E-2</v>
      </c>
      <c r="L25" s="37">
        <f t="shared" si="97"/>
        <v>14747.973</v>
      </c>
      <c r="M25" s="38">
        <v>0.75900000000000001</v>
      </c>
      <c r="N25" s="25">
        <f>L25*M25</f>
        <v>11193.711507</v>
      </c>
      <c r="O25" s="36">
        <v>0.215</v>
      </c>
      <c r="P25" s="25">
        <f>L25*O25</f>
        <v>3170.8141949999999</v>
      </c>
      <c r="Q25" s="39">
        <v>2.5999999999999999E-2</v>
      </c>
      <c r="R25" s="25">
        <f>L25*Q25</f>
        <v>383.44729799999999</v>
      </c>
      <c r="S25" s="28">
        <v>0.215</v>
      </c>
      <c r="T25" s="25">
        <f>L25*S25</f>
        <v>3170.8141949999999</v>
      </c>
      <c r="U25" s="39">
        <v>0.497</v>
      </c>
      <c r="V25" s="25">
        <f>L25*U25</f>
        <v>7329.7425809999995</v>
      </c>
      <c r="W25" s="39">
        <v>0.38</v>
      </c>
      <c r="X25" s="25">
        <f>W25*L25</f>
        <v>5604.2297399999998</v>
      </c>
      <c r="Y25" s="40">
        <v>3.3E-3</v>
      </c>
      <c r="Z25" s="18">
        <f>L25*Y25</f>
        <v>48.668310900000002</v>
      </c>
      <c r="AA25" s="27">
        <f>IF(L25&gt;0,(AC25+AK25)/L25,0)</f>
        <v>3.5811374858090669E-3</v>
      </c>
      <c r="AB25" s="40">
        <v>2.5000000000000001E-4</v>
      </c>
      <c r="AC25" s="37">
        <f>AB25*L25</f>
        <v>3.68699325</v>
      </c>
      <c r="AD25" s="28">
        <v>0.21929999999999999</v>
      </c>
      <c r="AE25" s="41">
        <f t="shared" si="98"/>
        <v>49.855004100000002</v>
      </c>
      <c r="AF25" s="28">
        <f t="shared" si="99"/>
        <v>0.92529725467410928</v>
      </c>
      <c r="AG25" s="29">
        <f t="shared" si="0"/>
        <v>0.93126713551358609</v>
      </c>
      <c r="AH25" s="34">
        <v>249</v>
      </c>
      <c r="AI25" s="36">
        <v>8.6999999999999994E-2</v>
      </c>
      <c r="AJ25" s="38">
        <v>0.21609999999999999</v>
      </c>
      <c r="AK25" s="41">
        <f t="shared" si="100"/>
        <v>49.1275257</v>
      </c>
      <c r="AL25" s="42">
        <v>1.85</v>
      </c>
      <c r="AM25" s="42"/>
      <c r="AN25" s="122">
        <f>AN24+AH25-AM25</f>
        <v>952.94000000000017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54</v>
      </c>
      <c r="D26" s="43">
        <v>14540</v>
      </c>
      <c r="E26" s="43">
        <v>4</v>
      </c>
      <c r="F26" s="43">
        <v>17398</v>
      </c>
      <c r="G26" s="37">
        <v>1.8</v>
      </c>
      <c r="H26" s="37">
        <v>4.4000000000000004</v>
      </c>
      <c r="I26" s="43">
        <v>16732</v>
      </c>
      <c r="J26" s="43">
        <v>16188</v>
      </c>
      <c r="K26" s="39">
        <v>8.5000000000000006E-2</v>
      </c>
      <c r="L26" s="37">
        <f t="shared" si="97"/>
        <v>14812.02</v>
      </c>
      <c r="M26" s="28">
        <v>0.80300000000000005</v>
      </c>
      <c r="N26" s="25">
        <f>L26*M26</f>
        <v>11894.052060000002</v>
      </c>
      <c r="O26" s="39">
        <v>0.13</v>
      </c>
      <c r="P26" s="25">
        <f>L26*O26</f>
        <v>1925.5626000000002</v>
      </c>
      <c r="Q26" s="39">
        <v>6.7000000000000004E-2</v>
      </c>
      <c r="R26" s="25">
        <f>L26*Q26</f>
        <v>992.40534000000014</v>
      </c>
      <c r="S26" s="28">
        <v>0.218</v>
      </c>
      <c r="T26" s="25">
        <f>L26*S26</f>
        <v>3229.02036</v>
      </c>
      <c r="U26" s="39">
        <v>0.502</v>
      </c>
      <c r="V26" s="25">
        <f>L26*U26</f>
        <v>7435.6340399999999</v>
      </c>
      <c r="W26" s="39">
        <v>0.38</v>
      </c>
      <c r="X26" s="25">
        <f>W26*L26</f>
        <v>5628.5676000000003</v>
      </c>
      <c r="Y26" s="47">
        <v>3.13E-3</v>
      </c>
      <c r="Z26" s="18">
        <f>L26*Y26</f>
        <v>46.361622600000004</v>
      </c>
      <c r="AA26" s="27">
        <f>IF(L26&gt;0,(AC26+AK26)/L26,0)</f>
        <v>3.5832017645128751E-3</v>
      </c>
      <c r="AB26" s="47">
        <v>2.7E-4</v>
      </c>
      <c r="AC26" s="37">
        <f>AB26*L26</f>
        <v>3.9992454</v>
      </c>
      <c r="AD26" s="28">
        <v>0.22270000000000001</v>
      </c>
      <c r="AE26" s="41">
        <f t="shared" si="98"/>
        <v>49.407999300000007</v>
      </c>
      <c r="AF26" s="28">
        <f t="shared" si="99"/>
        <v>0.91484717380303726</v>
      </c>
      <c r="AG26" s="29">
        <f t="shared" si="0"/>
        <v>0.92577841497584645</v>
      </c>
      <c r="AH26" s="43">
        <v>243</v>
      </c>
      <c r="AI26" s="39">
        <v>8.6999999999999994E-2</v>
      </c>
      <c r="AJ26" s="28">
        <v>0.22120000000000001</v>
      </c>
      <c r="AK26" s="41">
        <f t="shared" si="100"/>
        <v>49.075210800000001</v>
      </c>
      <c r="AL26" s="18">
        <v>1.85</v>
      </c>
      <c r="AM26" s="18"/>
      <c r="AN26" s="122">
        <f>AN25+AH26-AM26</f>
        <v>1195.94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01">SUM(D24:D26)</f>
        <v>53500</v>
      </c>
      <c r="E27" s="51"/>
      <c r="F27" s="51">
        <f t="shared" ref="F27" si="102">SUM(F24:F26)</f>
        <v>51199</v>
      </c>
      <c r="G27" s="52"/>
      <c r="H27" s="52"/>
      <c r="I27" s="51">
        <f t="shared" ref="I27:J27" si="103">SUM(I24:I26)</f>
        <v>51212</v>
      </c>
      <c r="J27" s="51">
        <f t="shared" si="103"/>
        <v>48230</v>
      </c>
      <c r="K27" s="21">
        <f t="shared" ref="K27" si="104">IF(J27&gt;0,(J24*K24+J25*K25+J26*K26)/J27,0)</f>
        <v>8.0016815260211482E-2</v>
      </c>
      <c r="L27" s="52">
        <f t="shared" ref="L27" si="105">L24+L25+L26</f>
        <v>44370.789000000004</v>
      </c>
      <c r="M27" s="53">
        <f>IF(L27&gt;0,N27/L27,0)</f>
        <v>0.7850373090052557</v>
      </c>
      <c r="N27" s="54">
        <f t="shared" ref="N27" si="106">N24+N25+N26</f>
        <v>34832.724795000002</v>
      </c>
      <c r="O27" s="21">
        <f>IF(L27&gt;0,P27/L27,0)</f>
        <v>0.1736069397143242</v>
      </c>
      <c r="P27" s="54">
        <f t="shared" ref="P27" si="107">P24+P25+P26</f>
        <v>7703.0768909999997</v>
      </c>
      <c r="Q27" s="21">
        <f>IF(L27&gt;0,R27/L27,0)</f>
        <v>4.1355751280420093E-2</v>
      </c>
      <c r="R27" s="54">
        <f t="shared" ref="R27" si="108">R24+R25+R26</f>
        <v>1834.987314</v>
      </c>
      <c r="S27" s="21">
        <f>IF(L27&gt;0,T27/L27,0)</f>
        <v>0.21500008275714907</v>
      </c>
      <c r="T27" s="54">
        <f t="shared" ref="T27" si="109">T24+T25+T26</f>
        <v>9539.7233070000002</v>
      </c>
      <c r="U27" s="21">
        <f>IF(L27&gt;0,V27/L27,0)</f>
        <v>0.49967050667050339</v>
      </c>
      <c r="V27" s="54">
        <f t="shared" ref="V27" si="110">V24+V25+V26</f>
        <v>22170.774621</v>
      </c>
      <c r="W27" s="21">
        <f>IF(L27&gt;0,X27/L27,0)</f>
        <v>0.37999999999999995</v>
      </c>
      <c r="X27" s="54">
        <f t="shared" ref="X27" si="111">X24+X25+X26</f>
        <v>16860.899819999999</v>
      </c>
      <c r="Y27" s="55">
        <f>IF(L27&gt;0,Z27/L27,0)</f>
        <v>3.2165462872431679E-3</v>
      </c>
      <c r="Z27" s="56">
        <f t="shared" ref="Z27" si="112">SUM(Z24:Z26)</f>
        <v>142.72069662000001</v>
      </c>
      <c r="AA27" s="55">
        <f>IF(L27&gt;0,(AA24*L24+AA25*L25+AA26*L26)/L27,0)</f>
        <v>3.5055519609984843E-3</v>
      </c>
      <c r="AB27" s="55">
        <f>IF(J27&gt;0,(J24*AB24+J25*AB25+J26*AB26)/J27,0)</f>
        <v>2.5338938420070496E-4</v>
      </c>
      <c r="AC27" s="52">
        <f t="shared" ref="AC27" si="113">SUM(AC24:AC26)</f>
        <v>11.24082969</v>
      </c>
      <c r="AD27" s="53">
        <f>IF(J27&gt;0,(J24*AD24+J25*AD25+J26*AD26)/J27,0)</f>
        <v>0.22017530582624922</v>
      </c>
      <c r="AE27" s="58">
        <f t="shared" ref="AE27" si="114">SUM(AE24:AE26)</f>
        <v>146.79942640000002</v>
      </c>
      <c r="AF27" s="53">
        <f t="shared" ref="AF27" si="115">IF(AND(Z27&gt;0),((Z24*AF24+Z25*AF25+Z26*AF26)/Z27),0)</f>
        <v>0.92229901808085024</v>
      </c>
      <c r="AG27" s="57">
        <f t="shared" si="0"/>
        <v>0.92880517906509041</v>
      </c>
      <c r="AH27" s="51">
        <f t="shared" ref="AH27" si="116">SUM(AH24:AH26)</f>
        <v>734</v>
      </c>
      <c r="AI27" s="21">
        <f t="shared" ref="AI27" si="117">IF(AH27&gt;0,(AI24*AH24+AI25*AH25+AI26*AH26)/AH27,0)</f>
        <v>9.1615803814713903E-2</v>
      </c>
      <c r="AJ27" s="53">
        <f>IF(J27&gt;0,(AJ24*J24+AJ25*J25+AJ26*J26)/J27,0)</f>
        <v>0.21641592369894261</v>
      </c>
      <c r="AK27" s="58">
        <f t="shared" ref="AK27" si="118">SUM(AK24:AK26)</f>
        <v>144.3032767</v>
      </c>
      <c r="AL27" s="56"/>
      <c r="AM27" s="56">
        <f t="shared" ref="AM27" si="119">SUM(AM24:AM26)</f>
        <v>0</v>
      </c>
      <c r="AN27" s="106"/>
      <c r="AO27" s="107">
        <f>AN26</f>
        <v>1195.94</v>
      </c>
      <c r="AP27" s="51">
        <f t="shared" ref="AP27" si="120">SUM(AP24:AP26)</f>
        <v>0</v>
      </c>
      <c r="AQ27" s="59"/>
      <c r="AR27" s="58"/>
      <c r="AS27" s="58"/>
      <c r="AT27" s="58"/>
      <c r="AU27" s="58"/>
    </row>
    <row r="28" spans="1:47" ht="12.75" customHeight="1" x14ac:dyDescent="0.2">
      <c r="A28" s="187">
        <v>7</v>
      </c>
      <c r="B28" s="23">
        <v>1</v>
      </c>
      <c r="C28" s="11" t="s">
        <v>52</v>
      </c>
      <c r="D28" s="12">
        <v>16737</v>
      </c>
      <c r="E28" s="12">
        <v>0</v>
      </c>
      <c r="F28" s="12">
        <v>16733</v>
      </c>
      <c r="G28" s="13">
        <v>2</v>
      </c>
      <c r="H28" s="13">
        <v>3.4</v>
      </c>
      <c r="I28" s="12">
        <v>16790</v>
      </c>
      <c r="J28" s="12">
        <v>15969</v>
      </c>
      <c r="K28" s="14">
        <v>8.5999999999999993E-2</v>
      </c>
      <c r="L28" s="24">
        <f t="shared" ref="L28:L30" si="121">J28*(1-K28)</f>
        <v>14595.666000000001</v>
      </c>
      <c r="M28" s="15">
        <v>0.82899999999999996</v>
      </c>
      <c r="N28" s="25">
        <f>L28*M28</f>
        <v>12099.807114000001</v>
      </c>
      <c r="O28" s="14">
        <v>0.155</v>
      </c>
      <c r="P28" s="25">
        <f>L28*O28</f>
        <v>2262.3282300000001</v>
      </c>
      <c r="Q28" s="16">
        <v>1.6E-2</v>
      </c>
      <c r="R28" s="25">
        <f>L28*Q28</f>
        <v>233.53065600000002</v>
      </c>
      <c r="S28" s="26">
        <v>0.214</v>
      </c>
      <c r="T28" s="25">
        <f>L28*S28</f>
        <v>3123.4725240000002</v>
      </c>
      <c r="U28" s="16">
        <v>0.49299999999999999</v>
      </c>
      <c r="V28" s="25">
        <f>L28*U28</f>
        <v>7195.6633380000003</v>
      </c>
      <c r="W28" s="16">
        <v>0.39</v>
      </c>
      <c r="X28" s="25">
        <f>W28*L28</f>
        <v>5692.3097400000006</v>
      </c>
      <c r="Y28" s="17">
        <v>3.13E-3</v>
      </c>
      <c r="Z28" s="18">
        <f>L28*Y28</f>
        <v>45.684434580000001</v>
      </c>
      <c r="AA28" s="27">
        <f>IF(L28&gt;0,(AC28+AK28)/L28,0)</f>
        <v>3.5126672739702312E-3</v>
      </c>
      <c r="AB28" s="17">
        <v>2.5000000000000001E-4</v>
      </c>
      <c r="AC28" s="24">
        <f>AB28*L28</f>
        <v>3.6489165000000003</v>
      </c>
      <c r="AD28" s="118">
        <v>0.22409999999999999</v>
      </c>
      <c r="AE28" s="30">
        <f t="shared" ref="AE28:AE30" si="122">AH28*(1-AI28)*AD28</f>
        <v>47.877172199999997</v>
      </c>
      <c r="AF28" s="28">
        <f t="shared" ref="AF28:AF30" si="123">IF(AND(AD28&gt;0,AB28&gt;0,Y28&gt;0),((Y28-AB28)*AD28)/((AD28-AB28)*Y28),0)</f>
        <v>0.92115541200641393</v>
      </c>
      <c r="AG28" s="60">
        <f t="shared" si="0"/>
        <v>0.92987193712292404</v>
      </c>
      <c r="AH28" s="12">
        <v>234</v>
      </c>
      <c r="AI28" s="14">
        <v>8.6999999999999994E-2</v>
      </c>
      <c r="AJ28" s="15">
        <v>0.22289999999999999</v>
      </c>
      <c r="AK28" s="30">
        <f t="shared" ref="AK28:AK30" si="124">AH28*(1-AI28)*AJ28</f>
        <v>47.620801799999995</v>
      </c>
      <c r="AL28" s="19">
        <v>1.8</v>
      </c>
      <c r="AM28" s="19"/>
      <c r="AN28" s="102">
        <f>AN26+AH28-AM28</f>
        <v>1429.94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46" t="s">
        <v>53</v>
      </c>
      <c r="D29" s="34">
        <v>21123</v>
      </c>
      <c r="E29" s="34">
        <v>2</v>
      </c>
      <c r="F29" s="34">
        <v>18123</v>
      </c>
      <c r="G29" s="35">
        <v>1.9</v>
      </c>
      <c r="H29" s="35">
        <v>3.2</v>
      </c>
      <c r="I29" s="34">
        <v>17898</v>
      </c>
      <c r="J29" s="34">
        <v>16179</v>
      </c>
      <c r="K29" s="36">
        <v>8.3000000000000004E-2</v>
      </c>
      <c r="L29" s="37">
        <f t="shared" si="121"/>
        <v>14836.143</v>
      </c>
      <c r="M29" s="38">
        <v>0.84199999999999997</v>
      </c>
      <c r="N29" s="25">
        <f>L29*M29</f>
        <v>12492.032406</v>
      </c>
      <c r="O29" s="36">
        <v>0.13200000000000001</v>
      </c>
      <c r="P29" s="25">
        <f>L29*O29</f>
        <v>1958.3708760000002</v>
      </c>
      <c r="Q29" s="39">
        <v>2.5999999999999999E-2</v>
      </c>
      <c r="R29" s="25">
        <f>L29*Q29</f>
        <v>385.73971799999998</v>
      </c>
      <c r="S29" s="28">
        <v>0.20399999999999999</v>
      </c>
      <c r="T29" s="25">
        <f>L29*S29</f>
        <v>3026.5731719999999</v>
      </c>
      <c r="U29" s="39">
        <v>0.505</v>
      </c>
      <c r="V29" s="25">
        <f>L29*U29</f>
        <v>7492.2522150000004</v>
      </c>
      <c r="W29" s="39">
        <v>0.39</v>
      </c>
      <c r="X29" s="25">
        <f>W29*L29</f>
        <v>5786.0957699999999</v>
      </c>
      <c r="Y29" s="40">
        <v>3.2000000000000002E-3</v>
      </c>
      <c r="Z29" s="18">
        <f>L29*Y29</f>
        <v>47.475657600000005</v>
      </c>
      <c r="AA29" s="27">
        <f>IF(L29&gt;0,(AC29+AK29)/L29,0)</f>
        <v>3.4706030293722573E-3</v>
      </c>
      <c r="AB29" s="40">
        <v>2.7999999999999998E-4</v>
      </c>
      <c r="AC29" s="37">
        <f>AB29*L29</f>
        <v>4.1541200399999996</v>
      </c>
      <c r="AD29" s="28">
        <v>0.21870000000000001</v>
      </c>
      <c r="AE29" s="41">
        <f t="shared" si="122"/>
        <v>46.175005800000001</v>
      </c>
      <c r="AF29" s="28">
        <f t="shared" si="123"/>
        <v>0.91366976467356475</v>
      </c>
      <c r="AG29" s="29">
        <f t="shared" si="0"/>
        <v>0.92047194133350141</v>
      </c>
      <c r="AH29" s="34">
        <v>231</v>
      </c>
      <c r="AI29" s="36">
        <v>8.5999999999999993E-2</v>
      </c>
      <c r="AJ29" s="38">
        <v>0.22420000000000001</v>
      </c>
      <c r="AK29" s="41">
        <f t="shared" si="124"/>
        <v>47.336242800000008</v>
      </c>
      <c r="AL29" s="42">
        <v>1.8</v>
      </c>
      <c r="AM29" s="42"/>
      <c r="AN29" s="122">
        <f>AN28+AH29-AM29</f>
        <v>1660.94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54</v>
      </c>
      <c r="D30" s="43">
        <v>14840</v>
      </c>
      <c r="E30" s="43">
        <v>4</v>
      </c>
      <c r="F30" s="43">
        <v>17918</v>
      </c>
      <c r="G30" s="37">
        <v>2.5</v>
      </c>
      <c r="H30" s="37">
        <v>4.3</v>
      </c>
      <c r="I30" s="43">
        <v>17908</v>
      </c>
      <c r="J30" s="43">
        <v>16216</v>
      </c>
      <c r="K30" s="39">
        <v>7.8E-2</v>
      </c>
      <c r="L30" s="37">
        <f t="shared" si="121"/>
        <v>14951.152</v>
      </c>
      <c r="M30" s="28">
        <v>0.83399999999999996</v>
      </c>
      <c r="N30" s="25">
        <f>L30*M30</f>
        <v>12469.260768</v>
      </c>
      <c r="O30" s="39">
        <v>0.13800000000000001</v>
      </c>
      <c r="P30" s="25">
        <f>L30*O30</f>
        <v>2063.2589760000001</v>
      </c>
      <c r="Q30" s="39">
        <v>2.8000000000000001E-2</v>
      </c>
      <c r="R30" s="25">
        <f>L30*Q30</f>
        <v>418.63225599999998</v>
      </c>
      <c r="S30" s="28">
        <v>0.20200000000000001</v>
      </c>
      <c r="T30" s="25">
        <f>L30*S30</f>
        <v>3020.1327040000001</v>
      </c>
      <c r="U30" s="39">
        <v>0.495</v>
      </c>
      <c r="V30" s="25">
        <f>L30*U30</f>
        <v>7400.82024</v>
      </c>
      <c r="W30" s="39">
        <v>0.38</v>
      </c>
      <c r="X30" s="25">
        <f>W30*L30</f>
        <v>5681.4377599999998</v>
      </c>
      <c r="Y30" s="47">
        <v>3.16E-3</v>
      </c>
      <c r="Z30" s="18">
        <f>L30*Y30</f>
        <v>47.24564032</v>
      </c>
      <c r="AA30" s="27">
        <f>IF(L30&gt;0,(AC30+AK30)/L30,0)</f>
        <v>3.1144533665365716E-3</v>
      </c>
      <c r="AB30" s="47">
        <v>2.9E-4</v>
      </c>
      <c r="AC30" s="37">
        <f>AB30*L30</f>
        <v>4.3358340799999997</v>
      </c>
      <c r="AD30" s="28">
        <v>0.20780000000000001</v>
      </c>
      <c r="AE30" s="41">
        <f t="shared" si="122"/>
        <v>45.799327800000007</v>
      </c>
      <c r="AF30" s="28">
        <f t="shared" si="123"/>
        <v>0.9094971174181633</v>
      </c>
      <c r="AG30" s="29">
        <f t="shared" si="0"/>
        <v>0.90826046232277935</v>
      </c>
      <c r="AH30" s="43">
        <v>243</v>
      </c>
      <c r="AI30" s="39">
        <v>9.2999999999999999E-2</v>
      </c>
      <c r="AJ30" s="28">
        <v>0.19159999999999999</v>
      </c>
      <c r="AK30" s="41">
        <f t="shared" si="124"/>
        <v>42.228831599999999</v>
      </c>
      <c r="AL30" s="18">
        <v>1.85</v>
      </c>
      <c r="AM30" s="18"/>
      <c r="AN30" s="122">
        <f>AN29+AH30-AM30</f>
        <v>1903.94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125">SUM(D28:D30)</f>
        <v>52700</v>
      </c>
      <c r="E31" s="51"/>
      <c r="F31" s="51">
        <f t="shared" ref="F31" si="126">SUM(F28:F30)</f>
        <v>52774</v>
      </c>
      <c r="G31" s="52"/>
      <c r="H31" s="52"/>
      <c r="I31" s="51">
        <f t="shared" ref="I31:J31" si="127">SUM(I28:I30)</f>
        <v>52596</v>
      </c>
      <c r="J31" s="51">
        <f t="shared" si="127"/>
        <v>48364</v>
      </c>
      <c r="K31" s="21">
        <f t="shared" ref="K31" si="128">IF(J31&gt;0,(J28*K28+J29*K29+J30*K30)/J31,0)</f>
        <v>8.2314097262426597E-2</v>
      </c>
      <c r="L31" s="52">
        <f t="shared" ref="L31" si="129">L28+L29+L30</f>
        <v>44382.961000000003</v>
      </c>
      <c r="M31" s="53">
        <f>IF(L31&gt;0,N31/L31,0)</f>
        <v>0.83502991808049942</v>
      </c>
      <c r="N31" s="54">
        <f t="shared" ref="N31" si="130">N28+N29+N30</f>
        <v>37061.100288000001</v>
      </c>
      <c r="O31" s="21">
        <f>IF(L31&gt;0,P31/L31,0)</f>
        <v>0.14158492224076713</v>
      </c>
      <c r="P31" s="54">
        <f t="shared" ref="P31" si="131">P28+P29+P30</f>
        <v>6283.9580820000001</v>
      </c>
      <c r="Q31" s="21">
        <f>IF(L31&gt;0,R31/L31,0)</f>
        <v>2.3385159678733468E-2</v>
      </c>
      <c r="R31" s="54">
        <f t="shared" ref="R31" si="132">R28+R29+R30</f>
        <v>1037.90263</v>
      </c>
      <c r="S31" s="21">
        <f>IF(L31&gt;0,T31/L31,0)</f>
        <v>0.20661484032126654</v>
      </c>
      <c r="T31" s="54">
        <f t="shared" ref="T31" si="133">T28+T29+T30</f>
        <v>9170.1784000000007</v>
      </c>
      <c r="U31" s="21">
        <f>IF(L31&gt;0,V31/L31,0)</f>
        <v>0.4976850416311791</v>
      </c>
      <c r="V31" s="54">
        <f t="shared" ref="V31" si="134">V28+V29+V30</f>
        <v>22088.735793</v>
      </c>
      <c r="W31" s="21">
        <f>IF(L31&gt;0,X31/L31,0)</f>
        <v>0.3866313306586282</v>
      </c>
      <c r="X31" s="54">
        <f t="shared" ref="X31" si="135">X28+X29+X30</f>
        <v>17159.843270000001</v>
      </c>
      <c r="Y31" s="55">
        <f>IF(L31&gt;0,Z31/L31,0)</f>
        <v>3.1635053033077262E-3</v>
      </c>
      <c r="Z31" s="56">
        <f t="shared" ref="Z31" si="136">SUM(Z28:Z30)</f>
        <v>140.4057325</v>
      </c>
      <c r="AA31" s="55">
        <f>IF(L31&gt;0,(AA28*L28+AA29*L29+AA30*L30)/L31,0)</f>
        <v>3.3644611232675529E-3</v>
      </c>
      <c r="AB31" s="55">
        <f>IF(J31&gt;0,(J28*AB28+J29*AB29+J30*AB30)/J31,0)</f>
        <v>2.7344739889173758E-4</v>
      </c>
      <c r="AC31" s="52">
        <f t="shared" ref="AC31" si="137">SUM(AC28:AC30)</f>
        <v>12.138870619999999</v>
      </c>
      <c r="AD31" s="53">
        <f>IF(J31&gt;0,(J28*AD28+J29*AD29+J30*AD30)/J31,0)</f>
        <v>0.21682832271937807</v>
      </c>
      <c r="AE31" s="58">
        <f t="shared" ref="AE31" si="138">SUM(AE28:AE30)</f>
        <v>139.85150580000001</v>
      </c>
      <c r="AF31" s="53">
        <f t="shared" ref="AF31" si="139">IF(AND(Z31&gt;0),((Z28*AF28+Z29*AF29+Z30*AF30)/Z31),0)</f>
        <v>0.91470133348401617</v>
      </c>
      <c r="AG31" s="57">
        <f t="shared" si="0"/>
        <v>0.91990660961365478</v>
      </c>
      <c r="AH31" s="51">
        <f t="shared" ref="AH31" si="140">SUM(AH28:AH30)</f>
        <v>708</v>
      </c>
      <c r="AI31" s="21">
        <f t="shared" ref="AI31" si="141">IF(AH31&gt;0,(AI28*AH28+AI29*AH29+AI30*AH30)/AH31,0)</f>
        <v>8.8733050847457612E-2</v>
      </c>
      <c r="AJ31" s="53">
        <f>IF(J31&gt;0,(AJ28*J28+AJ29*J29+AJ30*J30)/J31,0)</f>
        <v>0.21284028409560832</v>
      </c>
      <c r="AK31" s="58">
        <f t="shared" ref="AK31" si="142">SUM(AK28:AK30)</f>
        <v>137.1858762</v>
      </c>
      <c r="AL31" s="56"/>
      <c r="AM31" s="56">
        <f t="shared" ref="AM31" si="143">SUM(AM28:AM30)</f>
        <v>0</v>
      </c>
      <c r="AN31" s="106"/>
      <c r="AO31" s="107">
        <f>AN30</f>
        <v>1903.94</v>
      </c>
      <c r="AP31" s="51">
        <f t="shared" ref="AP31" si="144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3954</v>
      </c>
      <c r="E32" s="12">
        <v>3</v>
      </c>
      <c r="F32" s="12">
        <v>15345</v>
      </c>
      <c r="G32" s="13">
        <v>1.1000000000000001</v>
      </c>
      <c r="H32" s="13">
        <v>3.4</v>
      </c>
      <c r="I32" s="12">
        <v>15250</v>
      </c>
      <c r="J32" s="12">
        <v>15669</v>
      </c>
      <c r="K32" s="14">
        <v>8.3000000000000004E-2</v>
      </c>
      <c r="L32" s="24">
        <f t="shared" ref="L32:L34" si="145">J32*(1-K32)</f>
        <v>14368.473</v>
      </c>
      <c r="M32" s="15">
        <v>0.89600000000000002</v>
      </c>
      <c r="N32" s="25">
        <f>L32*M32</f>
        <v>12874.151808000001</v>
      </c>
      <c r="O32" s="14">
        <v>0.104</v>
      </c>
      <c r="P32" s="25">
        <f>L32*O32</f>
        <v>1494.3211919999999</v>
      </c>
      <c r="Q32" s="16">
        <v>0</v>
      </c>
      <c r="R32" s="25">
        <f>L32*Q32</f>
        <v>0</v>
      </c>
      <c r="S32" s="26">
        <v>0.20200000000000001</v>
      </c>
      <c r="T32" s="25">
        <f>L32*S32</f>
        <v>2902.4315460000003</v>
      </c>
      <c r="U32" s="16">
        <v>0.51800000000000002</v>
      </c>
      <c r="V32" s="25">
        <f>L32*U32</f>
        <v>7442.8690139999999</v>
      </c>
      <c r="W32" s="16">
        <v>0.39</v>
      </c>
      <c r="X32" s="25">
        <f>W32*L32</f>
        <v>5603.7044700000006</v>
      </c>
      <c r="Y32" s="17">
        <v>3.1900000000000001E-3</v>
      </c>
      <c r="Z32" s="18">
        <f>L32*Y32</f>
        <v>45.835428870000001</v>
      </c>
      <c r="AA32" s="27">
        <f>IF(L32&gt;0,(AC32+AK32)/L32,0)</f>
        <v>3.2582030609654903E-3</v>
      </c>
      <c r="AB32" s="17">
        <v>2.7E-4</v>
      </c>
      <c r="AC32" s="24">
        <f>AB32*L32</f>
        <v>3.8794877100000003</v>
      </c>
      <c r="AD32" s="118">
        <v>0.21840000000000001</v>
      </c>
      <c r="AE32" s="30">
        <f t="shared" ref="AE32:AE34" si="146">AH32*(1-AI32)*AD32</f>
        <v>44.867004000000001</v>
      </c>
      <c r="AF32" s="28">
        <f t="shared" ref="AF32:AF34" si="147">IF(AND(AD32&gt;0,AB32&gt;0,Y32&gt;0),((Y32-AB32)*AD32)/((AD32-AB32)*Y32),0)</f>
        <v>0.91649352928216998</v>
      </c>
      <c r="AG32" s="60">
        <f t="shared" si="0"/>
        <v>0.91831858129080091</v>
      </c>
      <c r="AH32" s="12">
        <v>227</v>
      </c>
      <c r="AI32" s="14">
        <v>9.5000000000000001E-2</v>
      </c>
      <c r="AJ32" s="15">
        <v>0.20899999999999999</v>
      </c>
      <c r="AK32" s="30">
        <f t="shared" ref="AK32:AK34" si="148">AH32*(1-AI32)*AJ32</f>
        <v>42.935915000000001</v>
      </c>
      <c r="AL32" s="19">
        <v>1.8</v>
      </c>
      <c r="AM32" s="19">
        <v>1057.3399999999999</v>
      </c>
      <c r="AN32" s="102">
        <f>AN30+AH32-AM32</f>
        <v>1073.6000000000001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46" t="s">
        <v>53</v>
      </c>
      <c r="D33" s="34">
        <v>22606</v>
      </c>
      <c r="E33" s="34">
        <v>7</v>
      </c>
      <c r="F33" s="34">
        <v>17447</v>
      </c>
      <c r="G33" s="35">
        <v>1.3</v>
      </c>
      <c r="H33" s="35">
        <v>3.3</v>
      </c>
      <c r="I33" s="34">
        <v>16693</v>
      </c>
      <c r="J33" s="34">
        <v>15886</v>
      </c>
      <c r="K33" s="36">
        <v>8.2000000000000003E-2</v>
      </c>
      <c r="L33" s="37">
        <f t="shared" si="145"/>
        <v>14583.348</v>
      </c>
      <c r="M33" s="38">
        <v>0.82499999999999996</v>
      </c>
      <c r="N33" s="25">
        <f>L33*M33</f>
        <v>12031.2621</v>
      </c>
      <c r="O33" s="36">
        <v>0.16</v>
      </c>
      <c r="P33" s="25">
        <f>L33*O33</f>
        <v>2333.3356800000001</v>
      </c>
      <c r="Q33" s="39">
        <v>1.4999999999999999E-2</v>
      </c>
      <c r="R33" s="25">
        <f>L33*Q33</f>
        <v>218.75021999999998</v>
      </c>
      <c r="S33" s="28">
        <v>0.20699999999999999</v>
      </c>
      <c r="T33" s="25">
        <f>L33*S33</f>
        <v>3018.7530360000001</v>
      </c>
      <c r="U33" s="39">
        <v>0.50900000000000001</v>
      </c>
      <c r="V33" s="25">
        <f>L33*U33</f>
        <v>7422.9241320000001</v>
      </c>
      <c r="W33" s="39">
        <v>0.39</v>
      </c>
      <c r="X33" s="25">
        <f>W33*L33</f>
        <v>5687.5057200000001</v>
      </c>
      <c r="Y33" s="40">
        <v>3.2399999999999998E-3</v>
      </c>
      <c r="Z33" s="18">
        <f>L33*Y33</f>
        <v>47.250047519999995</v>
      </c>
      <c r="AA33" s="27">
        <f>IF(L33&gt;0,(AC33+AK33)/L33,0)</f>
        <v>3.6189456248318292E-3</v>
      </c>
      <c r="AB33" s="40">
        <v>2.7999999999999998E-4</v>
      </c>
      <c r="AC33" s="37">
        <f>AB33*L33</f>
        <v>4.0833374399999993</v>
      </c>
      <c r="AD33" s="28">
        <v>0.21940000000000001</v>
      </c>
      <c r="AE33" s="41">
        <f t="shared" si="146"/>
        <v>48.983244000000006</v>
      </c>
      <c r="AF33" s="28">
        <f t="shared" si="147"/>
        <v>0.91474765504216637</v>
      </c>
      <c r="AG33" s="29">
        <f t="shared" si="0"/>
        <v>0.92381540629940218</v>
      </c>
      <c r="AH33" s="34">
        <v>244</v>
      </c>
      <c r="AI33" s="36">
        <v>8.5000000000000006E-2</v>
      </c>
      <c r="AJ33" s="38">
        <v>0.21809999999999999</v>
      </c>
      <c r="AK33" s="41">
        <f t="shared" si="148"/>
        <v>48.693006000000004</v>
      </c>
      <c r="AL33" s="42">
        <v>1.8</v>
      </c>
      <c r="AM33" s="42"/>
      <c r="AN33" s="122">
        <f>AN32+AH33-AM33</f>
        <v>1317.6000000000001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11" t="s">
        <v>50</v>
      </c>
      <c r="D34" s="43">
        <v>22800</v>
      </c>
      <c r="E34" s="43">
        <v>3</v>
      </c>
      <c r="F34" s="43">
        <v>18060</v>
      </c>
      <c r="G34" s="37">
        <v>1.2</v>
      </c>
      <c r="H34" s="37">
        <v>4.0999999999999996</v>
      </c>
      <c r="I34" s="43">
        <v>17585</v>
      </c>
      <c r="J34" s="43">
        <v>16062</v>
      </c>
      <c r="K34" s="39">
        <v>7.4999999999999997E-2</v>
      </c>
      <c r="L34" s="37">
        <f t="shared" si="145"/>
        <v>14857.35</v>
      </c>
      <c r="M34" s="28">
        <v>0.78600000000000003</v>
      </c>
      <c r="N34" s="25">
        <f>L34*M34</f>
        <v>11677.877100000002</v>
      </c>
      <c r="O34" s="39">
        <v>0.16800000000000001</v>
      </c>
      <c r="P34" s="25">
        <f>L34*O34</f>
        <v>2496.0348000000004</v>
      </c>
      <c r="Q34" s="39">
        <v>4.5999999999999999E-2</v>
      </c>
      <c r="R34" s="25">
        <f>L34*Q34</f>
        <v>683.43809999999996</v>
      </c>
      <c r="S34" s="28">
        <v>0.215</v>
      </c>
      <c r="T34" s="25">
        <f>L34*S34</f>
        <v>3194.33025</v>
      </c>
      <c r="U34" s="39">
        <v>0.50600000000000001</v>
      </c>
      <c r="V34" s="25">
        <f>L34*U34</f>
        <v>7517.8191000000006</v>
      </c>
      <c r="W34" s="39">
        <v>0.39</v>
      </c>
      <c r="X34" s="25">
        <f>W34*L34</f>
        <v>5794.3665000000001</v>
      </c>
      <c r="Y34" s="47">
        <v>3.29E-3</v>
      </c>
      <c r="Z34" s="18">
        <f>L34*Y34</f>
        <v>48.880681500000001</v>
      </c>
      <c r="AA34" s="27">
        <f>IF(L34&gt;0,(AC34+AK34)/L34,0)</f>
        <v>3.3648132338539509E-3</v>
      </c>
      <c r="AB34" s="47">
        <v>2.9E-4</v>
      </c>
      <c r="AC34" s="37">
        <f>AB34*L34</f>
        <v>4.3086314999999997</v>
      </c>
      <c r="AD34" s="28">
        <v>0.22259999999999999</v>
      </c>
      <c r="AE34" s="41">
        <f t="shared" si="146"/>
        <v>47.101269600000002</v>
      </c>
      <c r="AF34" s="28">
        <f t="shared" si="147"/>
        <v>0.91304360309592603</v>
      </c>
      <c r="AG34" s="29">
        <f t="shared" si="0"/>
        <v>0.91504303762336414</v>
      </c>
      <c r="AH34" s="43">
        <v>231</v>
      </c>
      <c r="AI34" s="39">
        <v>8.4000000000000005E-2</v>
      </c>
      <c r="AJ34" s="28">
        <v>0.21590000000000001</v>
      </c>
      <c r="AK34" s="41">
        <f t="shared" si="148"/>
        <v>45.6835764</v>
      </c>
      <c r="AL34" s="18">
        <v>1.75</v>
      </c>
      <c r="AM34" s="18"/>
      <c r="AN34" s="122">
        <f>AN33+AH34-AM34</f>
        <v>1548.6000000000001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149">SUM(D32:D34)</f>
        <v>49360</v>
      </c>
      <c r="E35" s="51"/>
      <c r="F35" s="51">
        <f t="shared" ref="F35" si="150">SUM(F32:F34)</f>
        <v>50852</v>
      </c>
      <c r="G35" s="52"/>
      <c r="H35" s="52"/>
      <c r="I35" s="51">
        <f t="shared" ref="I35:J35" si="151">SUM(I32:I34)</f>
        <v>49528</v>
      </c>
      <c r="J35" s="51">
        <f t="shared" si="151"/>
        <v>47617</v>
      </c>
      <c r="K35" s="21">
        <f t="shared" ref="K35" si="152">IF(J35&gt;0,(J32*K32+J33*K33+J34*K34)/J35,0)</f>
        <v>7.9967847617447546E-2</v>
      </c>
      <c r="L35" s="52">
        <f t="shared" ref="L35" si="153">L32+L33+L34</f>
        <v>43809.171000000002</v>
      </c>
      <c r="M35" s="53">
        <f>IF(L35&gt;0,N35/L35,0)</f>
        <v>0.83506010666122854</v>
      </c>
      <c r="N35" s="54">
        <f t="shared" ref="N35" si="154">N32+N33+N34</f>
        <v>36583.291008</v>
      </c>
      <c r="O35" s="21">
        <f>IF(L35&gt;0,P35/L35,0)</f>
        <v>0.14434629844970134</v>
      </c>
      <c r="P35" s="54">
        <f t="shared" ref="P35" si="155">P32+P33+P34</f>
        <v>6323.6916720000008</v>
      </c>
      <c r="Q35" s="21">
        <f>IF(L35&gt;0,R35/L35,0)</f>
        <v>2.0593594889070144E-2</v>
      </c>
      <c r="R35" s="54">
        <f t="shared" ref="R35" si="156">R32+R33+R34</f>
        <v>902.18831999999998</v>
      </c>
      <c r="S35" s="21">
        <f>IF(L35&gt;0,T35/L35,0)</f>
        <v>0.20807320987653477</v>
      </c>
      <c r="T35" s="54">
        <f t="shared" ref="T35" si="157">T32+T33+T34</f>
        <v>9115.5148320000008</v>
      </c>
      <c r="U35" s="21">
        <f>IF(L35&gt;0,V35/L35,0)</f>
        <v>0.51093439421622466</v>
      </c>
      <c r="V35" s="54">
        <f t="shared" ref="V35" si="158">V32+V33+V34</f>
        <v>22383.612246000001</v>
      </c>
      <c r="W35" s="21">
        <f>IF(L35&gt;0,X35/L35,0)</f>
        <v>0.39</v>
      </c>
      <c r="X35" s="54">
        <f t="shared" ref="X35" si="159">X32+X33+X34</f>
        <v>17085.576690000002</v>
      </c>
      <c r="Y35" s="55">
        <f>IF(L35&gt;0,Z35/L35,0)</f>
        <v>3.2405579619390651E-3</v>
      </c>
      <c r="Z35" s="56">
        <f t="shared" ref="Z35" si="160">SUM(Z32:Z34)</f>
        <v>141.96615789000001</v>
      </c>
      <c r="AA35" s="55">
        <f>IF(L35&gt;0,(AA32*L32+AA33*L33+AA34*L34)/L35,0)</f>
        <v>3.4144438398526185E-3</v>
      </c>
      <c r="AB35" s="55">
        <f>IF(J35&gt;0,(J32*AB32+J33*AB33+J34*AB34)/J35,0)</f>
        <v>2.8008253354894257E-4</v>
      </c>
      <c r="AC35" s="52">
        <f t="shared" ref="AC35" si="161">SUM(AC32:AC34)</f>
        <v>12.271456649999999</v>
      </c>
      <c r="AD35" s="53">
        <f>IF(J35&gt;0,(J32*AD32+J33*AD33+J34*AD34)/J35,0)</f>
        <v>0.22015034966503561</v>
      </c>
      <c r="AE35" s="58">
        <f t="shared" ref="AE35" si="162">SUM(AE32:AE34)</f>
        <v>140.95151760000002</v>
      </c>
      <c r="AF35" s="53">
        <f t="shared" ref="AF35" si="163">IF(AND(Z35&gt;0),((Z32*AF32+Z33*AF33+Z34*AF34)/Z35),0)</f>
        <v>0.91472460500018016</v>
      </c>
      <c r="AG35" s="57">
        <f t="shared" si="0"/>
        <v>0.91917222796640752</v>
      </c>
      <c r="AH35" s="51">
        <f t="shared" ref="AH35" si="164">SUM(AH32:AH34)</f>
        <v>702</v>
      </c>
      <c r="AI35" s="21">
        <f t="shared" ref="AI35" si="165">IF(AH35&gt;0,(AI32*AH32+AI33*AH33+AI34*AH34)/AH35,0)</f>
        <v>8.7904558404558408E-2</v>
      </c>
      <c r="AJ35" s="53">
        <f>IF(J35&gt;0,(AJ32*J32+AJ33*J33+AJ34*J34)/J35,0)</f>
        <v>0.21436342902744818</v>
      </c>
      <c r="AK35" s="58">
        <f t="shared" ref="AK35" si="166">SUM(AK32:AK34)</f>
        <v>137.31249740000001</v>
      </c>
      <c r="AL35" s="56"/>
      <c r="AM35" s="56">
        <f t="shared" ref="AM35" si="167">SUM(AM32:AM34)</f>
        <v>1057.3399999999999</v>
      </c>
      <c r="AN35" s="106"/>
      <c r="AO35" s="107">
        <f>AN34</f>
        <v>1548.6000000000001</v>
      </c>
      <c r="AP35" s="51">
        <f t="shared" ref="AP35" si="168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46" t="s">
        <v>49</v>
      </c>
      <c r="D36" s="12">
        <v>8026</v>
      </c>
      <c r="E36" s="12">
        <v>1</v>
      </c>
      <c r="F36" s="12">
        <v>15966</v>
      </c>
      <c r="G36" s="13">
        <v>2.2000000000000002</v>
      </c>
      <c r="H36" s="13">
        <v>3.6</v>
      </c>
      <c r="I36" s="12">
        <v>16498</v>
      </c>
      <c r="J36" s="12">
        <v>14727</v>
      </c>
      <c r="K36" s="14">
        <v>0.08</v>
      </c>
      <c r="L36" s="24">
        <f t="shared" ref="L36:L38" si="169">J36*(1-K36)</f>
        <v>13548.84</v>
      </c>
      <c r="M36" s="15">
        <v>0.79900000000000004</v>
      </c>
      <c r="N36" s="25">
        <f>L36*M36</f>
        <v>10825.523160000001</v>
      </c>
      <c r="O36" s="14">
        <v>0.19900000000000001</v>
      </c>
      <c r="P36" s="25">
        <f>L36*O36</f>
        <v>2696.2191600000001</v>
      </c>
      <c r="Q36" s="16">
        <v>2E-3</v>
      </c>
      <c r="R36" s="25">
        <f>L36*Q36</f>
        <v>27.09768</v>
      </c>
      <c r="S36" s="26">
        <v>0.22</v>
      </c>
      <c r="T36" s="25">
        <f>L36*S36</f>
        <v>2980.7447999999999</v>
      </c>
      <c r="U36" s="16">
        <v>0.50600000000000001</v>
      </c>
      <c r="V36" s="25">
        <f>L36*U36</f>
        <v>6855.7130400000005</v>
      </c>
      <c r="W36" s="16">
        <v>0.39</v>
      </c>
      <c r="X36" s="25">
        <f>W36*L36</f>
        <v>5284.0475999999999</v>
      </c>
      <c r="Y36" s="17">
        <v>3.1700000000000001E-3</v>
      </c>
      <c r="Z36" s="18">
        <f>L36*Y36</f>
        <v>42.9498228</v>
      </c>
      <c r="AA36" s="27">
        <f>IF(L36&gt;0,(AC36+AK36)/L36,0)</f>
        <v>3.3398887727657867E-3</v>
      </c>
      <c r="AB36" s="17">
        <v>3.2000000000000003E-4</v>
      </c>
      <c r="AC36" s="24">
        <f>AB36*L36</f>
        <v>4.3356288000000003</v>
      </c>
      <c r="AD36" s="118">
        <v>0.21920000000000001</v>
      </c>
      <c r="AE36" s="30">
        <f t="shared" ref="AE36:AE38" si="170">AH36*(1-AI36)*AD36</f>
        <v>40.804299200000003</v>
      </c>
      <c r="AF36" s="28">
        <f t="shared" ref="AF36:AF38" si="171">IF(AND(AD36&gt;0,AB36&gt;0,Y36&gt;0),((Y36-AB36)*AD36)/((AD36-AB36)*Y36),0)</f>
        <v>0.9003680336487907</v>
      </c>
      <c r="AG36" s="60">
        <f t="shared" si="0"/>
        <v>0.90550672523592712</v>
      </c>
      <c r="AH36" s="12">
        <v>203</v>
      </c>
      <c r="AI36" s="14">
        <v>8.3000000000000004E-2</v>
      </c>
      <c r="AJ36" s="15">
        <v>0.2198</v>
      </c>
      <c r="AK36" s="30">
        <f t="shared" ref="AK36:AK38" si="172">AH36*(1-AI36)*AJ36</f>
        <v>40.915989799999998</v>
      </c>
      <c r="AL36" s="19">
        <v>1.68</v>
      </c>
      <c r="AM36" s="19">
        <v>552.74</v>
      </c>
      <c r="AN36" s="102">
        <f>AN34+AH36-AM36</f>
        <v>1198.8600000000001</v>
      </c>
      <c r="AO36" s="103"/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46" t="s">
        <v>53</v>
      </c>
      <c r="D37" s="34">
        <v>18714</v>
      </c>
      <c r="E37" s="34">
        <v>10</v>
      </c>
      <c r="F37" s="34">
        <v>17229</v>
      </c>
      <c r="G37" s="35">
        <v>2.2999999999999998</v>
      </c>
      <c r="H37" s="35">
        <v>4.3</v>
      </c>
      <c r="I37" s="34">
        <v>17230</v>
      </c>
      <c r="J37" s="34">
        <v>14424</v>
      </c>
      <c r="K37" s="36">
        <v>0.08</v>
      </c>
      <c r="L37" s="37">
        <f t="shared" si="169"/>
        <v>13270.08</v>
      </c>
      <c r="M37" s="38">
        <v>0.751</v>
      </c>
      <c r="N37" s="25">
        <f>L37*M37</f>
        <v>9965.8300799999997</v>
      </c>
      <c r="O37" s="36">
        <v>0.192</v>
      </c>
      <c r="P37" s="25">
        <f>L37*O37</f>
        <v>2547.85536</v>
      </c>
      <c r="Q37" s="39">
        <v>5.7000000000000002E-2</v>
      </c>
      <c r="R37" s="25">
        <f>L37*Q37</f>
        <v>756.39456000000007</v>
      </c>
      <c r="S37" s="28">
        <v>0.222</v>
      </c>
      <c r="T37" s="25">
        <f>L37*S37</f>
        <v>2945.9577600000002</v>
      </c>
      <c r="U37" s="39">
        <v>0.504</v>
      </c>
      <c r="V37" s="25">
        <f>L37*U37</f>
        <v>6688.12032</v>
      </c>
      <c r="W37" s="39">
        <v>0.4</v>
      </c>
      <c r="X37" s="25">
        <f>W37*L37</f>
        <v>5308.0320000000002</v>
      </c>
      <c r="Y37" s="40">
        <v>3.15E-3</v>
      </c>
      <c r="Z37" s="18">
        <f>L37*Y37</f>
        <v>41.800752000000003</v>
      </c>
      <c r="AA37" s="27">
        <f>IF(L37&gt;0,(AC37+AK37)/L37,0)</f>
        <v>3.2232020002893728E-3</v>
      </c>
      <c r="AB37" s="40">
        <v>3.6999999999999999E-4</v>
      </c>
      <c r="AC37" s="37">
        <f>AB37*L37</f>
        <v>4.9099295999999999</v>
      </c>
      <c r="AD37" s="28">
        <v>0.21829999999999999</v>
      </c>
      <c r="AE37" s="41">
        <f t="shared" si="170"/>
        <v>37.792969199999995</v>
      </c>
      <c r="AF37" s="28">
        <f t="shared" si="171"/>
        <v>0.88403805211954611</v>
      </c>
      <c r="AG37" s="29">
        <f t="shared" si="0"/>
        <v>0.88670746392458488</v>
      </c>
      <c r="AH37" s="34">
        <v>189</v>
      </c>
      <c r="AI37" s="36">
        <v>8.4000000000000005E-2</v>
      </c>
      <c r="AJ37" s="38">
        <v>0.21870000000000001</v>
      </c>
      <c r="AK37" s="41">
        <f t="shared" si="172"/>
        <v>37.862218800000001</v>
      </c>
      <c r="AL37" s="42">
        <v>1.7</v>
      </c>
      <c r="AM37" s="42"/>
      <c r="AN37" s="122">
        <f>AN36+AH37-AM37</f>
        <v>1387.8600000000001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11" t="s">
        <v>50</v>
      </c>
      <c r="D38" s="43">
        <v>22700</v>
      </c>
      <c r="E38" s="43">
        <v>3</v>
      </c>
      <c r="F38" s="43">
        <v>18597</v>
      </c>
      <c r="G38" s="37">
        <v>1.4</v>
      </c>
      <c r="H38" s="37">
        <v>3.5</v>
      </c>
      <c r="I38" s="43">
        <v>19416</v>
      </c>
      <c r="J38" s="43">
        <v>14628</v>
      </c>
      <c r="K38" s="39">
        <v>7.0000000000000007E-2</v>
      </c>
      <c r="L38" s="37">
        <f t="shared" si="169"/>
        <v>13604.039999999999</v>
      </c>
      <c r="M38" s="28">
        <v>0.70099999999999996</v>
      </c>
      <c r="N38" s="25">
        <f>L38*M38</f>
        <v>9536.4320399999979</v>
      </c>
      <c r="O38" s="39">
        <v>0.224</v>
      </c>
      <c r="P38" s="25">
        <f>L38*O38</f>
        <v>3047.3049599999999</v>
      </c>
      <c r="Q38" s="39">
        <v>7.4999999999999997E-2</v>
      </c>
      <c r="R38" s="25">
        <f>L38*Q38</f>
        <v>1020.3029999999999</v>
      </c>
      <c r="S38" s="28">
        <v>0.21099999999999999</v>
      </c>
      <c r="T38" s="25">
        <f>L38*S38</f>
        <v>2870.4524399999996</v>
      </c>
      <c r="U38" s="39">
        <v>0.50600000000000001</v>
      </c>
      <c r="V38" s="25">
        <f>L38*U38</f>
        <v>6883.6442399999996</v>
      </c>
      <c r="W38" s="39">
        <v>0.4</v>
      </c>
      <c r="X38" s="25">
        <f>W38*L38</f>
        <v>5441.616</v>
      </c>
      <c r="Y38" s="47">
        <v>3.1700000000000001E-3</v>
      </c>
      <c r="Z38" s="18">
        <f>L38*Y38</f>
        <v>43.124806799999995</v>
      </c>
      <c r="AA38" s="27">
        <f>IF(L38&gt;0,(AC38+AK38)/L38,0)</f>
        <v>2.9973923334538858E-3</v>
      </c>
      <c r="AB38" s="47">
        <v>3.3E-4</v>
      </c>
      <c r="AC38" s="37">
        <f>AB38*L38</f>
        <v>4.4893331999999999</v>
      </c>
      <c r="AD38" s="28">
        <v>0.22140000000000001</v>
      </c>
      <c r="AE38" s="41">
        <f t="shared" si="170"/>
        <v>39.000052800000006</v>
      </c>
      <c r="AF38" s="28">
        <f t="shared" si="171"/>
        <v>0.89723639785220122</v>
      </c>
      <c r="AG38" s="29">
        <f t="shared" si="0"/>
        <v>0.89133216458287934</v>
      </c>
      <c r="AH38" s="43">
        <v>194</v>
      </c>
      <c r="AI38" s="39">
        <v>9.1999999999999998E-2</v>
      </c>
      <c r="AJ38" s="28">
        <v>0.20599999999999999</v>
      </c>
      <c r="AK38" s="41">
        <f t="shared" si="172"/>
        <v>36.287312</v>
      </c>
      <c r="AL38" s="18">
        <v>1.75</v>
      </c>
      <c r="AM38" s="18"/>
      <c r="AN38" s="122">
        <f>AN37+AH38-AM38</f>
        <v>1581.8600000000001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173">SUM(D36:D38)</f>
        <v>49440</v>
      </c>
      <c r="E39" s="51"/>
      <c r="F39" s="51">
        <f t="shared" ref="F39" si="174">SUM(F36:F38)</f>
        <v>51792</v>
      </c>
      <c r="G39" s="52"/>
      <c r="H39" s="52"/>
      <c r="I39" s="51">
        <f t="shared" ref="I39:J39" si="175">SUM(I36:I38)</f>
        <v>53144</v>
      </c>
      <c r="J39" s="51">
        <f t="shared" si="175"/>
        <v>43779</v>
      </c>
      <c r="K39" s="21">
        <f t="shared" ref="K39" si="176">IF(J39&gt;0,(J36*K36+J37*K37+J38*K38)/J39,0)</f>
        <v>7.6658671966011102E-2</v>
      </c>
      <c r="L39" s="52">
        <f t="shared" ref="L39" si="177">L36+L37+L38</f>
        <v>40422.959999999999</v>
      </c>
      <c r="M39" s="53">
        <f>IF(L39&gt;0,N39/L39,0)</f>
        <v>0.75026136829168366</v>
      </c>
      <c r="N39" s="54">
        <f t="shared" ref="N39" si="178">N36+N37+N38</f>
        <v>30327.785279999996</v>
      </c>
      <c r="O39" s="21">
        <f>IF(L39&gt;0,P39/L39,0)</f>
        <v>0.20511559470162502</v>
      </c>
      <c r="P39" s="54">
        <f t="shared" ref="P39" si="179">P36+P37+P38</f>
        <v>8291.3794799999996</v>
      </c>
      <c r="Q39" s="21">
        <f>IF(L39&gt;0,R39/L39,0)</f>
        <v>4.4623037006691249E-2</v>
      </c>
      <c r="R39" s="54">
        <f t="shared" ref="R39" si="180">R36+R37+R38</f>
        <v>1803.7952399999999</v>
      </c>
      <c r="S39" s="21">
        <f>IF(L39&gt;0,T39/L39,0)</f>
        <v>0.21762767991260409</v>
      </c>
      <c r="T39" s="54">
        <f t="shared" ref="T39" si="181">T36+T37+T38</f>
        <v>8797.1549999999988</v>
      </c>
      <c r="U39" s="21">
        <f>IF(L39&gt;0,V39/L39,0)</f>
        <v>0.50534343848149665</v>
      </c>
      <c r="V39" s="54">
        <f t="shared" ref="V39" si="182">V36+V37+V38</f>
        <v>20427.477599999998</v>
      </c>
      <c r="W39" s="21">
        <f>IF(L39&gt;0,X39/L39,0)</f>
        <v>0.39664823159907148</v>
      </c>
      <c r="X39" s="54">
        <f t="shared" ref="X39" si="183">X36+X37+X38</f>
        <v>16033.695600000001</v>
      </c>
      <c r="Y39" s="55">
        <f>IF(L39&gt;0,Z39/L39,0)</f>
        <v>3.1634343848149665E-3</v>
      </c>
      <c r="Z39" s="56">
        <f t="shared" ref="Z39" si="184">SUM(Z36:Z38)</f>
        <v>127.8753816</v>
      </c>
      <c r="AA39" s="55">
        <f>IF(L39&gt;0,(AA36*L36+AA37*L37+AA38*L38)/L39,0)</f>
        <v>3.1863181766006248E-3</v>
      </c>
      <c r="AB39" s="55">
        <f>IF(J39&gt;0,(J36*AB36+J37*AB37+J38*AB38)/J39,0)</f>
        <v>3.3981497978482838E-4</v>
      </c>
      <c r="AC39" s="52">
        <f t="shared" ref="AC39" si="185">SUM(AC36:AC38)</f>
        <v>13.734891600000001</v>
      </c>
      <c r="AD39" s="53">
        <f>IF(J39&gt;0,(J36*AD36+J37*AD37+J38*AD38)/J39,0)</f>
        <v>0.21963856643596247</v>
      </c>
      <c r="AE39" s="58">
        <f t="shared" ref="AE39" si="186">SUM(AE36:AE38)</f>
        <v>117.5973212</v>
      </c>
      <c r="AF39" s="53">
        <f t="shared" ref="AF39" si="187">IF(AND(Z39&gt;0),((Z36*AF36+Z37*AF37+Z38*AF38)/Z39),0)</f>
        <v>0.89397386546306379</v>
      </c>
      <c r="AG39" s="57">
        <f t="shared" si="0"/>
        <v>0.89476718967091562</v>
      </c>
      <c r="AH39" s="51">
        <f t="shared" ref="AH39" si="188">SUM(AH36:AH38)</f>
        <v>586</v>
      </c>
      <c r="AI39" s="21">
        <f t="shared" ref="AI39" si="189">IF(AH39&gt;0,(AI36*AH36+AI37*AH37+AI38*AH38)/AH39,0)</f>
        <v>8.6302047781569968E-2</v>
      </c>
      <c r="AJ39" s="53">
        <f>IF(J39&gt;0,(AJ36*J36+AJ37*J37+AJ38*J38)/J39,0)</f>
        <v>0.21482654697457687</v>
      </c>
      <c r="AK39" s="58">
        <f t="shared" ref="AK39" si="190">SUM(AK36:AK38)</f>
        <v>115.0655206</v>
      </c>
      <c r="AL39" s="56"/>
      <c r="AM39" s="56">
        <f t="shared" ref="AM39" si="191">SUM(AM36:AM38)</f>
        <v>552.74</v>
      </c>
      <c r="AN39" s="106"/>
      <c r="AO39" s="107">
        <f>AN38</f>
        <v>1581.8600000000001</v>
      </c>
      <c r="AP39" s="51">
        <f t="shared" ref="AP39" si="192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46" t="s">
        <v>49</v>
      </c>
      <c r="D40" s="12">
        <v>6060</v>
      </c>
      <c r="E40" s="12">
        <v>5</v>
      </c>
      <c r="F40" s="12">
        <v>5934</v>
      </c>
      <c r="G40" s="13">
        <v>2.2000000000000002</v>
      </c>
      <c r="H40" s="13">
        <v>4.4000000000000004</v>
      </c>
      <c r="I40" s="12">
        <v>5904</v>
      </c>
      <c r="J40" s="12">
        <v>14743</v>
      </c>
      <c r="K40" s="14">
        <v>8.1000000000000003E-2</v>
      </c>
      <c r="L40" s="24">
        <f t="shared" ref="L40:L42" si="193">J40*(1-K40)</f>
        <v>13548.817000000001</v>
      </c>
      <c r="M40" s="15">
        <v>0.74399999999999999</v>
      </c>
      <c r="N40" s="25">
        <f>L40*M40</f>
        <v>10080.319848000001</v>
      </c>
      <c r="O40" s="14">
        <v>0.22800000000000001</v>
      </c>
      <c r="P40" s="25">
        <f>L40*O40</f>
        <v>3089.1302760000003</v>
      </c>
      <c r="Q40" s="16">
        <v>2.8000000000000001E-2</v>
      </c>
      <c r="R40" s="25">
        <f>L40*Q40</f>
        <v>379.36687600000005</v>
      </c>
      <c r="S40" s="26">
        <v>0.223</v>
      </c>
      <c r="T40" s="25">
        <f>L40*S40</f>
        <v>3021.3861910000001</v>
      </c>
      <c r="U40" s="16">
        <v>0.50700000000000001</v>
      </c>
      <c r="V40" s="25">
        <f>L40*U40</f>
        <v>6869.2502190000005</v>
      </c>
      <c r="W40" s="16">
        <v>0.4</v>
      </c>
      <c r="X40" s="25">
        <f>W40*L40</f>
        <v>5419.5268000000005</v>
      </c>
      <c r="Y40" s="17">
        <v>3.2599999999999999E-3</v>
      </c>
      <c r="Z40" s="18">
        <f>L40*Y40</f>
        <v>44.169143420000005</v>
      </c>
      <c r="AA40" s="27">
        <f>IF(L40&gt;0,(AC40+AK40)/L40,0)</f>
        <v>2.7613558386684238E-3</v>
      </c>
      <c r="AB40" s="17">
        <v>2.9E-4</v>
      </c>
      <c r="AC40" s="24">
        <f>AB40*L40</f>
        <v>3.9291569300000004</v>
      </c>
      <c r="AD40" s="118">
        <v>0.2238</v>
      </c>
      <c r="AE40" s="30">
        <f t="shared" ref="AE40:AE42" si="194">AH40*(1-AI40)*AD40</f>
        <v>34.469676</v>
      </c>
      <c r="AF40" s="28">
        <f t="shared" ref="AF40:AF42" si="195">IF(AND(AD40&gt;0,AB40&gt;0,Y40&gt;0),((Y40-AB40)*AD40)/((AD40-AB40)*Y40),0)</f>
        <v>0.91222500578472909</v>
      </c>
      <c r="AG40" s="60">
        <f t="shared" si="0"/>
        <v>0.89617457637133435</v>
      </c>
      <c r="AH40" s="12">
        <v>170</v>
      </c>
      <c r="AI40" s="14">
        <v>9.4E-2</v>
      </c>
      <c r="AJ40" s="15">
        <v>0.21740000000000001</v>
      </c>
      <c r="AK40" s="30">
        <f t="shared" ref="AK40:AK42" si="196">AH40*(1-AI40)*AJ40</f>
        <v>33.483948000000005</v>
      </c>
      <c r="AL40" s="19">
        <v>1.76</v>
      </c>
      <c r="AM40" s="19">
        <v>1208.24</v>
      </c>
      <c r="AN40" s="102">
        <f>AN38+AH40-AM40</f>
        <v>543.62000000000012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46" t="s">
        <v>54</v>
      </c>
      <c r="D41" s="34">
        <v>22440</v>
      </c>
      <c r="E41" s="34">
        <v>1</v>
      </c>
      <c r="F41" s="34">
        <v>9858</v>
      </c>
      <c r="G41" s="35">
        <v>2.1</v>
      </c>
      <c r="H41" s="35">
        <v>4.3</v>
      </c>
      <c r="I41" s="34">
        <v>10225</v>
      </c>
      <c r="J41" s="34">
        <v>14261</v>
      </c>
      <c r="K41" s="36">
        <v>7.6999999999999999E-2</v>
      </c>
      <c r="L41" s="37">
        <f t="shared" si="193"/>
        <v>13162.903</v>
      </c>
      <c r="M41" s="38">
        <v>0.83599999999999997</v>
      </c>
      <c r="N41" s="25">
        <f>L41*M41</f>
        <v>11004.186908</v>
      </c>
      <c r="O41" s="36">
        <v>0.112</v>
      </c>
      <c r="P41" s="25">
        <f>L41*O41</f>
        <v>1474.245136</v>
      </c>
      <c r="Q41" s="39">
        <v>5.1999999999999998E-2</v>
      </c>
      <c r="R41" s="25">
        <f>L41*Q41</f>
        <v>684.470956</v>
      </c>
      <c r="S41" s="28">
        <v>0.222</v>
      </c>
      <c r="T41" s="25">
        <f>L41*S41</f>
        <v>2922.1644660000002</v>
      </c>
      <c r="U41" s="39">
        <v>0.503</v>
      </c>
      <c r="V41" s="25">
        <f>L41*U41</f>
        <v>6620.9402090000003</v>
      </c>
      <c r="W41" s="39">
        <v>0.39</v>
      </c>
      <c r="X41" s="25">
        <f>W41*L41</f>
        <v>5133.5321700000004</v>
      </c>
      <c r="Y41" s="40">
        <v>3.0899999999999999E-3</v>
      </c>
      <c r="Z41" s="18">
        <f>L41*Y41</f>
        <v>40.673370269999999</v>
      </c>
      <c r="AA41" s="27">
        <f>IF(L41&gt;0,(AC41+AK41)/L41,0)</f>
        <v>2.6684744922909481E-3</v>
      </c>
      <c r="AB41" s="40">
        <v>2.9999999999999997E-4</v>
      </c>
      <c r="AC41" s="37">
        <f>AB41*L41</f>
        <v>3.9488708999999997</v>
      </c>
      <c r="AD41" s="28">
        <v>0.22470000000000001</v>
      </c>
      <c r="AE41" s="41">
        <f t="shared" si="194"/>
        <v>32.3568</v>
      </c>
      <c r="AF41" s="28">
        <f t="shared" si="195"/>
        <v>0.90411972379419558</v>
      </c>
      <c r="AG41" s="29">
        <f t="shared" si="0"/>
        <v>0.88880782034406947</v>
      </c>
      <c r="AH41" s="34">
        <v>160</v>
      </c>
      <c r="AI41" s="36">
        <v>0.1</v>
      </c>
      <c r="AJ41" s="38">
        <v>0.2165</v>
      </c>
      <c r="AK41" s="41">
        <f t="shared" si="196"/>
        <v>31.175999999999998</v>
      </c>
      <c r="AL41" s="42">
        <v>1.7</v>
      </c>
      <c r="AM41" s="42"/>
      <c r="AN41" s="122">
        <f>AN40+AH41-AM41</f>
        <v>703.62000000000012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11" t="s">
        <v>50</v>
      </c>
      <c r="D42" s="43">
        <v>16520</v>
      </c>
      <c r="E42" s="43">
        <v>2</v>
      </c>
      <c r="F42" s="43">
        <v>19270</v>
      </c>
      <c r="G42" s="37">
        <v>1.8</v>
      </c>
      <c r="H42" s="37">
        <v>3.4</v>
      </c>
      <c r="I42" s="43">
        <v>18739</v>
      </c>
      <c r="J42" s="43">
        <v>14840</v>
      </c>
      <c r="K42" s="39">
        <v>0.08</v>
      </c>
      <c r="L42" s="37">
        <f t="shared" si="193"/>
        <v>13652.800000000001</v>
      </c>
      <c r="M42" s="28">
        <v>0.78800000000000003</v>
      </c>
      <c r="N42" s="25">
        <f>L42*M42</f>
        <v>10758.406400000002</v>
      </c>
      <c r="O42" s="39">
        <v>0.155</v>
      </c>
      <c r="P42" s="25">
        <f>L42*O42</f>
        <v>2116.1840000000002</v>
      </c>
      <c r="Q42" s="39">
        <v>5.7000000000000002E-2</v>
      </c>
      <c r="R42" s="25">
        <f>L42*Q42</f>
        <v>778.20960000000014</v>
      </c>
      <c r="S42" s="28">
        <v>0.20100000000000001</v>
      </c>
      <c r="T42" s="25">
        <f>L42*S42</f>
        <v>2744.2128000000002</v>
      </c>
      <c r="U42" s="39">
        <v>0.53</v>
      </c>
      <c r="V42" s="25">
        <f>L42*U42</f>
        <v>7235.9840000000013</v>
      </c>
      <c r="W42" s="39">
        <v>0.4</v>
      </c>
      <c r="X42" s="25">
        <f>W42*L42</f>
        <v>5461.1200000000008</v>
      </c>
      <c r="Y42" s="47">
        <v>3.3E-3</v>
      </c>
      <c r="Z42" s="18">
        <f>L42*Y42</f>
        <v>45.05424</v>
      </c>
      <c r="AA42" s="27">
        <f>IF(L42&gt;0,(AC42+AK42)/L42,0)</f>
        <v>3.3370701980546115E-3</v>
      </c>
      <c r="AB42" s="47">
        <v>2.9E-4</v>
      </c>
      <c r="AC42" s="37">
        <f>AB42*L42</f>
        <v>3.9593120000000002</v>
      </c>
      <c r="AD42" s="28">
        <v>0.22700000000000001</v>
      </c>
      <c r="AE42" s="41">
        <f t="shared" si="194"/>
        <v>42.73048</v>
      </c>
      <c r="AF42" s="28">
        <f t="shared" si="195"/>
        <v>0.91328796767462916</v>
      </c>
      <c r="AG42" s="29">
        <f t="shared" si="0"/>
        <v>0.9142971794321052</v>
      </c>
      <c r="AH42" s="43">
        <v>208</v>
      </c>
      <c r="AI42" s="39">
        <v>9.5000000000000001E-2</v>
      </c>
      <c r="AJ42" s="28">
        <v>0.221</v>
      </c>
      <c r="AK42" s="41">
        <f t="shared" si="196"/>
        <v>41.601040000000005</v>
      </c>
      <c r="AL42" s="18">
        <v>1.8</v>
      </c>
      <c r="AM42" s="18"/>
      <c r="AN42" s="122">
        <f>AN41+AH42-AM42</f>
        <v>911.62000000000012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197">SUM(D40:D42)</f>
        <v>45020</v>
      </c>
      <c r="E43" s="51"/>
      <c r="F43" s="51">
        <f t="shared" ref="F43" si="198">SUM(F40:F42)</f>
        <v>35062</v>
      </c>
      <c r="G43" s="52"/>
      <c r="H43" s="52"/>
      <c r="I43" s="51">
        <f t="shared" ref="I43:J43" si="199">SUM(I40:I42)</f>
        <v>34868</v>
      </c>
      <c r="J43" s="51">
        <f t="shared" si="199"/>
        <v>43844</v>
      </c>
      <c r="K43" s="21">
        <f t="shared" ref="K43" si="200">IF(J43&gt;0,(J40*K40+J41*K41+J42*K42)/J43,0)</f>
        <v>7.9360459812060927E-2</v>
      </c>
      <c r="L43" s="52">
        <f t="shared" ref="L43" si="201">L40+L41+L42</f>
        <v>40364.520000000004</v>
      </c>
      <c r="M43" s="53">
        <f>IF(L43&gt;0,N43/L43,0)</f>
        <v>0.78888373145524826</v>
      </c>
      <c r="N43" s="54">
        <f t="shared" ref="N43" si="202">N40+N41+N42</f>
        <v>31842.913156000002</v>
      </c>
      <c r="O43" s="21">
        <f>IF(L43&gt;0,P43/L43,0)</f>
        <v>0.16548095733579887</v>
      </c>
      <c r="P43" s="54">
        <f t="shared" ref="P43" si="203">P40+P41+P42</f>
        <v>6679.5594120000005</v>
      </c>
      <c r="Q43" s="21">
        <f>IF(L43&gt;0,R43/L43,0)</f>
        <v>4.5635311208952818E-2</v>
      </c>
      <c r="R43" s="54">
        <f t="shared" ref="R43" si="204">R40+R41+R42</f>
        <v>1842.0474320000003</v>
      </c>
      <c r="S43" s="21">
        <f>IF(L43&gt;0,T43/L43,0)</f>
        <v>0.21523267109332653</v>
      </c>
      <c r="T43" s="54">
        <f t="shared" ref="T43" si="205">T40+T41+T42</f>
        <v>8687.7634570000009</v>
      </c>
      <c r="U43" s="21">
        <f>IF(L43&gt;0,V43/L43,0)</f>
        <v>0.51347506245583996</v>
      </c>
      <c r="V43" s="54">
        <f t="shared" ref="V43" si="206">V40+V41+V42</f>
        <v>20726.174428000002</v>
      </c>
      <c r="W43" s="21">
        <f>IF(L43&gt;0,X43/L43,0)</f>
        <v>0.39673899181756656</v>
      </c>
      <c r="X43" s="54">
        <f t="shared" ref="X43" si="207">X40+X41+X42</f>
        <v>16014.178970000003</v>
      </c>
      <c r="Y43" s="55">
        <f>IF(L43&gt;0,Z43/L43,0)</f>
        <v>3.2180923665139577E-3</v>
      </c>
      <c r="Z43" s="56">
        <f t="shared" ref="Z43" si="208">SUM(Z40:Z42)</f>
        <v>129.89675369</v>
      </c>
      <c r="AA43" s="55">
        <f>IF(L43&gt;0,(AA40*L40+AA41*L41+AA42*L42)/L43,0)</f>
        <v>2.9257954220686874E-3</v>
      </c>
      <c r="AB43" s="55">
        <f>IF(J43&gt;0,(J40*AB40+J41*AB41+J42*AB42)/J43,0)</f>
        <v>2.9325266855213941E-4</v>
      </c>
      <c r="AC43" s="52">
        <f t="shared" ref="AC43" si="209">SUM(AC40:AC42)</f>
        <v>11.837339830000001</v>
      </c>
      <c r="AD43" s="53">
        <f>IF(J43&gt;0,(J40*AD40+J41*AD41+J42*AD42)/J43,0)</f>
        <v>0.22517585302435908</v>
      </c>
      <c r="AE43" s="58">
        <f t="shared" ref="AE43" si="210">SUM(AE40:AE42)</f>
        <v>109.556956</v>
      </c>
      <c r="AF43" s="53">
        <f t="shared" ref="AF43" si="211">IF(AND(Z43&gt;0),((Z40*AF40+Z41*AF41+Z42*AF42)/Z43),0)</f>
        <v>0.91005575838292119</v>
      </c>
      <c r="AG43" s="57">
        <f t="shared" si="0"/>
        <v>0.90098012010125772</v>
      </c>
      <c r="AH43" s="51">
        <f t="shared" ref="AH43" si="212">SUM(AH40:AH42)</f>
        <v>538</v>
      </c>
      <c r="AI43" s="21">
        <f t="shared" ref="AI43" si="213">IF(AH43&gt;0,(AI40*AH40+AI41*AH41+AI42*AH42)/AH43,0)</f>
        <v>9.6171003717472128E-2</v>
      </c>
      <c r="AJ43" s="53">
        <f>IF(J43&gt;0,(AJ40*J40+AJ41*J41+AJ42*J42)/J43,0)</f>
        <v>0.21832576179180732</v>
      </c>
      <c r="AK43" s="58">
        <f t="shared" ref="AK43" si="214">SUM(AK40:AK42)</f>
        <v>106.260988</v>
      </c>
      <c r="AL43" s="56"/>
      <c r="AM43" s="56">
        <f t="shared" ref="AM43" si="215">SUM(AM40:AM42)</f>
        <v>1208.24</v>
      </c>
      <c r="AN43" s="106"/>
      <c r="AO43" s="107">
        <f>AN42</f>
        <v>911.62000000000012</v>
      </c>
      <c r="AP43" s="51">
        <f t="shared" ref="AP43" si="216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46" t="s">
        <v>49</v>
      </c>
      <c r="D44" s="12">
        <v>5851</v>
      </c>
      <c r="E44" s="12">
        <v>1</v>
      </c>
      <c r="F44" s="12">
        <v>15209</v>
      </c>
      <c r="G44" s="13">
        <v>1.5</v>
      </c>
      <c r="H44" s="13">
        <v>3.8</v>
      </c>
      <c r="I44" s="12">
        <v>14913</v>
      </c>
      <c r="J44" s="12">
        <v>14846</v>
      </c>
      <c r="K44" s="14">
        <v>7.9000000000000001E-2</v>
      </c>
      <c r="L44" s="24">
        <f t="shared" ref="L44:L46" si="217">J44*(1-K44)</f>
        <v>13673.166000000001</v>
      </c>
      <c r="M44" s="15">
        <v>0.77600000000000002</v>
      </c>
      <c r="N44" s="25">
        <f>L44*M44</f>
        <v>10610.376816000002</v>
      </c>
      <c r="O44" s="14">
        <v>0.19800000000000001</v>
      </c>
      <c r="P44" s="25">
        <f>L44*O44</f>
        <v>2707.2868680000001</v>
      </c>
      <c r="Q44" s="16">
        <v>2.5999999999999999E-2</v>
      </c>
      <c r="R44" s="25">
        <f>L44*Q44</f>
        <v>355.50231600000001</v>
      </c>
      <c r="S44" s="26">
        <v>0.19600000000000001</v>
      </c>
      <c r="T44" s="25">
        <f>L44*S44</f>
        <v>2679.9405360000005</v>
      </c>
      <c r="U44" s="16">
        <v>0.53</v>
      </c>
      <c r="V44" s="25">
        <f>L44*U44</f>
        <v>7246.7779800000008</v>
      </c>
      <c r="W44" s="16">
        <v>0.39</v>
      </c>
      <c r="X44" s="25">
        <f>W44*L44</f>
        <v>5332.534740000001</v>
      </c>
      <c r="Y44" s="17">
        <v>3.1900000000000001E-3</v>
      </c>
      <c r="Z44" s="18">
        <f>L44*Y44</f>
        <v>43.617399540000008</v>
      </c>
      <c r="AA44" s="27">
        <f>IF(L44&gt;0,(AC44+AK44)/L44,0)</f>
        <v>4.7595013927279163E-3</v>
      </c>
      <c r="AB44" s="17">
        <v>2.7E-4</v>
      </c>
      <c r="AC44" s="24">
        <f>AB44*L44</f>
        <v>3.6917548200000003</v>
      </c>
      <c r="AD44" s="118">
        <v>0.22770000000000001</v>
      </c>
      <c r="AE44" s="30">
        <f t="shared" ref="AE44:AE46" si="218">AH44*(1-AI44)*AD44</f>
        <v>61.820094600000004</v>
      </c>
      <c r="AF44" s="28">
        <f t="shared" ref="AF44:AF46" si="219">IF(AND(AD44&gt;0,AB44&gt;0,Y44&gt;0),((Y44-AB44)*AD44)/((AD44-AB44)*Y44),0)</f>
        <v>0.91644719784943318</v>
      </c>
      <c r="AG44" s="60">
        <f t="shared" si="0"/>
        <v>0.94439913407369935</v>
      </c>
      <c r="AH44" s="12">
        <v>302</v>
      </c>
      <c r="AI44" s="14">
        <v>0.10100000000000001</v>
      </c>
      <c r="AJ44" s="15">
        <v>0.2261</v>
      </c>
      <c r="AK44" s="30">
        <f t="shared" ref="AK44:AK46" si="220">AH44*(1-AI44)*AJ44</f>
        <v>61.385697799999996</v>
      </c>
      <c r="AL44" s="19">
        <v>1.6</v>
      </c>
      <c r="AM44" s="19">
        <v>1059.4000000000001</v>
      </c>
      <c r="AN44" s="102">
        <f>AN42+AH44-AM44-AO44</f>
        <v>154.22000000000003</v>
      </c>
      <c r="AO44" s="103"/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54</v>
      </c>
      <c r="D45" s="34">
        <v>18421</v>
      </c>
      <c r="E45" s="34">
        <v>9</v>
      </c>
      <c r="F45" s="34">
        <v>17310</v>
      </c>
      <c r="G45" s="35">
        <v>1.8</v>
      </c>
      <c r="H45" s="35">
        <v>4.3</v>
      </c>
      <c r="I45" s="34">
        <v>17385</v>
      </c>
      <c r="J45" s="34">
        <v>15134</v>
      </c>
      <c r="K45" s="36">
        <v>7.6999999999999999E-2</v>
      </c>
      <c r="L45" s="37">
        <f t="shared" si="217"/>
        <v>13968.682000000001</v>
      </c>
      <c r="M45" s="38">
        <v>0.84</v>
      </c>
      <c r="N45" s="25">
        <f>L45*M45</f>
        <v>11733.692880000001</v>
      </c>
      <c r="O45" s="36">
        <v>0.13700000000000001</v>
      </c>
      <c r="P45" s="25">
        <f>L45*O45</f>
        <v>1913.7094340000003</v>
      </c>
      <c r="Q45" s="39">
        <v>2.3E-2</v>
      </c>
      <c r="R45" s="25">
        <f>L45*Q45</f>
        <v>321.27968600000003</v>
      </c>
      <c r="S45" s="28">
        <v>0.20100000000000001</v>
      </c>
      <c r="T45" s="25">
        <f>L45*S45</f>
        <v>2807.7050820000004</v>
      </c>
      <c r="U45" s="39">
        <v>0.52500000000000002</v>
      </c>
      <c r="V45" s="25">
        <f>L45*U45</f>
        <v>7333.5580500000005</v>
      </c>
      <c r="W45" s="39">
        <v>0.38</v>
      </c>
      <c r="X45" s="25">
        <f>W45*L45</f>
        <v>5308.0991600000007</v>
      </c>
      <c r="Y45" s="40">
        <v>3.13E-3</v>
      </c>
      <c r="Z45" s="18">
        <f>L45*Y45</f>
        <v>43.721974660000001</v>
      </c>
      <c r="AA45" s="27">
        <f>IF(L45&gt;0,(AC45+AK45)/L45,0)</f>
        <v>3.0798403829366294E-3</v>
      </c>
      <c r="AB45" s="40">
        <v>2.5999999999999998E-4</v>
      </c>
      <c r="AC45" s="37">
        <f>AB45*L45</f>
        <v>3.6318573199999999</v>
      </c>
      <c r="AD45" s="28">
        <v>0.22520000000000001</v>
      </c>
      <c r="AE45" s="41">
        <f t="shared" si="218"/>
        <v>40.210811200000002</v>
      </c>
      <c r="AF45" s="28">
        <f t="shared" si="219"/>
        <v>0.9179927568899453</v>
      </c>
      <c r="AG45" s="29">
        <f t="shared" si="0"/>
        <v>0.91666042008949489</v>
      </c>
      <c r="AH45" s="34">
        <v>196</v>
      </c>
      <c r="AI45" s="36">
        <v>8.8999999999999996E-2</v>
      </c>
      <c r="AJ45" s="38">
        <v>0.22059999999999999</v>
      </c>
      <c r="AK45" s="41">
        <f t="shared" si="220"/>
        <v>39.389453600000003</v>
      </c>
      <c r="AL45" s="42">
        <v>1.75</v>
      </c>
      <c r="AM45" s="42"/>
      <c r="AN45" s="122">
        <f>AN44+AH45-AM45</f>
        <v>350.22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11" t="s">
        <v>52</v>
      </c>
      <c r="D46" s="43">
        <v>21700</v>
      </c>
      <c r="E46" s="43">
        <v>4</v>
      </c>
      <c r="F46" s="43">
        <v>18647</v>
      </c>
      <c r="G46" s="37">
        <v>1.9</v>
      </c>
      <c r="H46" s="37">
        <v>4.7</v>
      </c>
      <c r="I46" s="43">
        <v>18717</v>
      </c>
      <c r="J46" s="43">
        <v>16204</v>
      </c>
      <c r="K46" s="39">
        <v>8.1000000000000003E-2</v>
      </c>
      <c r="L46" s="37">
        <f t="shared" si="217"/>
        <v>14891.476000000001</v>
      </c>
      <c r="M46" s="28">
        <v>0.82199999999999995</v>
      </c>
      <c r="N46" s="25">
        <f>L46*M46</f>
        <v>12240.793271999999</v>
      </c>
      <c r="O46" s="39">
        <v>0.153</v>
      </c>
      <c r="P46" s="25">
        <f>L46*O46</f>
        <v>2278.3958280000002</v>
      </c>
      <c r="Q46" s="39">
        <v>2.5000000000000001E-2</v>
      </c>
      <c r="R46" s="25">
        <f>L46*Q46</f>
        <v>372.28690000000006</v>
      </c>
      <c r="S46" s="28">
        <v>0.20599999999999999</v>
      </c>
      <c r="T46" s="25">
        <f>L46*S46</f>
        <v>3067.6440560000001</v>
      </c>
      <c r="U46" s="39">
        <v>0.51500000000000001</v>
      </c>
      <c r="V46" s="25">
        <f>L46*U46</f>
        <v>7669.1101400000007</v>
      </c>
      <c r="W46" s="39">
        <v>0.38</v>
      </c>
      <c r="X46" s="25">
        <f>W46*L46</f>
        <v>5658.7608800000007</v>
      </c>
      <c r="Y46" s="47">
        <v>3.2799999999999999E-3</v>
      </c>
      <c r="Z46" s="18">
        <f>L46*Y46</f>
        <v>48.844041279999999</v>
      </c>
      <c r="AA46" s="27">
        <f>IF(L46&gt;0,(AC46+AK46)/L46,0)</f>
        <v>3.1541651183536138E-3</v>
      </c>
      <c r="AB46" s="47">
        <v>2.5999999999999998E-4</v>
      </c>
      <c r="AC46" s="37">
        <f>AB46*L46</f>
        <v>3.87178376</v>
      </c>
      <c r="AD46" s="28">
        <v>0.2273</v>
      </c>
      <c r="AE46" s="41">
        <f t="shared" si="218"/>
        <v>43.2124576</v>
      </c>
      <c r="AF46" s="28">
        <f t="shared" si="219"/>
        <v>0.92178610409254214</v>
      </c>
      <c r="AG46" s="29">
        <f t="shared" si="0"/>
        <v>0.9186228717799394</v>
      </c>
      <c r="AH46" s="43">
        <v>208</v>
      </c>
      <c r="AI46" s="39">
        <v>8.5999999999999993E-2</v>
      </c>
      <c r="AJ46" s="28">
        <v>0.22670000000000001</v>
      </c>
      <c r="AK46" s="41">
        <f t="shared" si="220"/>
        <v>43.0983904</v>
      </c>
      <c r="AL46" s="18">
        <v>1.75</v>
      </c>
      <c r="AM46" s="18"/>
      <c r="AN46" s="122">
        <f>AN45+AH46-AM46</f>
        <v>558.22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221">SUM(D44:D46)</f>
        <v>45972</v>
      </c>
      <c r="E47" s="51"/>
      <c r="F47" s="51">
        <f t="shared" ref="F47" si="222">SUM(F44:F46)</f>
        <v>51166</v>
      </c>
      <c r="G47" s="52"/>
      <c r="H47" s="52"/>
      <c r="I47" s="51">
        <f t="shared" ref="I47:J47" si="223">SUM(I44:I46)</f>
        <v>51015</v>
      </c>
      <c r="J47" s="51">
        <f t="shared" si="223"/>
        <v>46184</v>
      </c>
      <c r="K47" s="21">
        <f t="shared" ref="K47" si="224">IF(J47&gt;0,(J44*K44+J45*K45+J46*K46)/J47,0)</f>
        <v>7.9046336393556224E-2</v>
      </c>
      <c r="L47" s="52">
        <f t="shared" ref="L47" si="225">L44+L45+L46</f>
        <v>42533.324000000001</v>
      </c>
      <c r="M47" s="53">
        <f>IF(L47&gt;0,N47/L47,0)</f>
        <v>0.81312391592060851</v>
      </c>
      <c r="N47" s="54">
        <f t="shared" ref="N47" si="226">N44+N45+N46</f>
        <v>34584.862968000001</v>
      </c>
      <c r="O47" s="21">
        <f>IF(L47&gt;0,P47/L47,0)</f>
        <v>0.16221144930972242</v>
      </c>
      <c r="P47" s="54">
        <f t="shared" ref="P47" si="227">P44+P45+P46</f>
        <v>6899.3921300000002</v>
      </c>
      <c r="Q47" s="21">
        <f>IF(L47&gt;0,R47/L47,0)</f>
        <v>2.4664634769669069E-2</v>
      </c>
      <c r="R47" s="54">
        <f t="shared" ref="R47" si="228">R44+R45+R46</f>
        <v>1049.068902</v>
      </c>
      <c r="S47" s="21">
        <f>IF(L47&gt;0,T47/L47,0)</f>
        <v>0.2011432182916153</v>
      </c>
      <c r="T47" s="54">
        <f t="shared" ref="T47" si="229">T44+T45+T46</f>
        <v>8555.2896739999996</v>
      </c>
      <c r="U47" s="21">
        <f>IF(L47&gt;0,V47/L47,0)</f>
        <v>0.52310621596374651</v>
      </c>
      <c r="V47" s="54">
        <f t="shared" ref="V47" si="230">V44+V45+V46</f>
        <v>22249.446170000003</v>
      </c>
      <c r="W47" s="21">
        <f>IF(L47&gt;0,X47/L47,0)</f>
        <v>0.38321469490604593</v>
      </c>
      <c r="X47" s="54">
        <f t="shared" ref="X47" si="231">X44+X45+X46</f>
        <v>16299.394780000002</v>
      </c>
      <c r="Y47" s="55">
        <f>IF(L47&gt;0,Z47/L47,0)</f>
        <v>3.2018051417754233E-3</v>
      </c>
      <c r="Z47" s="56">
        <f t="shared" ref="Z47" si="232">SUM(Z44:Z46)</f>
        <v>136.18341548000001</v>
      </c>
      <c r="AA47" s="55">
        <f>IF(L47&gt;0,(AA44*L44+AA45*L45+AA46*L46)/L47,0)</f>
        <v>3.645822219302681E-3</v>
      </c>
      <c r="AB47" s="55">
        <f>IF(J47&gt;0,(J44*AB44+J45*AB45+J46*AB46)/J47,0)</f>
        <v>2.6321453317166112E-4</v>
      </c>
      <c r="AC47" s="52">
        <f t="shared" ref="AC47" si="233">SUM(AC44:AC46)</f>
        <v>11.195395899999999</v>
      </c>
      <c r="AD47" s="53">
        <f>IF(J47&gt;0,(J44*AD44+J45*AD45+J46*AD46)/J47,0)</f>
        <v>0.22674043391650792</v>
      </c>
      <c r="AE47" s="58">
        <f t="shared" ref="AE47" si="234">SUM(AE44:AE46)</f>
        <v>145.24336339999999</v>
      </c>
      <c r="AF47" s="53">
        <f t="shared" ref="AF47" si="235">IF(AND(Z47&gt;0),((Z44*AF44+Z45*AF45+Z46*AF46)/Z47),0)</f>
        <v>0.91885827447705315</v>
      </c>
      <c r="AG47" s="57">
        <f t="shared" si="0"/>
        <v>0.92889283214793006</v>
      </c>
      <c r="AH47" s="51">
        <f t="shared" ref="AH47" si="236">SUM(AH44:AH46)</f>
        <v>706</v>
      </c>
      <c r="AI47" s="21">
        <f t="shared" ref="AI47" si="237">IF(AH47&gt;0,(AI44*AH44+AI45*AH45+AI46*AH46)/AH47,0)</f>
        <v>9.3249291784702551E-2</v>
      </c>
      <c r="AJ47" s="53">
        <f>IF(J47&gt;0,(AJ44*J44+AJ45*J45+AJ46*J46)/J47,0)</f>
        <v>0.22450822362723019</v>
      </c>
      <c r="AK47" s="58">
        <f t="shared" ref="AK47" si="238">SUM(AK44:AK46)</f>
        <v>143.8735418</v>
      </c>
      <c r="AL47" s="56"/>
      <c r="AM47" s="56">
        <f t="shared" ref="AM47" si="239">SUM(AM44:AM46)</f>
        <v>1059.4000000000001</v>
      </c>
      <c r="AN47" s="106"/>
      <c r="AO47" s="107">
        <f>AN46</f>
        <v>558.22</v>
      </c>
      <c r="AP47" s="51">
        <f t="shared" ref="AP47" si="240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46" t="s">
        <v>53</v>
      </c>
      <c r="D48" s="12">
        <v>2031</v>
      </c>
      <c r="E48" s="12">
        <v>7</v>
      </c>
      <c r="F48" s="12">
        <v>10115</v>
      </c>
      <c r="G48" s="13">
        <v>1.8</v>
      </c>
      <c r="H48" s="13">
        <v>3.4</v>
      </c>
      <c r="I48" s="12">
        <v>10048</v>
      </c>
      <c r="J48" s="12">
        <v>16306</v>
      </c>
      <c r="K48" s="14">
        <v>7.8E-2</v>
      </c>
      <c r="L48" s="24">
        <f t="shared" ref="L48:L50" si="241">J48*(1-K48)</f>
        <v>15034.132000000001</v>
      </c>
      <c r="M48" s="15">
        <v>0.80500000000000005</v>
      </c>
      <c r="N48" s="25">
        <f>L48*M48</f>
        <v>12102.476260000001</v>
      </c>
      <c r="O48" s="14">
        <v>0.16400000000000001</v>
      </c>
      <c r="P48" s="25">
        <f>L48*O48</f>
        <v>2465.5976480000004</v>
      </c>
      <c r="Q48" s="16">
        <v>3.1E-2</v>
      </c>
      <c r="R48" s="25">
        <f>L48*Q48</f>
        <v>466.05809200000004</v>
      </c>
      <c r="S48" s="26">
        <v>0.21</v>
      </c>
      <c r="T48" s="25">
        <f>L48*S48</f>
        <v>3157.1677200000004</v>
      </c>
      <c r="U48" s="16">
        <v>0.52300000000000002</v>
      </c>
      <c r="V48" s="25">
        <f>L48*U48</f>
        <v>7862.8510360000009</v>
      </c>
      <c r="W48" s="16">
        <v>0.39</v>
      </c>
      <c r="X48" s="25">
        <f>W48*L48</f>
        <v>5863.3114800000003</v>
      </c>
      <c r="Y48" s="17">
        <v>3.3999999999999998E-3</v>
      </c>
      <c r="Z48" s="18">
        <f>L48*Y48</f>
        <v>51.116048800000002</v>
      </c>
      <c r="AA48" s="27">
        <f>IF(L48&gt;0,(AC48+AK48)/L48,0)</f>
        <v>3.2635562625098671E-3</v>
      </c>
      <c r="AB48" s="17">
        <v>2.7E-4</v>
      </c>
      <c r="AC48" s="24">
        <f>AB48*L48</f>
        <v>4.0592156400000006</v>
      </c>
      <c r="AD48" s="118">
        <v>0.2225</v>
      </c>
      <c r="AE48" s="30">
        <f t="shared" ref="AE48:AE50" si="242">AH48*(1-AI48)*AD48</f>
        <v>45.005519999999997</v>
      </c>
      <c r="AF48" s="28">
        <f t="shared" ref="AF48:AF50" si="243">IF(AND(AD48&gt;0,AB48&gt;0,Y48&gt;0),((Y48-AB48)*AD48)/((AD48-AB48)*Y48),0)</f>
        <v>0.92170671085335543</v>
      </c>
      <c r="AG48" s="60">
        <f t="shared" si="0"/>
        <v>0.91838260626990809</v>
      </c>
      <c r="AH48" s="12">
        <v>224</v>
      </c>
      <c r="AI48" s="14">
        <v>9.7000000000000003E-2</v>
      </c>
      <c r="AJ48" s="15">
        <v>0.2225</v>
      </c>
      <c r="AK48" s="30">
        <f t="shared" ref="AK48:AK50" si="244">AH48*(1-AI48)*AJ48</f>
        <v>45.005519999999997</v>
      </c>
      <c r="AL48" s="19">
        <v>1.84</v>
      </c>
      <c r="AM48" s="19">
        <v>604.67999999999995</v>
      </c>
      <c r="AN48" s="102">
        <f>AN46+AH48-AM48-AO48</f>
        <v>99.470000000000084</v>
      </c>
      <c r="AO48" s="103">
        <v>78.069999999999993</v>
      </c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46" t="s">
        <v>54</v>
      </c>
      <c r="D49" s="34">
        <v>18000</v>
      </c>
      <c r="E49" s="34">
        <v>10</v>
      </c>
      <c r="F49" s="34">
        <v>16106</v>
      </c>
      <c r="G49" s="35">
        <v>1.9</v>
      </c>
      <c r="H49" s="35">
        <v>4.5</v>
      </c>
      <c r="I49" s="34">
        <v>15739</v>
      </c>
      <c r="J49" s="34">
        <v>16404</v>
      </c>
      <c r="K49" s="36">
        <v>7.8E-2</v>
      </c>
      <c r="L49" s="37">
        <f t="shared" si="241"/>
        <v>15124.488000000001</v>
      </c>
      <c r="M49" s="38">
        <v>0.85599999999999998</v>
      </c>
      <c r="N49" s="25">
        <f>L49*M49</f>
        <v>12946.561728000001</v>
      </c>
      <c r="O49" s="36">
        <v>8.3000000000000004E-2</v>
      </c>
      <c r="P49" s="25">
        <f>L49*O49</f>
        <v>1255.3325040000002</v>
      </c>
      <c r="Q49" s="39">
        <v>6.0999999999999999E-2</v>
      </c>
      <c r="R49" s="25">
        <f>L49*Q49</f>
        <v>922.59376800000007</v>
      </c>
      <c r="S49" s="28">
        <v>0.20599999999999999</v>
      </c>
      <c r="T49" s="25">
        <f>L49*S49</f>
        <v>3115.6445280000003</v>
      </c>
      <c r="U49" s="39">
        <v>0.51300000000000001</v>
      </c>
      <c r="V49" s="25">
        <f>L49*U49</f>
        <v>7758.862344000001</v>
      </c>
      <c r="W49" s="39">
        <v>0.38</v>
      </c>
      <c r="X49" s="25">
        <f>W49*L49</f>
        <v>5747.3054400000001</v>
      </c>
      <c r="Y49" s="40">
        <v>3.31E-3</v>
      </c>
      <c r="Z49" s="18">
        <f>L49*Y49</f>
        <v>50.062055280000003</v>
      </c>
      <c r="AA49" s="27">
        <f>IF(L49&gt;0,(AC49+AK49)/L49,0)</f>
        <v>3.4686989655451474E-3</v>
      </c>
      <c r="AB49" s="40">
        <v>2.5999999999999998E-4</v>
      </c>
      <c r="AC49" s="37">
        <f>AB49*L49</f>
        <v>3.93236688</v>
      </c>
      <c r="AD49" s="28">
        <v>0.2258</v>
      </c>
      <c r="AE49" s="41">
        <f t="shared" si="242"/>
        <v>49.139273400000008</v>
      </c>
      <c r="AF49" s="28">
        <f t="shared" si="243"/>
        <v>0.92251238852869277</v>
      </c>
      <c r="AG49" s="29">
        <f t="shared" si="0"/>
        <v>0.92612372775606078</v>
      </c>
      <c r="AH49" s="34">
        <v>241</v>
      </c>
      <c r="AI49" s="36">
        <v>9.7000000000000003E-2</v>
      </c>
      <c r="AJ49" s="38">
        <v>0.223</v>
      </c>
      <c r="AK49" s="41">
        <f t="shared" si="244"/>
        <v>48.529929000000003</v>
      </c>
      <c r="AL49" s="42">
        <v>1.8</v>
      </c>
      <c r="AM49" s="42"/>
      <c r="AN49" s="122">
        <f>AN48+AH49-AM49</f>
        <v>340.47000000000008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11" t="s">
        <v>52</v>
      </c>
      <c r="D50" s="43">
        <v>21000</v>
      </c>
      <c r="E50" s="43">
        <v>5</v>
      </c>
      <c r="F50" s="43">
        <v>17655</v>
      </c>
      <c r="G50" s="37">
        <v>1.4</v>
      </c>
      <c r="H50" s="37">
        <v>3.5</v>
      </c>
      <c r="I50" s="43">
        <v>17662</v>
      </c>
      <c r="J50" s="43">
        <v>16412</v>
      </c>
      <c r="K50" s="39">
        <v>7.5999999999999998E-2</v>
      </c>
      <c r="L50" s="37">
        <f t="shared" si="241"/>
        <v>15164.688</v>
      </c>
      <c r="M50" s="28">
        <v>0.83699999999999997</v>
      </c>
      <c r="N50" s="25">
        <f>L50*M50</f>
        <v>12692.843856</v>
      </c>
      <c r="O50" s="39">
        <v>0.115</v>
      </c>
      <c r="P50" s="25">
        <f>L50*O50</f>
        <v>1743.93912</v>
      </c>
      <c r="Q50" s="39">
        <v>4.8000000000000001E-2</v>
      </c>
      <c r="R50" s="25">
        <f>L50*Q50</f>
        <v>727.90502400000003</v>
      </c>
      <c r="S50" s="28">
        <v>0.21199999999999999</v>
      </c>
      <c r="T50" s="25">
        <f>L50*S50</f>
        <v>3214.9138560000001</v>
      </c>
      <c r="U50" s="39">
        <v>0.498</v>
      </c>
      <c r="V50" s="25">
        <f>L50*U50</f>
        <v>7552.0146240000004</v>
      </c>
      <c r="W50" s="39">
        <v>0.39</v>
      </c>
      <c r="X50" s="25">
        <f>W50*L50</f>
        <v>5914.2283200000002</v>
      </c>
      <c r="Y50" s="47">
        <v>3.1800000000000001E-3</v>
      </c>
      <c r="Z50" s="18">
        <f>L50*Y50</f>
        <v>48.223707840000003</v>
      </c>
      <c r="AA50" s="27">
        <f>IF(L50&gt;0,(AC50+AK50)/L50,0)</f>
        <v>3.1870821793366271E-3</v>
      </c>
      <c r="AB50" s="47">
        <v>2.5999999999999998E-4</v>
      </c>
      <c r="AC50" s="37">
        <f>AB50*L50</f>
        <v>3.9428188799999995</v>
      </c>
      <c r="AD50" s="28">
        <v>0.22450000000000001</v>
      </c>
      <c r="AE50" s="41">
        <f t="shared" si="242"/>
        <v>44.487369000000001</v>
      </c>
      <c r="AF50" s="28">
        <f t="shared" si="243"/>
        <v>0.9193036661079661</v>
      </c>
      <c r="AG50" s="29">
        <f t="shared" si="0"/>
        <v>0.91948794184030391</v>
      </c>
      <c r="AH50" s="43">
        <v>218</v>
      </c>
      <c r="AI50" s="39">
        <v>9.0999999999999998E-2</v>
      </c>
      <c r="AJ50" s="28">
        <v>0.224</v>
      </c>
      <c r="AK50" s="41">
        <f t="shared" si="244"/>
        <v>44.388288000000003</v>
      </c>
      <c r="AL50" s="18">
        <v>1.8</v>
      </c>
      <c r="AM50" s="18"/>
      <c r="AN50" s="122">
        <f>AN49+AH50-AM50</f>
        <v>558.47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245">SUM(D48:D50)</f>
        <v>41031</v>
      </c>
      <c r="E51" s="51"/>
      <c r="F51" s="51">
        <f t="shared" ref="F51" si="246">SUM(F48:F50)</f>
        <v>43876</v>
      </c>
      <c r="G51" s="52"/>
      <c r="H51" s="52"/>
      <c r="I51" s="51">
        <f t="shared" ref="I51:J51" si="247">SUM(I48:I50)</f>
        <v>43449</v>
      </c>
      <c r="J51" s="51">
        <f t="shared" si="247"/>
        <v>49122</v>
      </c>
      <c r="K51" s="21">
        <f t="shared" ref="K51" si="248">IF(J51&gt;0,(J48*K48+J49*K49+J50*K50)/J51,0)</f>
        <v>7.7331786165058425E-2</v>
      </c>
      <c r="L51" s="52">
        <f t="shared" ref="L51" si="249">L48+L49+L50</f>
        <v>45323.308000000005</v>
      </c>
      <c r="M51" s="53">
        <f>IF(L51&gt;0,N51/L51,0)</f>
        <v>0.83272566609656995</v>
      </c>
      <c r="N51" s="54">
        <f t="shared" ref="N51" si="250">N48+N49+N50</f>
        <v>37741.881844000003</v>
      </c>
      <c r="O51" s="21">
        <f>IF(L51&gt;0,P51/L51,0)</f>
        <v>0.12057525174464317</v>
      </c>
      <c r="P51" s="54">
        <f t="shared" ref="P51" si="251">P48+P49+P50</f>
        <v>5464.8692720000008</v>
      </c>
      <c r="Q51" s="21">
        <f>IF(L51&gt;0,R51/L51,0)</f>
        <v>4.669908215878682E-2</v>
      </c>
      <c r="R51" s="54">
        <f t="shared" ref="R51" si="252">R48+R49+R50</f>
        <v>2116.5568840000001</v>
      </c>
      <c r="S51" s="21">
        <f>IF(L51&gt;0,T51/L51,0)</f>
        <v>0.20933436950365583</v>
      </c>
      <c r="T51" s="54">
        <f t="shared" ref="T51" si="253">T48+T49+T50</f>
        <v>9487.7261040000012</v>
      </c>
      <c r="U51" s="21">
        <f>IF(L51&gt;0,V51/L51,0)</f>
        <v>0.51129824866269691</v>
      </c>
      <c r="V51" s="54">
        <f t="shared" ref="V51" si="254">V48+V49+V50</f>
        <v>23173.728004000001</v>
      </c>
      <c r="W51" s="21">
        <f>IF(L51&gt;0,X51/L51,0)</f>
        <v>0.38666297790973247</v>
      </c>
      <c r="X51" s="54">
        <f t="shared" ref="X51" si="255">X48+X49+X50</f>
        <v>17524.845240000002</v>
      </c>
      <c r="Y51" s="55">
        <f>IF(L51&gt;0,Z51/L51,0)</f>
        <v>3.2963571838136789E-3</v>
      </c>
      <c r="Z51" s="56">
        <f t="shared" ref="Z51" si="256">SUM(Z48:Z50)</f>
        <v>149.40181192</v>
      </c>
      <c r="AA51" s="55">
        <f>IF(L51&gt;0,(AA48*L48+AA49*L49+AA50*L50)/L51,0)</f>
        <v>3.3064254356720826E-3</v>
      </c>
      <c r="AB51" s="55">
        <f>IF(J51&gt;0,(J48*AB48+J49*AB49+J50*AB50)/J51,0)</f>
        <v>2.6331949024876837E-4</v>
      </c>
      <c r="AC51" s="52">
        <f t="shared" ref="AC51" si="257">SUM(AC48:AC50)</f>
        <v>11.9344014</v>
      </c>
      <c r="AD51" s="53">
        <f>IF(J51&gt;0,(J48*AD48+J49*AD49+J50*AD50)/J51,0)</f>
        <v>0.22427022922519443</v>
      </c>
      <c r="AE51" s="58">
        <f t="shared" ref="AE51" si="258">SUM(AE48:AE50)</f>
        <v>138.6321624</v>
      </c>
      <c r="AF51" s="53">
        <f t="shared" ref="AF51" si="259">IF(AND(Z51&gt;0),((Z48*AF48+Z49*AF49+Z50*AF50)/Z51),0)</f>
        <v>0.92120102858326403</v>
      </c>
      <c r="AG51" s="57">
        <f t="shared" si="0"/>
        <v>0.92144851094634805</v>
      </c>
      <c r="AH51" s="51">
        <f t="shared" ref="AH51" si="260">SUM(AH48:AH50)</f>
        <v>683</v>
      </c>
      <c r="AI51" s="21">
        <f t="shared" ref="AI51" si="261">IF(AH51&gt;0,(AI48*AH48+AI49*AH49+AI50*AH50)/AH51,0)</f>
        <v>9.5084919472913629E-2</v>
      </c>
      <c r="AJ51" s="53">
        <f>IF(J51&gt;0,(AJ48*J48+AJ49*J49+AJ50*J50)/J51,0)</f>
        <v>0.22316813240503236</v>
      </c>
      <c r="AK51" s="58">
        <f t="shared" ref="AK51" si="262">SUM(AK48:AK50)</f>
        <v>137.92373700000002</v>
      </c>
      <c r="AL51" s="56"/>
      <c r="AM51" s="56">
        <f t="shared" ref="AM51" si="263">SUM(AM48:AM50)</f>
        <v>604.67999999999995</v>
      </c>
      <c r="AN51" s="106"/>
      <c r="AO51" s="107">
        <f>AN50</f>
        <v>558.47</v>
      </c>
      <c r="AP51" s="51">
        <f t="shared" ref="AP51" si="264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46" t="s">
        <v>53</v>
      </c>
      <c r="D52" s="12">
        <v>16800</v>
      </c>
      <c r="E52" s="12">
        <v>2</v>
      </c>
      <c r="F52" s="12">
        <v>17878</v>
      </c>
      <c r="G52" s="13">
        <v>1.4</v>
      </c>
      <c r="H52" s="13">
        <v>3.5</v>
      </c>
      <c r="I52" s="12">
        <v>18219</v>
      </c>
      <c r="J52" s="12">
        <v>16263</v>
      </c>
      <c r="K52" s="14">
        <v>7.3999999999999996E-2</v>
      </c>
      <c r="L52" s="24">
        <f t="shared" ref="L52:L54" si="265">J52*(1-K52)</f>
        <v>15059.538</v>
      </c>
      <c r="M52" s="15">
        <v>0.79600000000000004</v>
      </c>
      <c r="N52" s="25">
        <f>L52*M52</f>
        <v>11987.392248</v>
      </c>
      <c r="O52" s="14">
        <v>0.14699999999999999</v>
      </c>
      <c r="P52" s="25">
        <f>L52*O52</f>
        <v>2213.752086</v>
      </c>
      <c r="Q52" s="16">
        <v>5.7000000000000002E-2</v>
      </c>
      <c r="R52" s="25">
        <f>L52*Q52</f>
        <v>858.39366600000005</v>
      </c>
      <c r="S52" s="26">
        <v>0.216</v>
      </c>
      <c r="T52" s="25">
        <f>L52*S52</f>
        <v>3252.8602080000001</v>
      </c>
      <c r="U52" s="16">
        <v>0.50700000000000001</v>
      </c>
      <c r="V52" s="25">
        <f>L52*U52</f>
        <v>7635.1857660000005</v>
      </c>
      <c r="W52" s="16">
        <v>0.4</v>
      </c>
      <c r="X52" s="25">
        <f>W52*L52</f>
        <v>6023.8152000000009</v>
      </c>
      <c r="Y52" s="17">
        <v>3.14E-3</v>
      </c>
      <c r="Z52" s="18">
        <f>L52*Y52</f>
        <v>47.286949319999998</v>
      </c>
      <c r="AA52" s="27">
        <f>IF(L52&gt;0,(AC52+AK52)/L52,0)</f>
        <v>3.0961328216044873E-3</v>
      </c>
      <c r="AB52" s="17">
        <v>2.5999999999999998E-4</v>
      </c>
      <c r="AC52" s="24">
        <f>AB52*L52</f>
        <v>3.9154798799999999</v>
      </c>
      <c r="AD52" s="118">
        <v>0.22439999999999999</v>
      </c>
      <c r="AE52" s="30">
        <f t="shared" ref="AE52:AE54" si="266">AH52*(1-AI52)*AD52</f>
        <v>42.882839999999995</v>
      </c>
      <c r="AF52" s="28">
        <f t="shared" ref="AF52:AF54" si="267">IF(AND(AD52&gt;0,AB52&gt;0,Y52&gt;0),((Y52-AB52)*AD52)/((AD52-AB52)*Y52),0)</f>
        <v>0.91826139145290797</v>
      </c>
      <c r="AG52" s="60">
        <f t="shared" si="0"/>
        <v>0.91709113665256081</v>
      </c>
      <c r="AH52" s="12">
        <v>210</v>
      </c>
      <c r="AI52" s="14">
        <v>0.09</v>
      </c>
      <c r="AJ52" s="15">
        <v>0.2235</v>
      </c>
      <c r="AK52" s="30">
        <f t="shared" ref="AK52:AK54" si="268">AH52*(1-AI52)*AJ52</f>
        <v>42.710850000000001</v>
      </c>
      <c r="AL52" s="19">
        <v>1.85</v>
      </c>
      <c r="AM52" s="19"/>
      <c r="AN52" s="102">
        <f>AN50+AH52-AM52</f>
        <v>768.47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50</v>
      </c>
      <c r="D53" s="34">
        <v>20000</v>
      </c>
      <c r="E53" s="34">
        <v>4</v>
      </c>
      <c r="F53" s="34">
        <v>17558</v>
      </c>
      <c r="G53" s="35">
        <v>0.8</v>
      </c>
      <c r="H53" s="35">
        <v>3.3</v>
      </c>
      <c r="I53" s="34">
        <v>17533</v>
      </c>
      <c r="J53" s="34">
        <v>16441</v>
      </c>
      <c r="K53" s="36">
        <v>0.08</v>
      </c>
      <c r="L53" s="37">
        <f t="shared" si="265"/>
        <v>15125.720000000001</v>
      </c>
      <c r="M53" s="38">
        <v>0.80600000000000005</v>
      </c>
      <c r="N53" s="25">
        <f>L53*M53</f>
        <v>12191.330320000001</v>
      </c>
      <c r="O53" s="36">
        <v>0.13600000000000001</v>
      </c>
      <c r="P53" s="25">
        <f>L53*O53</f>
        <v>2057.0979200000002</v>
      </c>
      <c r="Q53" s="39">
        <v>5.8000000000000003E-2</v>
      </c>
      <c r="R53" s="25">
        <f>L53*Q53</f>
        <v>877.29176000000007</v>
      </c>
      <c r="S53" s="28">
        <v>0.217</v>
      </c>
      <c r="T53" s="25">
        <f>L53*S53</f>
        <v>3282.2812400000003</v>
      </c>
      <c r="U53" s="39">
        <v>0.501</v>
      </c>
      <c r="V53" s="25">
        <f>L53*U53</f>
        <v>7577.9857200000006</v>
      </c>
      <c r="W53" s="39">
        <v>0.4</v>
      </c>
      <c r="X53" s="25">
        <f>W53*L53</f>
        <v>6050.2880000000005</v>
      </c>
      <c r="Y53" s="40">
        <v>3.1900000000000001E-3</v>
      </c>
      <c r="Z53" s="18">
        <f>L53*Y53</f>
        <v>48.251046800000005</v>
      </c>
      <c r="AA53" s="27">
        <f>IF(L53&gt;0,(AC53+AK53)/L53,0)</f>
        <v>3.1485904803209368E-3</v>
      </c>
      <c r="AB53" s="40">
        <v>2.5000000000000001E-4</v>
      </c>
      <c r="AC53" s="37">
        <f>AB53*L53</f>
        <v>3.7814300000000003</v>
      </c>
      <c r="AD53" s="28">
        <v>0.2263</v>
      </c>
      <c r="AE53" s="41">
        <f t="shared" si="266"/>
        <v>43.213116500000005</v>
      </c>
      <c r="AF53" s="28">
        <f t="shared" si="267"/>
        <v>0.9226493708565876</v>
      </c>
      <c r="AG53" s="29">
        <f t="shared" si="0"/>
        <v>0.92160287897272886</v>
      </c>
      <c r="AH53" s="34">
        <v>211</v>
      </c>
      <c r="AI53" s="36">
        <v>9.5000000000000001E-2</v>
      </c>
      <c r="AJ53" s="38">
        <v>0.2296</v>
      </c>
      <c r="AK53" s="41">
        <f t="shared" si="268"/>
        <v>43.843268000000002</v>
      </c>
      <c r="AL53" s="42">
        <v>1.8</v>
      </c>
      <c r="AM53" s="42"/>
      <c r="AN53" s="122">
        <f>AN52+AH53-AM53</f>
        <v>979.47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11" t="s">
        <v>52</v>
      </c>
      <c r="D54" s="43">
        <v>19500</v>
      </c>
      <c r="E54" s="43">
        <v>6</v>
      </c>
      <c r="F54" s="43">
        <v>18197</v>
      </c>
      <c r="G54" s="37">
        <v>0.4</v>
      </c>
      <c r="H54" s="37">
        <v>3.8</v>
      </c>
      <c r="I54" s="43">
        <v>18036</v>
      </c>
      <c r="J54" s="43">
        <v>16326</v>
      </c>
      <c r="K54" s="39">
        <v>7.1999999999999995E-2</v>
      </c>
      <c r="L54" s="37">
        <f t="shared" si="265"/>
        <v>15150.528</v>
      </c>
      <c r="M54" s="28">
        <v>0.78100000000000003</v>
      </c>
      <c r="N54" s="25">
        <f>L54*M54</f>
        <v>11832.562368000001</v>
      </c>
      <c r="O54" s="39">
        <v>0.192</v>
      </c>
      <c r="P54" s="25">
        <f>L54*O54</f>
        <v>2908.9013760000003</v>
      </c>
      <c r="Q54" s="39">
        <v>2.7E-2</v>
      </c>
      <c r="R54" s="25">
        <f>L54*Q54</f>
        <v>409.064256</v>
      </c>
      <c r="S54" s="28">
        <v>0.22</v>
      </c>
      <c r="T54" s="25">
        <f>L54*S54</f>
        <v>3333.11616</v>
      </c>
      <c r="U54" s="39">
        <v>0.505</v>
      </c>
      <c r="V54" s="25">
        <f>L54*U54</f>
        <v>7651.0166399999998</v>
      </c>
      <c r="W54" s="39">
        <v>0.39</v>
      </c>
      <c r="X54" s="25">
        <f>W54*L54</f>
        <v>5908.7059200000003</v>
      </c>
      <c r="Y54" s="47">
        <v>3.15E-3</v>
      </c>
      <c r="Z54" s="18">
        <f>L54*Y54</f>
        <v>47.7241632</v>
      </c>
      <c r="AA54" s="27">
        <f>IF(L54&gt;0,(AC54+AK54)/L54,0)</f>
        <v>3.2995645102269701E-3</v>
      </c>
      <c r="AB54" s="47">
        <v>2.5000000000000001E-4</v>
      </c>
      <c r="AC54" s="37">
        <f>AB54*L54</f>
        <v>3.7876320000000003</v>
      </c>
      <c r="AD54" s="28">
        <v>0.22450000000000001</v>
      </c>
      <c r="AE54" s="41">
        <f t="shared" si="266"/>
        <v>45.713812500000003</v>
      </c>
      <c r="AF54" s="28">
        <f t="shared" si="267"/>
        <v>0.92166126948735649</v>
      </c>
      <c r="AG54" s="29">
        <f t="shared" si="0"/>
        <v>0.92525187441152523</v>
      </c>
      <c r="AH54" s="34">
        <v>225</v>
      </c>
      <c r="AI54" s="39">
        <v>9.5000000000000001E-2</v>
      </c>
      <c r="AJ54" s="28">
        <v>0.22689999999999999</v>
      </c>
      <c r="AK54" s="41">
        <f t="shared" si="268"/>
        <v>46.202512499999997</v>
      </c>
      <c r="AL54" s="18">
        <v>1.7</v>
      </c>
      <c r="AM54" s="18"/>
      <c r="AN54" s="122">
        <f>AN53+AH54-AM54</f>
        <v>1204.47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269">SUM(D52:D54)</f>
        <v>56300</v>
      </c>
      <c r="E55" s="51"/>
      <c r="F55" s="51">
        <f t="shared" ref="F55" si="270">SUM(F52:F54)</f>
        <v>53633</v>
      </c>
      <c r="G55" s="52"/>
      <c r="H55" s="52"/>
      <c r="I55" s="51">
        <f t="shared" ref="I55:J55" si="271">SUM(I52:I54)</f>
        <v>53788</v>
      </c>
      <c r="J55" s="51">
        <f t="shared" si="271"/>
        <v>49030</v>
      </c>
      <c r="K55" s="21">
        <f t="shared" ref="K55" si="272">IF(J55&gt;0,(J52*K52+J53*K53+J54*K54)/J55,0)</f>
        <v>7.5345992249643071E-2</v>
      </c>
      <c r="L55" s="52">
        <f t="shared" ref="L55" si="273">L52+L53+L54</f>
        <v>45335.786</v>
      </c>
      <c r="M55" s="53">
        <f>IF(L55&gt;0,N55/L55,0)</f>
        <v>0.79432360422735371</v>
      </c>
      <c r="N55" s="54">
        <f t="shared" ref="N55" si="274">N52+N53+N54</f>
        <v>36011.284936000004</v>
      </c>
      <c r="O55" s="21">
        <f>IF(L55&gt;0,P55/L55,0)</f>
        <v>0.15836830052974046</v>
      </c>
      <c r="P55" s="54">
        <f t="shared" ref="P55" si="275">P52+P53+P54</f>
        <v>7179.7513820000004</v>
      </c>
      <c r="Q55" s="21">
        <f>IF(L55&gt;0,R55/L55,0)</f>
        <v>4.7308095242905905E-2</v>
      </c>
      <c r="R55" s="54">
        <f t="shared" ref="R55" si="276">R52+R53+R54</f>
        <v>2144.7496820000001</v>
      </c>
      <c r="S55" s="21">
        <f>IF(L55&gt;0,T55/L55,0)</f>
        <v>0.21767037651007087</v>
      </c>
      <c r="T55" s="54">
        <f t="shared" ref="T55" si="277">T52+T53+T54</f>
        <v>9868.2576079999999</v>
      </c>
      <c r="U55" s="21">
        <f>IF(L55&gt;0,V55/L55,0)</f>
        <v>0.5043298052889168</v>
      </c>
      <c r="V55" s="54">
        <f t="shared" ref="V55" si="278">V52+V53+V54</f>
        <v>22864.188126000001</v>
      </c>
      <c r="W55" s="21">
        <f>IF(L55&gt;0,X55/L55,0)</f>
        <v>0.39665815256848092</v>
      </c>
      <c r="X55" s="54">
        <f t="shared" ref="X55" si="279">X52+X53+X54</f>
        <v>17982.809120000002</v>
      </c>
      <c r="Y55" s="55">
        <f>IF(L55&gt;0,Z55/L55,0)</f>
        <v>3.1600237243046806E-3</v>
      </c>
      <c r="Z55" s="56">
        <f t="shared" ref="Z55" si="280">SUM(Z52:Z54)</f>
        <v>143.26215931999999</v>
      </c>
      <c r="AA55" s="55">
        <f>IF(L55&gt;0,(AA52*L52+AA53*L53+AA54*L54)/L55,0)</f>
        <v>3.1816184322909944E-3</v>
      </c>
      <c r="AB55" s="55">
        <f>IF(J55&gt;0,(J52*AB52+J53*AB53+J54*AB54)/J55,0)</f>
        <v>2.5331694880685292E-4</v>
      </c>
      <c r="AC55" s="52">
        <f t="shared" ref="AC55" si="281">SUM(AC52:AC54)</f>
        <v>11.48454188</v>
      </c>
      <c r="AD55" s="53">
        <f>IF(J55&gt;0,(J52*AD52+J53*AD53+J54*AD54)/J55,0)</f>
        <v>0.22507041607179276</v>
      </c>
      <c r="AE55" s="58">
        <f t="shared" ref="AE55" si="282">SUM(AE52:AE54)</f>
        <v>131.80976900000002</v>
      </c>
      <c r="AF55" s="53">
        <f t="shared" ref="AF55" si="283">IF(AND(Z55&gt;0),((Z52*AF52+Z53*AF53+Z54*AF54)/Z55),0)</f>
        <v>0.92087185701838348</v>
      </c>
      <c r="AG55" s="57">
        <f t="shared" si="0"/>
        <v>0.92141079918139601</v>
      </c>
      <c r="AH55" s="51">
        <f t="shared" ref="AH55" si="284">SUM(AH52:AH54)</f>
        <v>646</v>
      </c>
      <c r="AI55" s="21">
        <f t="shared" ref="AI55" si="285">IF(AH55&gt;0,(AI52*AH52+AI53*AH53+AI54*AH54)/AH55,0)</f>
        <v>9.3374613003095977E-2</v>
      </c>
      <c r="AJ55" s="53">
        <f>IF(J55&gt;0,(AJ52*J52+AJ53*J53+AJ54*J54)/J55,0)</f>
        <v>0.22667761574546194</v>
      </c>
      <c r="AK55" s="58">
        <f t="shared" ref="AK55" si="286">SUM(AK52:AK54)</f>
        <v>132.7566305</v>
      </c>
      <c r="AL55" s="56"/>
      <c r="AM55" s="56">
        <f t="shared" ref="AM55" si="287">SUM(AM52:AM54)</f>
        <v>0</v>
      </c>
      <c r="AN55" s="106"/>
      <c r="AO55" s="107">
        <f>AN54</f>
        <v>1204.47</v>
      </c>
      <c r="AP55" s="51">
        <f t="shared" ref="AP55" si="288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46" t="s">
        <v>53</v>
      </c>
      <c r="D56" s="12">
        <v>18120</v>
      </c>
      <c r="E56" s="12">
        <v>2</v>
      </c>
      <c r="F56" s="12">
        <v>14619</v>
      </c>
      <c r="G56" s="13">
        <v>0.5</v>
      </c>
      <c r="H56" s="13">
        <v>3.5</v>
      </c>
      <c r="I56" s="12">
        <v>15319</v>
      </c>
      <c r="J56" s="12">
        <v>16191</v>
      </c>
      <c r="K56" s="14">
        <v>8.1000000000000003E-2</v>
      </c>
      <c r="L56" s="24">
        <f t="shared" ref="L56:L58" si="289">J56*(1-K56)</f>
        <v>14879.529</v>
      </c>
      <c r="M56" s="15">
        <v>0.77</v>
      </c>
      <c r="N56" s="25">
        <f>L56*M56</f>
        <v>11457.23733</v>
      </c>
      <c r="O56" s="14">
        <v>0.17100000000000001</v>
      </c>
      <c r="P56" s="25">
        <f>L56*O56</f>
        <v>2544.3994590000002</v>
      </c>
      <c r="Q56" s="16">
        <v>5.8999999999999997E-2</v>
      </c>
      <c r="R56" s="25">
        <f>L56*Q56</f>
        <v>877.89221099999997</v>
      </c>
      <c r="S56" s="26">
        <v>0.224</v>
      </c>
      <c r="T56" s="25">
        <f>L56*S56</f>
        <v>3333.0144960000002</v>
      </c>
      <c r="U56" s="16">
        <v>0.501</v>
      </c>
      <c r="V56" s="25">
        <f>L56*U56</f>
        <v>7454.644029</v>
      </c>
      <c r="W56" s="16">
        <v>0.39</v>
      </c>
      <c r="X56" s="25">
        <f>W56*L56</f>
        <v>5803.01631</v>
      </c>
      <c r="Y56" s="17">
        <v>3.0300000000000001E-3</v>
      </c>
      <c r="Z56" s="18">
        <f>L56*Y56</f>
        <v>45.084972870000001</v>
      </c>
      <c r="AA56" s="27">
        <f>IF(L56&gt;0,(AC56+AK56)/L56,0)</f>
        <v>3.1213357795129128E-3</v>
      </c>
      <c r="AB56" s="17">
        <v>2.5000000000000001E-4</v>
      </c>
      <c r="AC56" s="24">
        <f>AB56*L56</f>
        <v>3.7198822500000004</v>
      </c>
      <c r="AD56" s="118">
        <v>0.22040000000000001</v>
      </c>
      <c r="AE56" s="30">
        <f t="shared" ref="AE56:AE58" si="290">AH56*(1-AI56)*AD56</f>
        <v>42.2259952</v>
      </c>
      <c r="AF56" s="28">
        <f t="shared" ref="AF56:AF58" si="291">IF(AND(AD56&gt;0,AB56&gt;0,Y56&gt;0),((Y56-AB56)*AD56)/((AD56-AB56)*Y56),0)</f>
        <v>0.91853364305315377</v>
      </c>
      <c r="AG56" s="60">
        <f t="shared" si="0"/>
        <v>0.92093852813253851</v>
      </c>
      <c r="AH56" s="34">
        <v>211</v>
      </c>
      <c r="AI56" s="14">
        <v>9.1999999999999998E-2</v>
      </c>
      <c r="AJ56" s="15">
        <v>0.223</v>
      </c>
      <c r="AK56" s="30">
        <f t="shared" ref="AK56:AK58" si="292">AH56*(1-AI56)*AJ56</f>
        <v>42.724123999999996</v>
      </c>
      <c r="AL56" s="19">
        <v>1.85</v>
      </c>
      <c r="AM56" s="19"/>
      <c r="AN56" s="102">
        <f>AN54+AH56-AM56</f>
        <v>1415.47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11" t="s">
        <v>50</v>
      </c>
      <c r="D57" s="34">
        <v>20000</v>
      </c>
      <c r="E57" s="34">
        <v>2</v>
      </c>
      <c r="F57" s="34">
        <v>14833</v>
      </c>
      <c r="G57" s="35">
        <v>0.5</v>
      </c>
      <c r="H57" s="35">
        <v>3.1</v>
      </c>
      <c r="I57" s="34">
        <v>15179</v>
      </c>
      <c r="J57" s="34">
        <v>16243</v>
      </c>
      <c r="K57" s="36">
        <v>7.4999999999999997E-2</v>
      </c>
      <c r="L57" s="37">
        <f t="shared" si="289"/>
        <v>15024.775000000001</v>
      </c>
      <c r="M57" s="38">
        <v>0.81299999999999994</v>
      </c>
      <c r="N57" s="25">
        <f>L57*M57</f>
        <v>12215.142075</v>
      </c>
      <c r="O57" s="36">
        <v>0.13200000000000001</v>
      </c>
      <c r="P57" s="25">
        <f>L57*O57</f>
        <v>1983.2703000000004</v>
      </c>
      <c r="Q57" s="39">
        <v>5.5E-2</v>
      </c>
      <c r="R57" s="25">
        <f>L57*Q57</f>
        <v>826.36262500000009</v>
      </c>
      <c r="S57" s="28">
        <v>0.218</v>
      </c>
      <c r="T57" s="25">
        <f>L57*S57</f>
        <v>3275.4009500000002</v>
      </c>
      <c r="U57" s="39">
        <v>0.499</v>
      </c>
      <c r="V57" s="25">
        <f>L57*U57</f>
        <v>7497.3627250000009</v>
      </c>
      <c r="W57" s="39">
        <v>0.4</v>
      </c>
      <c r="X57" s="25">
        <f>W57*L57</f>
        <v>6009.9100000000008</v>
      </c>
      <c r="Y57" s="40">
        <v>2.9499999999999999E-3</v>
      </c>
      <c r="Z57" s="18">
        <f>L57*Y57</f>
        <v>44.323086250000003</v>
      </c>
      <c r="AA57" s="27">
        <f>IF(L57&gt;0,(AC57+AK57)/L57,0)</f>
        <v>2.9552632768211169E-3</v>
      </c>
      <c r="AB57" s="40">
        <v>2.4000000000000001E-4</v>
      </c>
      <c r="AC57" s="37">
        <f>AB57*L57</f>
        <v>3.6059460000000003</v>
      </c>
      <c r="AD57" s="28">
        <v>0.215</v>
      </c>
      <c r="AE57" s="41">
        <f t="shared" si="290"/>
        <v>39.760594999999995</v>
      </c>
      <c r="AF57" s="28">
        <f t="shared" si="291"/>
        <v>0.91967067692433968</v>
      </c>
      <c r="AG57" s="29">
        <f t="shared" si="0"/>
        <v>0.91978963917387224</v>
      </c>
      <c r="AH57" s="34">
        <v>203</v>
      </c>
      <c r="AI57" s="36">
        <v>8.8999999999999996E-2</v>
      </c>
      <c r="AJ57" s="38">
        <v>0.22059999999999999</v>
      </c>
      <c r="AK57" s="41">
        <f t="shared" si="292"/>
        <v>40.796219799999996</v>
      </c>
      <c r="AL57" s="42">
        <v>1.8</v>
      </c>
      <c r="AM57" s="42"/>
      <c r="AN57" s="122">
        <f>AN56+AH57-AM57</f>
        <v>1618.47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11" t="s">
        <v>51</v>
      </c>
      <c r="D58" s="43">
        <v>13500</v>
      </c>
      <c r="E58" s="43">
        <v>3</v>
      </c>
      <c r="F58" s="43">
        <v>16743</v>
      </c>
      <c r="G58" s="37">
        <v>0.6</v>
      </c>
      <c r="H58" s="37">
        <v>3.9</v>
      </c>
      <c r="I58" s="43">
        <v>16216</v>
      </c>
      <c r="J58" s="43">
        <v>16240</v>
      </c>
      <c r="K58" s="39">
        <v>7.3999999999999996E-2</v>
      </c>
      <c r="L58" s="37">
        <f t="shared" si="289"/>
        <v>15038.240000000002</v>
      </c>
      <c r="M58" s="28">
        <v>0.80700000000000005</v>
      </c>
      <c r="N58" s="25">
        <f>L58*M58</f>
        <v>12135.859680000001</v>
      </c>
      <c r="O58" s="39">
        <v>0.183</v>
      </c>
      <c r="P58" s="25">
        <f>L58*O58</f>
        <v>2751.9979200000002</v>
      </c>
      <c r="Q58" s="39">
        <v>0.01</v>
      </c>
      <c r="R58" s="25">
        <f>L58*Q58</f>
        <v>150.38240000000002</v>
      </c>
      <c r="S58" s="28">
        <v>0.223</v>
      </c>
      <c r="T58" s="25">
        <f>L58*S58</f>
        <v>3353.5275200000005</v>
      </c>
      <c r="U58" s="39">
        <v>0.49099999999999999</v>
      </c>
      <c r="V58" s="25">
        <f>L58*U58</f>
        <v>7383.7758400000002</v>
      </c>
      <c r="W58" s="39">
        <v>0.4</v>
      </c>
      <c r="X58" s="25">
        <f>W58*L58</f>
        <v>6015.2960000000012</v>
      </c>
      <c r="Y58" s="47">
        <v>3.0200000000000001E-3</v>
      </c>
      <c r="Z58" s="18">
        <f>L58*Y58</f>
        <v>45.415484800000009</v>
      </c>
      <c r="AA58" s="27">
        <f>IF(L58&gt;0,(AC58+AK58)/L58,0)</f>
        <v>3.0638400770302905E-3</v>
      </c>
      <c r="AB58" s="47">
        <v>2.5999999999999998E-4</v>
      </c>
      <c r="AC58" s="37">
        <f>AB58*L58</f>
        <v>3.9099424000000003</v>
      </c>
      <c r="AD58" s="28">
        <v>0.19939999999999999</v>
      </c>
      <c r="AE58" s="41">
        <f t="shared" si="290"/>
        <v>40.557960000000001</v>
      </c>
      <c r="AF58" s="28">
        <f t="shared" si="291"/>
        <v>0.9151004950425905</v>
      </c>
      <c r="AG58" s="29">
        <f t="shared" si="0"/>
        <v>0.91628840198890948</v>
      </c>
      <c r="AH58" s="43">
        <v>225</v>
      </c>
      <c r="AI58" s="39">
        <v>9.6000000000000002E-2</v>
      </c>
      <c r="AJ58" s="28">
        <v>0.20730000000000001</v>
      </c>
      <c r="AK58" s="41">
        <f t="shared" si="292"/>
        <v>42.164820000000006</v>
      </c>
      <c r="AL58" s="18">
        <v>1.77</v>
      </c>
      <c r="AM58" s="18"/>
      <c r="AN58" s="122">
        <f>AN57+AH58-AM58</f>
        <v>1843.47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293">SUM(D56:D58)</f>
        <v>51620</v>
      </c>
      <c r="E59" s="51"/>
      <c r="F59" s="51">
        <f t="shared" ref="F59" si="294">SUM(F56:F58)</f>
        <v>46195</v>
      </c>
      <c r="G59" s="52"/>
      <c r="H59" s="52"/>
      <c r="I59" s="51">
        <f t="shared" ref="I59:J59" si="295">SUM(I56:I58)</f>
        <v>46714</v>
      </c>
      <c r="J59" s="51">
        <f t="shared" si="295"/>
        <v>48674</v>
      </c>
      <c r="K59" s="21">
        <f t="shared" ref="K59" si="296">IF(J59&gt;0,(J56*K56+J57*K57+J58*K58)/J59,0)</f>
        <v>7.6662201586062378E-2</v>
      </c>
      <c r="L59" s="52">
        <f t="shared" ref="L59" si="297">L56+L57+L58</f>
        <v>44942.544000000009</v>
      </c>
      <c r="M59" s="53">
        <f>IF(L59&gt;0,N59/L59,0)</f>
        <v>0.79675594432304486</v>
      </c>
      <c r="N59" s="54">
        <f t="shared" ref="N59" si="298">N56+N57+N58</f>
        <v>35808.239085000001</v>
      </c>
      <c r="O59" s="21">
        <f>IF(L59&gt;0,P59/L59,0)</f>
        <v>0.16197720536247345</v>
      </c>
      <c r="P59" s="54">
        <f t="shared" ref="P59" si="299">P56+P57+P58</f>
        <v>7279.6676790000001</v>
      </c>
      <c r="Q59" s="21">
        <f>IF(L59&gt;0,R59/L59,0)</f>
        <v>4.1266850314481525E-2</v>
      </c>
      <c r="R59" s="54">
        <f t="shared" ref="R59" si="300">R56+R57+R58</f>
        <v>1854.637236</v>
      </c>
      <c r="S59" s="21">
        <f>IF(L59&gt;0,T59/L59,0)</f>
        <v>0.22165952523737864</v>
      </c>
      <c r="T59" s="54">
        <f t="shared" ref="T59" si="301">T56+T57+T58</f>
        <v>9961.9429660000023</v>
      </c>
      <c r="U59" s="21">
        <f>IF(L59&gt;0,V59/L59,0)</f>
        <v>0.49698527511037205</v>
      </c>
      <c r="V59" s="54">
        <f t="shared" ref="V59" si="302">V56+V57+V58</f>
        <v>22335.782594000004</v>
      </c>
      <c r="W59" s="21">
        <f>IF(L59&gt;0,X59/L59,0)</f>
        <v>0.39668921078432939</v>
      </c>
      <c r="X59" s="54">
        <f t="shared" ref="X59" si="303">X56+X57+X58</f>
        <v>17828.222310000001</v>
      </c>
      <c r="Y59" s="55">
        <f>IF(L59&gt;0,Z59/L59,0)</f>
        <v>2.9999090376370326E-3</v>
      </c>
      <c r="Z59" s="56">
        <f t="shared" ref="Z59" si="304">SUM(Z56:Z58)</f>
        <v>134.82354392000002</v>
      </c>
      <c r="AA59" s="55">
        <f>IF(L59&gt;0,(AA56*L56+AA57*L57+AA58*L58)/L59,0)</f>
        <v>3.0465773021215703E-3</v>
      </c>
      <c r="AB59" s="55">
        <f>IF(J59&gt;0,(J56*AB56+J57*AB57+J58*AB58)/J59,0)</f>
        <v>2.4999938365451781E-4</v>
      </c>
      <c r="AC59" s="52">
        <f t="shared" ref="AC59" si="305">SUM(AC56:AC58)</f>
        <v>11.235770650000001</v>
      </c>
      <c r="AD59" s="53">
        <f>IF(J59&gt;0,(J56*AD56+J57*AD57+J58*AD58)/J59,0)</f>
        <v>0.21159135061839998</v>
      </c>
      <c r="AE59" s="58">
        <f t="shared" ref="AE59" si="306">SUM(AE56:AE58)</f>
        <v>122.5445502</v>
      </c>
      <c r="AF59" s="53">
        <f t="shared" ref="AF59" si="307">IF(AND(Z59&gt;0),((Z56*AF56+Z57*AF57+Z58*AF58)/Z59),0)</f>
        <v>0.91775098130224497</v>
      </c>
      <c r="AG59" s="57">
        <f t="shared" si="0"/>
        <v>0.91899984675716162</v>
      </c>
      <c r="AH59" s="51">
        <f t="shared" ref="AH59" si="308">SUM(AH56:AH58)</f>
        <v>639</v>
      </c>
      <c r="AI59" s="21">
        <f t="shared" ref="AI59" si="309">IF(AH59&gt;0,(AI56*AH56+AI57*AH57+AI58*AH58)/AH59,0)</f>
        <v>9.2455399061032867E-2</v>
      </c>
      <c r="AJ59" s="53">
        <f>IF(J59&gt;0,(AJ56*J56+AJ57*J57+AJ58*J58)/J59,0)</f>
        <v>0.21696081686321239</v>
      </c>
      <c r="AK59" s="58">
        <f t="shared" ref="AK59" si="310">SUM(AK56:AK58)</f>
        <v>125.6851638</v>
      </c>
      <c r="AL59" s="56"/>
      <c r="AM59" s="56">
        <f t="shared" ref="AM59" si="311">SUM(AM56:AM58)</f>
        <v>0</v>
      </c>
      <c r="AN59" s="106"/>
      <c r="AO59" s="107">
        <f>AN58</f>
        <v>1843.47</v>
      </c>
      <c r="AP59" s="51">
        <f t="shared" ref="AP59" si="312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49</v>
      </c>
      <c r="D60" s="12">
        <v>6000</v>
      </c>
      <c r="E60" s="12">
        <v>1</v>
      </c>
      <c r="F60" s="12">
        <v>9394</v>
      </c>
      <c r="G60" s="13">
        <v>0.2</v>
      </c>
      <c r="H60" s="13">
        <v>3.5</v>
      </c>
      <c r="I60" s="12">
        <v>9818</v>
      </c>
      <c r="J60" s="12">
        <v>16079</v>
      </c>
      <c r="K60" s="14">
        <v>7.8E-2</v>
      </c>
      <c r="L60" s="24">
        <f t="shared" ref="L60:L62" si="313">J60*(1-K60)</f>
        <v>14824.838000000002</v>
      </c>
      <c r="M60" s="15">
        <v>0.82399999999999995</v>
      </c>
      <c r="N60" s="25">
        <f>L60*M60</f>
        <v>12215.666512</v>
      </c>
      <c r="O60" s="14">
        <v>0.14699999999999999</v>
      </c>
      <c r="P60" s="25">
        <f>L60*O60</f>
        <v>2179.251186</v>
      </c>
      <c r="Q60" s="16">
        <v>2.9000000000000001E-2</v>
      </c>
      <c r="R60" s="25">
        <f>L60*Q60</f>
        <v>429.92030200000005</v>
      </c>
      <c r="S60" s="26">
        <v>0.218</v>
      </c>
      <c r="T60" s="25">
        <f>L60*S60</f>
        <v>3231.8146840000004</v>
      </c>
      <c r="U60" s="16">
        <v>0.496</v>
      </c>
      <c r="V60" s="25">
        <f>L60*U60</f>
        <v>7353.1196480000008</v>
      </c>
      <c r="W60" s="16">
        <v>0.39</v>
      </c>
      <c r="X60" s="25">
        <f>W60*L60</f>
        <v>5781.6868200000008</v>
      </c>
      <c r="Y60" s="17">
        <v>2.96E-3</v>
      </c>
      <c r="Z60" s="18">
        <f>L60*Y60</f>
        <v>43.881520480000006</v>
      </c>
      <c r="AA60" s="27">
        <f>IF(L60&gt;0,(AC60+AK60)/L60,0)</f>
        <v>3.1730207277813087E-3</v>
      </c>
      <c r="AB60" s="17">
        <v>2.7E-4</v>
      </c>
      <c r="AC60" s="24">
        <f>AB60*L60</f>
        <v>4.0027062600000001</v>
      </c>
      <c r="AD60" s="118">
        <v>0.21759999999999999</v>
      </c>
      <c r="AE60" s="30">
        <f t="shared" ref="AE60:AE62" si="314">AH60*(1-AI60)*AD60</f>
        <v>46.132070400000003</v>
      </c>
      <c r="AF60" s="28">
        <f t="shared" ref="AF60:AF62" si="315">IF(AND(AD60&gt;0,AB60&gt;0,Y60&gt;0),((Y60-AB60)*AD60)/((AD60-AB60)*Y60),0)</f>
        <v>0.90991281162909565</v>
      </c>
      <c r="AG60" s="60">
        <f t="shared" si="0"/>
        <v>0.9161260767310474</v>
      </c>
      <c r="AH60" s="12">
        <v>234</v>
      </c>
      <c r="AI60" s="14">
        <v>9.4E-2</v>
      </c>
      <c r="AJ60" s="15">
        <v>0.20300000000000001</v>
      </c>
      <c r="AK60" s="30">
        <f t="shared" ref="AK60:AK62" si="316">AH60*(1-AI60)*AJ60</f>
        <v>43.036812000000005</v>
      </c>
      <c r="AL60" s="19">
        <v>1.8</v>
      </c>
      <c r="AM60" s="19">
        <v>1045.8</v>
      </c>
      <c r="AN60" s="102">
        <f>AN58+AH60-AM60</f>
        <v>1031.6700000000003</v>
      </c>
      <c r="AO60" s="103"/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11" t="s">
        <v>56</v>
      </c>
      <c r="D61" s="34">
        <v>18800</v>
      </c>
      <c r="E61" s="34">
        <v>5</v>
      </c>
      <c r="F61" s="34">
        <v>15165</v>
      </c>
      <c r="G61" s="35">
        <v>0.3</v>
      </c>
      <c r="H61" s="35">
        <v>3</v>
      </c>
      <c r="I61" s="34">
        <v>15978</v>
      </c>
      <c r="J61" s="34">
        <v>15942</v>
      </c>
      <c r="K61" s="36">
        <v>7.0999999999999994E-2</v>
      </c>
      <c r="L61" s="37">
        <f t="shared" si="313"/>
        <v>14810.118</v>
      </c>
      <c r="M61" s="38">
        <v>0.76500000000000001</v>
      </c>
      <c r="N61" s="25">
        <f>L61*M61</f>
        <v>11329.74027</v>
      </c>
      <c r="O61" s="36">
        <v>0.14699999999999999</v>
      </c>
      <c r="P61" s="25">
        <f>L61*O61</f>
        <v>2177.0873459999998</v>
      </c>
      <c r="Q61" s="39">
        <v>8.7999999999999995E-2</v>
      </c>
      <c r="R61" s="25">
        <f>L61*Q61</f>
        <v>1303.2903839999999</v>
      </c>
      <c r="S61" s="28">
        <v>0.224</v>
      </c>
      <c r="T61" s="25">
        <f>L61*S61</f>
        <v>3317.4664320000002</v>
      </c>
      <c r="U61" s="39">
        <v>0.496</v>
      </c>
      <c r="V61" s="25">
        <f>L61*U61</f>
        <v>7345.8185279999998</v>
      </c>
      <c r="W61" s="39">
        <v>0.39</v>
      </c>
      <c r="X61" s="25">
        <f>W61*L61</f>
        <v>5775.9460200000003</v>
      </c>
      <c r="Y61" s="40">
        <v>2.9099999999999998E-3</v>
      </c>
      <c r="Z61" s="18">
        <f>L61*Y61</f>
        <v>43.097443380000001</v>
      </c>
      <c r="AA61" s="27">
        <f>IF(L61&gt;0,(AC61+AK61)/L61,0)</f>
        <v>2.9569482201289685E-3</v>
      </c>
      <c r="AB61" s="40">
        <v>2.7E-4</v>
      </c>
      <c r="AC61" s="37">
        <f>AB61*L61</f>
        <v>3.9987318600000004</v>
      </c>
      <c r="AD61" s="28">
        <v>0.22</v>
      </c>
      <c r="AE61" s="41">
        <f t="shared" si="314"/>
        <v>39.596040000000002</v>
      </c>
      <c r="AF61" s="28">
        <f t="shared" si="315"/>
        <v>0.90833126503426653</v>
      </c>
      <c r="AG61" s="29">
        <f t="shared" si="0"/>
        <v>0.90980066063772647</v>
      </c>
      <c r="AH61" s="34">
        <v>198</v>
      </c>
      <c r="AI61" s="36">
        <v>9.0999999999999998E-2</v>
      </c>
      <c r="AJ61" s="38">
        <v>0.22109999999999999</v>
      </c>
      <c r="AK61" s="41">
        <f t="shared" si="316"/>
        <v>39.794020199999999</v>
      </c>
      <c r="AL61" s="42">
        <v>1.75</v>
      </c>
      <c r="AM61" s="42"/>
      <c r="AN61" s="122">
        <f>AN60+AH61-AM61</f>
        <v>1229.6700000000003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11" t="s">
        <v>51</v>
      </c>
      <c r="D62" s="43">
        <v>17329</v>
      </c>
      <c r="E62" s="43">
        <v>4</v>
      </c>
      <c r="F62" s="43">
        <v>17246</v>
      </c>
      <c r="G62" s="37">
        <v>0.6</v>
      </c>
      <c r="H62" s="37">
        <v>3.5</v>
      </c>
      <c r="I62" s="43">
        <v>16595</v>
      </c>
      <c r="J62" s="43">
        <v>15888</v>
      </c>
      <c r="K62" s="39">
        <v>7.5999999999999998E-2</v>
      </c>
      <c r="L62" s="37">
        <f t="shared" si="313"/>
        <v>14680.512000000001</v>
      </c>
      <c r="M62" s="28">
        <v>0.70099999999999996</v>
      </c>
      <c r="N62" s="25">
        <f>L62*M62</f>
        <v>10291.038912</v>
      </c>
      <c r="O62" s="39">
        <v>0.26500000000000001</v>
      </c>
      <c r="P62" s="25">
        <f>L62*O62</f>
        <v>3890.3356800000001</v>
      </c>
      <c r="Q62" s="39">
        <v>3.4000000000000002E-2</v>
      </c>
      <c r="R62" s="25">
        <f>L62*Q62</f>
        <v>499.13740800000005</v>
      </c>
      <c r="S62" s="28">
        <v>0.217</v>
      </c>
      <c r="T62" s="25">
        <f>L62*S62</f>
        <v>3185.671104</v>
      </c>
      <c r="U62" s="39">
        <v>0.48299999999999998</v>
      </c>
      <c r="V62" s="25">
        <f>L62*U62</f>
        <v>7090.6872960000001</v>
      </c>
      <c r="W62" s="39">
        <v>0.39</v>
      </c>
      <c r="X62" s="25">
        <f>W62*L62</f>
        <v>5725.3996800000004</v>
      </c>
      <c r="Y62" s="47">
        <v>2.8999999999999998E-3</v>
      </c>
      <c r="Z62" s="18">
        <f>L62*Y62</f>
        <v>42.573484799999996</v>
      </c>
      <c r="AA62" s="27">
        <f>IF(L62&gt;0,(AC62+AK62)/L62,0)</f>
        <v>3.086492844391258E-3</v>
      </c>
      <c r="AB62" s="47">
        <v>2.7E-4</v>
      </c>
      <c r="AC62" s="37">
        <f>AB62*L62</f>
        <v>3.9637382400000001</v>
      </c>
      <c r="AD62" s="28">
        <v>0.2147</v>
      </c>
      <c r="AE62" s="41">
        <f t="shared" si="314"/>
        <v>40.096298499999996</v>
      </c>
      <c r="AF62" s="28">
        <f t="shared" si="315"/>
        <v>0.90803847248599745</v>
      </c>
      <c r="AG62" s="29">
        <f t="shared" si="0"/>
        <v>0.91363626217943483</v>
      </c>
      <c r="AH62" s="43">
        <v>205</v>
      </c>
      <c r="AI62" s="39">
        <v>8.8999999999999996E-2</v>
      </c>
      <c r="AJ62" s="28">
        <v>0.22140000000000001</v>
      </c>
      <c r="AK62" s="41">
        <f t="shared" si="316"/>
        <v>41.347557000000002</v>
      </c>
      <c r="AL62" s="18">
        <v>1.71</v>
      </c>
      <c r="AM62" s="18"/>
      <c r="AN62" s="122">
        <f>AN61+AH62-AM62</f>
        <v>1434.6700000000003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317">SUM(D60:D62)</f>
        <v>42129</v>
      </c>
      <c r="E63" s="51"/>
      <c r="F63" s="51">
        <f t="shared" ref="F63" si="318">SUM(F60:F62)</f>
        <v>41805</v>
      </c>
      <c r="G63" s="52"/>
      <c r="H63" s="52"/>
      <c r="I63" s="51">
        <f t="shared" ref="I63:J63" si="319">SUM(I60:I62)</f>
        <v>42391</v>
      </c>
      <c r="J63" s="51">
        <f t="shared" si="319"/>
        <v>47909</v>
      </c>
      <c r="K63" s="21">
        <f t="shared" ref="K63" si="320">IF(J63&gt;0,(J60*K60+J61*K61+J62*K62)/J63,0)</f>
        <v>7.5007451627042934E-2</v>
      </c>
      <c r="L63" s="52">
        <f t="shared" ref="L63" si="321">L60+L61+L62</f>
        <v>44315.468000000001</v>
      </c>
      <c r="M63" s="53">
        <f>IF(L63&gt;0,N63/L63,0)</f>
        <v>0.76353578606007266</v>
      </c>
      <c r="N63" s="54">
        <f t="shared" ref="N63" si="322">N60+N61+N62</f>
        <v>33836.445693999995</v>
      </c>
      <c r="O63" s="21">
        <f>IF(L63&gt;0,P63/L63,0)</f>
        <v>0.18609019794172094</v>
      </c>
      <c r="P63" s="54">
        <f t="shared" ref="P63" si="323">P60+P61+P62</f>
        <v>8246.6742119999999</v>
      </c>
      <c r="Q63" s="21">
        <f>IF(L63&gt;0,R63/L63,0)</f>
        <v>5.037401599820631E-2</v>
      </c>
      <c r="R63" s="54">
        <f t="shared" ref="R63" si="324">R60+R61+R62</f>
        <v>2232.3480939999999</v>
      </c>
      <c r="S63" s="21">
        <f>IF(L63&gt;0,T63/L63,0)</f>
        <v>0.21967391205255915</v>
      </c>
      <c r="T63" s="54">
        <f t="shared" ref="T63" si="325">T60+T61+T62</f>
        <v>9734.9522199999992</v>
      </c>
      <c r="U63" s="21">
        <f>IF(L63&gt;0,V63/L63,0)</f>
        <v>0.4916934527691324</v>
      </c>
      <c r="V63" s="54">
        <f t="shared" ref="V63" si="326">V60+V61+V62</f>
        <v>21789.625472</v>
      </c>
      <c r="W63" s="21">
        <f>IF(L63&gt;0,X63/L63,0)</f>
        <v>0.39</v>
      </c>
      <c r="X63" s="54">
        <f t="shared" ref="X63" si="327">X60+X61+X62</f>
        <v>17283.032520000001</v>
      </c>
      <c r="Y63" s="55">
        <f>IF(L63&gt;0,Z63/L63,0)</f>
        <v>2.923413753861293E-3</v>
      </c>
      <c r="Z63" s="56">
        <f t="shared" ref="Z63" si="328">SUM(Z60:Z62)</f>
        <v>129.55244866000001</v>
      </c>
      <c r="AA63" s="55">
        <f>IF(L63&gt;0,(AA60*L60+AA61*L61+AA62*L62)/L63,0)</f>
        <v>3.0721454991742389E-3</v>
      </c>
      <c r="AB63" s="55">
        <f>IF(J63&gt;0,(J60*AB60+J61*AB61+J62*AB62)/J63,0)</f>
        <v>2.7E-4</v>
      </c>
      <c r="AC63" s="52">
        <f t="shared" ref="AC63" si="329">SUM(AC60:AC62)</f>
        <v>11.965176359999999</v>
      </c>
      <c r="AD63" s="53">
        <f>IF(J63&gt;0,(J60*AD60+J61*AD61+J62*AD62)/J63,0)</f>
        <v>0.21743689077208875</v>
      </c>
      <c r="AE63" s="58">
        <f t="shared" ref="AE63" si="330">SUM(AE60:AE62)</f>
        <v>125.82440890000001</v>
      </c>
      <c r="AF63" s="53">
        <f t="shared" ref="AF63" si="331">IF(AND(Z63&gt;0),((Z60*AF60+Z61*AF61+Z62*AF62)/Z63),0)</f>
        <v>0.90877074318212614</v>
      </c>
      <c r="AG63" s="57">
        <f t="shared" si="0"/>
        <v>0.91325975631049072</v>
      </c>
      <c r="AH63" s="51">
        <f t="shared" ref="AH63" si="332">SUM(AH60:AH62)</f>
        <v>637</v>
      </c>
      <c r="AI63" s="21">
        <f t="shared" ref="AI63" si="333">IF(AH63&gt;0,(AI60*AH60+AI61*AH61+AI62*AH62)/AH63,0)</f>
        <v>9.1458398744113018E-2</v>
      </c>
      <c r="AJ63" s="53">
        <f>IF(J63&gt;0,(AJ60*J60+AJ61*J61+AJ62*J62)/J63,0)</f>
        <v>0.21512484919326222</v>
      </c>
      <c r="AK63" s="58">
        <f t="shared" ref="AK63" si="334">SUM(AK60:AK62)</f>
        <v>124.1783892</v>
      </c>
      <c r="AL63" s="56"/>
      <c r="AM63" s="56">
        <f t="shared" ref="AM63" si="335">SUM(AM60:AM62)</f>
        <v>1045.8</v>
      </c>
      <c r="AN63" s="106"/>
      <c r="AO63" s="107">
        <f>AN62</f>
        <v>1434.6700000000003</v>
      </c>
      <c r="AP63" s="51">
        <f t="shared" ref="AP63" si="336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49</v>
      </c>
      <c r="D64" s="12">
        <v>4938</v>
      </c>
      <c r="E64" s="12">
        <v>3</v>
      </c>
      <c r="F64" s="12">
        <v>7886</v>
      </c>
      <c r="G64" s="13">
        <v>1</v>
      </c>
      <c r="H64" s="13">
        <v>4.4000000000000004</v>
      </c>
      <c r="I64" s="12">
        <v>7921</v>
      </c>
      <c r="J64" s="12">
        <v>14296</v>
      </c>
      <c r="K64" s="14">
        <v>7.8E-2</v>
      </c>
      <c r="L64" s="24">
        <f t="shared" ref="L64:L66" si="337">J64*(1-K64)</f>
        <v>13180.912</v>
      </c>
      <c r="M64" s="15">
        <v>0.84699999999999998</v>
      </c>
      <c r="N64" s="25">
        <f>L64*M64</f>
        <v>11164.232464000001</v>
      </c>
      <c r="O64" s="14">
        <v>9.2999999999999999E-2</v>
      </c>
      <c r="P64" s="25">
        <f>L64*O64</f>
        <v>1225.8248160000001</v>
      </c>
      <c r="Q64" s="16">
        <v>0.06</v>
      </c>
      <c r="R64" s="25">
        <f>L64*Q64</f>
        <v>790.85472000000004</v>
      </c>
      <c r="S64" s="26">
        <v>0.20499999999999999</v>
      </c>
      <c r="T64" s="25">
        <f>L64*S64</f>
        <v>2702.0869600000001</v>
      </c>
      <c r="U64" s="16">
        <v>0.49299999999999999</v>
      </c>
      <c r="V64" s="25">
        <f>L64*U64</f>
        <v>6498.1896159999997</v>
      </c>
      <c r="W64" s="16">
        <v>0.38</v>
      </c>
      <c r="X64" s="25">
        <f>W64*L64</f>
        <v>5008.7465600000005</v>
      </c>
      <c r="Y64" s="17">
        <v>2.8999999999999998E-3</v>
      </c>
      <c r="Z64" s="18">
        <f>L64*Y64</f>
        <v>38.2246448</v>
      </c>
      <c r="AA64" s="27">
        <f>IF(L64&gt;0,(AC64+AK64)/L64,0)</f>
        <v>2.4439857879333384E-3</v>
      </c>
      <c r="AB64" s="17">
        <v>2.9999999999999997E-4</v>
      </c>
      <c r="AC64" s="24">
        <f>AB64*L64</f>
        <v>3.9542735999999996</v>
      </c>
      <c r="AD64" s="118">
        <v>0.2228</v>
      </c>
      <c r="AE64" s="30">
        <f t="shared" ref="AE64:AE66" si="338">AH64*(1-AI64)*AD64</f>
        <v>29.463072</v>
      </c>
      <c r="AF64" s="28">
        <f t="shared" ref="AF64:AF66" si="339">IF(AND(AD64&gt;0,AB64&gt;0,Y64&gt;0),((Y64-AB64)*AD64)/((AD64-AB64)*Y64),0)</f>
        <v>0.89776055792328546</v>
      </c>
      <c r="AG64" s="60">
        <f t="shared" si="0"/>
        <v>0.87848294235631863</v>
      </c>
      <c r="AH64" s="12">
        <v>145</v>
      </c>
      <c r="AI64" s="14">
        <v>8.7999999999999995E-2</v>
      </c>
      <c r="AJ64" s="15">
        <v>0.2137</v>
      </c>
      <c r="AK64" s="30">
        <f t="shared" ref="AK64:AK66" si="340">AH64*(1-AI64)*AJ64</f>
        <v>28.259688000000001</v>
      </c>
      <c r="AL64" s="19">
        <v>1.75</v>
      </c>
      <c r="AM64" s="19">
        <v>554.26</v>
      </c>
      <c r="AN64" s="102">
        <f>AN62+AH64-AM64</f>
        <v>1025.4100000000003</v>
      </c>
      <c r="AO64" s="103"/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11" t="s">
        <v>54</v>
      </c>
      <c r="D65" s="34">
        <v>18700</v>
      </c>
      <c r="E65" s="34">
        <v>1</v>
      </c>
      <c r="F65" s="34">
        <v>9837</v>
      </c>
      <c r="G65" s="35">
        <v>1.1000000000000001</v>
      </c>
      <c r="H65" s="35">
        <v>3.8</v>
      </c>
      <c r="I65" s="34">
        <v>9917</v>
      </c>
      <c r="J65" s="34">
        <v>14174</v>
      </c>
      <c r="K65" s="36">
        <v>7.9000000000000001E-2</v>
      </c>
      <c r="L65" s="37">
        <f t="shared" si="337"/>
        <v>13054.254000000001</v>
      </c>
      <c r="M65" s="38">
        <v>0.79</v>
      </c>
      <c r="N65" s="25">
        <f>L65*M65</f>
        <v>10312.86066</v>
      </c>
      <c r="O65" s="36">
        <v>0.13500000000000001</v>
      </c>
      <c r="P65" s="25">
        <f>L65*O65</f>
        <v>1762.3242900000002</v>
      </c>
      <c r="Q65" s="39">
        <v>7.4999999999999997E-2</v>
      </c>
      <c r="R65" s="25">
        <f>L65*Q65</f>
        <v>979.06905000000006</v>
      </c>
      <c r="S65" s="28">
        <v>0.20699999999999999</v>
      </c>
      <c r="T65" s="25">
        <f>L65*S65</f>
        <v>2702.2305780000002</v>
      </c>
      <c r="U65" s="39">
        <v>0.51</v>
      </c>
      <c r="V65" s="25">
        <f>L65*U65</f>
        <v>6657.6695400000008</v>
      </c>
      <c r="W65" s="39">
        <v>0.39</v>
      </c>
      <c r="X65" s="25">
        <f>W65*L65</f>
        <v>5091.1590600000009</v>
      </c>
      <c r="Y65" s="40">
        <v>2.9399999999999999E-3</v>
      </c>
      <c r="Z65" s="18">
        <f>L65*Y65</f>
        <v>38.379506759999998</v>
      </c>
      <c r="AA65" s="27">
        <f>IF(L65&gt;0,(AC65+AK65)/L65,0)</f>
        <v>3.2809720555460305E-3</v>
      </c>
      <c r="AB65" s="40">
        <v>2.7E-4</v>
      </c>
      <c r="AC65" s="37">
        <f>AB65*L65</f>
        <v>3.5246485800000005</v>
      </c>
      <c r="AD65" s="28">
        <v>0.2233</v>
      </c>
      <c r="AE65" s="41">
        <f t="shared" si="338"/>
        <v>39.218178999999999</v>
      </c>
      <c r="AF65" s="28">
        <f t="shared" si="339"/>
        <v>0.9092626872746139</v>
      </c>
      <c r="AG65" s="29">
        <f t="shared" si="0"/>
        <v>0.91881580587620693</v>
      </c>
      <c r="AH65" s="34">
        <v>193</v>
      </c>
      <c r="AI65" s="36">
        <v>0.09</v>
      </c>
      <c r="AJ65" s="38">
        <v>0.2238</v>
      </c>
      <c r="AK65" s="41">
        <f t="shared" si="340"/>
        <v>39.305993999999998</v>
      </c>
      <c r="AL65" s="42">
        <v>1.71</v>
      </c>
      <c r="AM65" s="42"/>
      <c r="AN65" s="122">
        <f>AN64+AH65-AM65</f>
        <v>1218.4100000000003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11" t="s">
        <v>51</v>
      </c>
      <c r="D66" s="43">
        <v>19562</v>
      </c>
      <c r="E66" s="43">
        <v>1</v>
      </c>
      <c r="F66" s="43">
        <v>16011</v>
      </c>
      <c r="G66" s="37">
        <v>1.1000000000000001</v>
      </c>
      <c r="H66" s="37">
        <v>3.4</v>
      </c>
      <c r="I66" s="43">
        <v>16073</v>
      </c>
      <c r="J66" s="43">
        <v>14369</v>
      </c>
      <c r="K66" s="39">
        <v>0.08</v>
      </c>
      <c r="L66" s="37">
        <f t="shared" si="337"/>
        <v>13219.480000000001</v>
      </c>
      <c r="M66" s="28">
        <v>0.748</v>
      </c>
      <c r="N66" s="25">
        <f>L66*M66</f>
        <v>9888.1710400000011</v>
      </c>
      <c r="O66" s="39">
        <v>0.21</v>
      </c>
      <c r="P66" s="25">
        <f>L66*O66</f>
        <v>2776.0908000000004</v>
      </c>
      <c r="Q66" s="39">
        <v>4.2000000000000003E-2</v>
      </c>
      <c r="R66" s="25">
        <f>L66*Q66</f>
        <v>555.21816000000013</v>
      </c>
      <c r="S66" s="28">
        <v>0.218</v>
      </c>
      <c r="T66" s="25">
        <f>L66*S66</f>
        <v>2881.8466400000002</v>
      </c>
      <c r="U66" s="39">
        <v>0.50900000000000001</v>
      </c>
      <c r="V66" s="25">
        <f>L66*U66</f>
        <v>6728.7153200000012</v>
      </c>
      <c r="W66" s="39">
        <v>0.39</v>
      </c>
      <c r="X66" s="25">
        <f>W66*L66</f>
        <v>5155.5972000000011</v>
      </c>
      <c r="Y66" s="47">
        <v>2.9299999999999999E-3</v>
      </c>
      <c r="Z66" s="18">
        <f>L66*Y66</f>
        <v>38.733076400000002</v>
      </c>
      <c r="AA66" s="27">
        <f>IF(L66&gt;0,(AC66+AK66)/L66,0)</f>
        <v>3.0051249217064513E-3</v>
      </c>
      <c r="AB66" s="47">
        <v>2.7999999999999998E-4</v>
      </c>
      <c r="AC66" s="37">
        <f>AB66*L66</f>
        <v>3.7014544000000003</v>
      </c>
      <c r="AD66" s="28">
        <v>0.2198</v>
      </c>
      <c r="AE66" s="41">
        <f t="shared" si="338"/>
        <v>36.641539200000004</v>
      </c>
      <c r="AF66" s="28">
        <f t="shared" si="339"/>
        <v>0.90559047851222407</v>
      </c>
      <c r="AG66" s="29">
        <f t="shared" si="0"/>
        <v>0.90800233215028792</v>
      </c>
      <c r="AH66" s="43">
        <v>184</v>
      </c>
      <c r="AI66" s="39">
        <v>9.4E-2</v>
      </c>
      <c r="AJ66" s="28">
        <v>0.21609999999999999</v>
      </c>
      <c r="AK66" s="41">
        <f t="shared" si="340"/>
        <v>36.0247344</v>
      </c>
      <c r="AL66" s="18">
        <v>1.67</v>
      </c>
      <c r="AM66" s="18"/>
      <c r="AN66" s="122">
        <f>AN65+AH66-AM66</f>
        <v>1402.4100000000003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341">SUM(D64:D66)</f>
        <v>43200</v>
      </c>
      <c r="E67" s="51"/>
      <c r="F67" s="51">
        <f t="shared" ref="F67" si="342">SUM(F64:F66)</f>
        <v>33734</v>
      </c>
      <c r="G67" s="52"/>
      <c r="H67" s="52"/>
      <c r="I67" s="51">
        <f t="shared" ref="I67:J67" si="343">SUM(I64:I66)</f>
        <v>33911</v>
      </c>
      <c r="J67" s="51">
        <f t="shared" si="343"/>
        <v>42839</v>
      </c>
      <c r="K67" s="21">
        <f t="shared" ref="K67" si="344">IF(J67&gt;0,(J64*K64+J65*K65+J66*K66)/J67,0)</f>
        <v>7.9001704054716487E-2</v>
      </c>
      <c r="L67" s="52">
        <f t="shared" ref="L67" si="345">L64+L65+L66</f>
        <v>39454.646000000001</v>
      </c>
      <c r="M67" s="53">
        <f>IF(L67&gt;0,N67/L67,0)</f>
        <v>0.79497010729737627</v>
      </c>
      <c r="N67" s="54">
        <f t="shared" ref="N67" si="346">N64+N65+N66</f>
        <v>31365.264164</v>
      </c>
      <c r="O67" s="21">
        <f>IF(L67&gt;0,P67/L67,0)</f>
        <v>0.14609787415150044</v>
      </c>
      <c r="P67" s="54">
        <f t="shared" ref="P67" si="347">P64+P65+P66</f>
        <v>5764.2399060000007</v>
      </c>
      <c r="Q67" s="21">
        <f>IF(L67&gt;0,R67/L67,0)</f>
        <v>5.8932018551123233E-2</v>
      </c>
      <c r="R67" s="54">
        <f t="shared" ref="R67" si="348">R64+R65+R66</f>
        <v>2325.1419300000002</v>
      </c>
      <c r="S67" s="21">
        <f>IF(L67&gt;0,T67/L67,0)</f>
        <v>0.21001745087257914</v>
      </c>
      <c r="T67" s="54">
        <f t="shared" ref="T67" si="349">T64+T65+T66</f>
        <v>8286.1641780000009</v>
      </c>
      <c r="U67" s="21">
        <f>IF(L67&gt;0,V67/L67,0)</f>
        <v>0.50398562633156063</v>
      </c>
      <c r="V67" s="54">
        <f t="shared" ref="V67" si="350">V64+V65+V66</f>
        <v>19884.574476000002</v>
      </c>
      <c r="W67" s="21">
        <f>IF(L67&gt;0,X67/L67,0)</f>
        <v>0.3866592243661241</v>
      </c>
      <c r="X67" s="54">
        <f t="shared" ref="X67" si="351">X64+X65+X66</f>
        <v>15255.502820000002</v>
      </c>
      <c r="Y67" s="55">
        <f>IF(L67&gt;0,Z67/L67,0)</f>
        <v>2.923286346555992E-3</v>
      </c>
      <c r="Z67" s="56">
        <f t="shared" ref="Z67" si="352">SUM(Z64:Z66)</f>
        <v>115.33722795999999</v>
      </c>
      <c r="AA67" s="55">
        <f>IF(L67&gt;0,(AA64*L64+AA65*L65+AA66*L66)/L67,0)</f>
        <v>2.9089297361836676E-3</v>
      </c>
      <c r="AB67" s="55">
        <f>IF(J67&gt;0,(J64*AB64+J65*AB65+J66*AB66)/J67,0)</f>
        <v>2.8336562478115736E-4</v>
      </c>
      <c r="AC67" s="52">
        <f t="shared" ref="AC67" si="353">SUM(AC64:AC66)</f>
        <v>11.180376580000001</v>
      </c>
      <c r="AD67" s="53">
        <f>IF(J67&gt;0,(J64*AD64+J65*AD65+J66*AD66)/J67,0)</f>
        <v>0.22195917738509302</v>
      </c>
      <c r="AE67" s="58">
        <f t="shared" ref="AE67" si="354">SUM(AE64:AE66)</f>
        <v>105.32279020000001</v>
      </c>
      <c r="AF67" s="53">
        <f t="shared" ref="AF67" si="355">IF(AND(Z67&gt;0),((Z64*AF64+Z65*AF65+Z66*AF66)/Z67),0)</f>
        <v>0.90421747540555131</v>
      </c>
      <c r="AG67" s="57">
        <f t="shared" si="0"/>
        <v>0.90376324559874355</v>
      </c>
      <c r="AH67" s="51">
        <f t="shared" ref="AH67" si="356">SUM(AH64:AH66)</f>
        <v>522</v>
      </c>
      <c r="AI67" s="21">
        <f t="shared" ref="AI67" si="357">IF(AH67&gt;0,(AI64*AH64+AI65*AH65+AI66*AH66)/AH67,0)</f>
        <v>9.0854406130268198E-2</v>
      </c>
      <c r="AJ67" s="53">
        <f>IF(J67&gt;0,(AJ64*J64+AJ65*J65+AJ66*J66)/J67,0)</f>
        <v>0.21784675879455639</v>
      </c>
      <c r="AK67" s="58">
        <f t="shared" ref="AK67" si="358">SUM(AK64:AK66)</f>
        <v>103.5904164</v>
      </c>
      <c r="AL67" s="56"/>
      <c r="AM67" s="56">
        <f t="shared" ref="AM67" si="359">SUM(AM64:AM66)</f>
        <v>554.26</v>
      </c>
      <c r="AN67" s="106"/>
      <c r="AO67" s="107">
        <f>AN66</f>
        <v>1402.4100000000003</v>
      </c>
      <c r="AP67" s="51">
        <f t="shared" ref="AP67" si="360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11" t="s">
        <v>49</v>
      </c>
      <c r="D68" s="12">
        <v>5425</v>
      </c>
      <c r="E68" s="12">
        <v>0</v>
      </c>
      <c r="F68" s="12">
        <v>16485</v>
      </c>
      <c r="G68" s="13">
        <v>2</v>
      </c>
      <c r="H68" s="13">
        <v>4.3</v>
      </c>
      <c r="I68" s="12">
        <v>16409</v>
      </c>
      <c r="J68" s="12">
        <v>14456</v>
      </c>
      <c r="K68" s="14">
        <v>7.4999999999999997E-2</v>
      </c>
      <c r="L68" s="24">
        <f t="shared" ref="L68:L70" si="361">J68*(1-K68)</f>
        <v>13371.800000000001</v>
      </c>
      <c r="M68" s="15">
        <v>0.78400000000000003</v>
      </c>
      <c r="N68" s="25">
        <f>L68*M68</f>
        <v>10483.4912</v>
      </c>
      <c r="O68" s="14">
        <v>0.126</v>
      </c>
      <c r="P68" s="25">
        <f>L68*O68</f>
        <v>1684.8468000000003</v>
      </c>
      <c r="Q68" s="16">
        <v>0.09</v>
      </c>
      <c r="R68" s="25">
        <f>L68*Q68</f>
        <v>1203.462</v>
      </c>
      <c r="S68" s="26">
        <v>0.215</v>
      </c>
      <c r="T68" s="25">
        <f>L68*S68</f>
        <v>2874.9370000000004</v>
      </c>
      <c r="U68" s="16">
        <v>0.51100000000000001</v>
      </c>
      <c r="V68" s="25">
        <f>L68*U68</f>
        <v>6832.9898000000003</v>
      </c>
      <c r="W68" s="16">
        <v>0.38</v>
      </c>
      <c r="X68" s="25">
        <f>W68*L68</f>
        <v>5081.2840000000006</v>
      </c>
      <c r="Y68" s="17">
        <v>2.98E-3</v>
      </c>
      <c r="Z68" s="18">
        <f>L68*Y68</f>
        <v>39.847964000000005</v>
      </c>
      <c r="AA68" s="27">
        <f>IF(L68&gt;0,(AC68+AK68)/L68,0)</f>
        <v>2.6723443141536663E-3</v>
      </c>
      <c r="AB68" s="17">
        <v>3.1E-4</v>
      </c>
      <c r="AC68" s="24">
        <f>AB68*L68</f>
        <v>4.1452580000000001</v>
      </c>
      <c r="AD68" s="118">
        <v>0.21840000000000001</v>
      </c>
      <c r="AE68" s="30">
        <f t="shared" ref="AE68:AE70" si="362">AH68*(1-AI68)*AD68</f>
        <v>32.103271200000002</v>
      </c>
      <c r="AF68" s="28">
        <f t="shared" ref="AF68:AF70" si="363">IF(AND(AD68&gt;0,AB68&gt;0,Y68&gt;0),((Y68-AB68)*AD68)/((AD68-AB68)*Y68),0)</f>
        <v>0.89724671884429219</v>
      </c>
      <c r="AG68" s="60">
        <f t="shared" si="0"/>
        <v>0.88527401966670771</v>
      </c>
      <c r="AH68" s="12">
        <v>161</v>
      </c>
      <c r="AI68" s="14">
        <v>8.6999999999999994E-2</v>
      </c>
      <c r="AJ68" s="15">
        <v>0.21490000000000001</v>
      </c>
      <c r="AK68" s="30">
        <f t="shared" ref="AK68:AK70" si="364">AH68*(1-AI68)*AJ68</f>
        <v>31.588795699999999</v>
      </c>
      <c r="AL68" s="19">
        <v>1.72</v>
      </c>
      <c r="AM68" s="19">
        <v>1201.28</v>
      </c>
      <c r="AN68" s="102">
        <f>AN66+AH68-AM68-AO68</f>
        <v>362.13000000000034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11" t="s">
        <v>54</v>
      </c>
      <c r="D69" s="34">
        <v>14755</v>
      </c>
      <c r="E69" s="34">
        <v>7</v>
      </c>
      <c r="F69" s="34">
        <v>14445</v>
      </c>
      <c r="G69" s="35">
        <v>0.9</v>
      </c>
      <c r="H69" s="35">
        <v>3.9</v>
      </c>
      <c r="I69" s="34">
        <v>15607</v>
      </c>
      <c r="J69" s="34">
        <v>14310</v>
      </c>
      <c r="K69" s="36">
        <v>7.6999999999999999E-2</v>
      </c>
      <c r="L69" s="37">
        <f t="shared" si="361"/>
        <v>13208.130000000001</v>
      </c>
      <c r="M69" s="38">
        <v>0.67</v>
      </c>
      <c r="N69" s="25">
        <f>L69*M69</f>
        <v>8849.4471000000012</v>
      </c>
      <c r="O69" s="36">
        <v>0.214</v>
      </c>
      <c r="P69" s="25">
        <f>L69*O69</f>
        <v>2826.53982</v>
      </c>
      <c r="Q69" s="39">
        <v>0.11600000000000001</v>
      </c>
      <c r="R69" s="25">
        <f>L69*Q69</f>
        <v>1532.1430800000003</v>
      </c>
      <c r="S69" s="28">
        <v>0.22600000000000001</v>
      </c>
      <c r="T69" s="25">
        <f>L69*S69</f>
        <v>2985.0373800000002</v>
      </c>
      <c r="U69" s="39">
        <v>0.504</v>
      </c>
      <c r="V69" s="25">
        <f>L69*U69</f>
        <v>6656.8975200000004</v>
      </c>
      <c r="W69" s="39">
        <v>0.39</v>
      </c>
      <c r="X69" s="25">
        <f>W69*L69</f>
        <v>5151.1707000000006</v>
      </c>
      <c r="Y69" s="40">
        <v>2.9399999999999999E-3</v>
      </c>
      <c r="Z69" s="18">
        <f>L69*Y69</f>
        <v>38.831902200000002</v>
      </c>
      <c r="AA69" s="27">
        <f>IF(L69&gt;0,(AC69+AK69)/L69,0)</f>
        <v>3.2192612277438214E-3</v>
      </c>
      <c r="AB69" s="40">
        <v>3.2000000000000003E-4</v>
      </c>
      <c r="AC69" s="37">
        <f>AB69*L69</f>
        <v>4.2266016000000004</v>
      </c>
      <c r="AD69" s="28">
        <v>0.22750000000000001</v>
      </c>
      <c r="AE69" s="41">
        <f t="shared" si="362"/>
        <v>39.889395</v>
      </c>
      <c r="AF69" s="28">
        <f t="shared" si="363"/>
        <v>0.89241172303061544</v>
      </c>
      <c r="AG69" s="29">
        <f t="shared" ref="AG69:AG127" si="365">IF(AND(AA69&gt;0,AJ69&gt;0,AB69&gt;0),((AJ69*(AA69-AB69))/(AA69*(AJ69-AB69))),0)</f>
        <v>0.90191980626844703</v>
      </c>
      <c r="AH69" s="34">
        <v>191</v>
      </c>
      <c r="AI69" s="36">
        <v>8.2000000000000003E-2</v>
      </c>
      <c r="AJ69" s="38">
        <v>0.21840000000000001</v>
      </c>
      <c r="AK69" s="41">
        <f t="shared" si="364"/>
        <v>38.293819200000002</v>
      </c>
      <c r="AL69" s="42">
        <v>1.7</v>
      </c>
      <c r="AM69" s="42"/>
      <c r="AN69" s="122">
        <f>AN68+AH69-AM69</f>
        <v>553.13000000000034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46" t="s">
        <v>53</v>
      </c>
      <c r="D70" s="43">
        <v>20920</v>
      </c>
      <c r="E70" s="43">
        <v>4</v>
      </c>
      <c r="F70" s="43">
        <v>17069</v>
      </c>
      <c r="G70" s="37">
        <v>1</v>
      </c>
      <c r="H70" s="37">
        <v>4.0999999999999996</v>
      </c>
      <c r="I70" s="43">
        <v>16959</v>
      </c>
      <c r="J70" s="43">
        <v>14669</v>
      </c>
      <c r="K70" s="39">
        <v>7.8E-2</v>
      </c>
      <c r="L70" s="37">
        <f t="shared" si="361"/>
        <v>13524.818000000001</v>
      </c>
      <c r="M70" s="28">
        <v>0.77900000000000003</v>
      </c>
      <c r="N70" s="25">
        <f>L70*M70</f>
        <v>10535.833222000001</v>
      </c>
      <c r="O70" s="39">
        <v>0.14099999999999999</v>
      </c>
      <c r="P70" s="25">
        <f>L70*O70</f>
        <v>1906.9993380000001</v>
      </c>
      <c r="Q70" s="39">
        <v>0.08</v>
      </c>
      <c r="R70" s="25">
        <f>L70*Q70</f>
        <v>1081.9854400000002</v>
      </c>
      <c r="S70" s="28">
        <v>0.23599999999999999</v>
      </c>
      <c r="T70" s="25">
        <f>L70*S70</f>
        <v>3191.8570480000003</v>
      </c>
      <c r="U70" s="39">
        <v>0.47499999999999998</v>
      </c>
      <c r="V70" s="25">
        <f>L70*U70</f>
        <v>6424.2885500000002</v>
      </c>
      <c r="W70" s="39">
        <v>0.4</v>
      </c>
      <c r="X70" s="25">
        <f>W70*L70</f>
        <v>5409.927200000001</v>
      </c>
      <c r="Y70" s="47">
        <v>2.8999999999999998E-3</v>
      </c>
      <c r="Z70" s="18">
        <f>L70*Y70</f>
        <v>39.221972200000003</v>
      </c>
      <c r="AA70" s="27">
        <f>IF(L70&gt;0,(AC70+AK70)/L70,0)</f>
        <v>2.9422725407469439E-3</v>
      </c>
      <c r="AB70" s="47">
        <v>2.9E-4</v>
      </c>
      <c r="AC70" s="37">
        <f>AB70*L70</f>
        <v>3.9221972200000002</v>
      </c>
      <c r="AD70" s="28">
        <v>0.22009999999999999</v>
      </c>
      <c r="AE70" s="41">
        <f t="shared" si="362"/>
        <v>35.612620199999995</v>
      </c>
      <c r="AF70" s="28">
        <f t="shared" si="363"/>
        <v>0.90118738910877583</v>
      </c>
      <c r="AG70" s="29">
        <f t="shared" si="365"/>
        <v>0.902617421324865</v>
      </c>
      <c r="AH70" s="43">
        <v>178</v>
      </c>
      <c r="AI70" s="39">
        <v>9.0999999999999998E-2</v>
      </c>
      <c r="AJ70" s="28">
        <v>0.22170000000000001</v>
      </c>
      <c r="AK70" s="41">
        <f t="shared" si="364"/>
        <v>35.871503400000002</v>
      </c>
      <c r="AL70" s="18">
        <v>1.75</v>
      </c>
      <c r="AM70" s="18"/>
      <c r="AN70" s="122">
        <f>AN69+AH70-AM70</f>
        <v>731.13000000000034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366">SUM(D68:D70)</f>
        <v>41100</v>
      </c>
      <c r="E71" s="51"/>
      <c r="F71" s="51">
        <f t="shared" ref="F71" si="367">SUM(F68:F70)</f>
        <v>47999</v>
      </c>
      <c r="G71" s="52"/>
      <c r="H71" s="52"/>
      <c r="I71" s="51">
        <f t="shared" ref="I71:J71" si="368">SUM(I68:I70)</f>
        <v>48975</v>
      </c>
      <c r="J71" s="51">
        <f t="shared" si="368"/>
        <v>43435</v>
      </c>
      <c r="K71" s="21">
        <f t="shared" ref="K71" si="369">IF(J71&gt;0,(J68*K68+J69*K69+J70*K70)/J71,0)</f>
        <v>7.6672084724300663E-2</v>
      </c>
      <c r="L71" s="52">
        <f t="shared" ref="L71" si="370">L68+L69+L70</f>
        <v>40104.748</v>
      </c>
      <c r="M71" s="53">
        <f>IF(L71&gt;0,N71/L71,0)</f>
        <v>0.74476896157033579</v>
      </c>
      <c r="N71" s="54">
        <f t="shared" ref="N71" si="371">N68+N69+N70</f>
        <v>29868.771522000003</v>
      </c>
      <c r="O71" s="21">
        <f>IF(L71&gt;0,P71/L71,0)</f>
        <v>0.16004055075972554</v>
      </c>
      <c r="P71" s="54">
        <f t="shared" ref="P71" si="372">P68+P69+P70</f>
        <v>6418.3859580000008</v>
      </c>
      <c r="Q71" s="21">
        <f>IF(L71&gt;0,R71/L71,0)</f>
        <v>9.5190487669938748E-2</v>
      </c>
      <c r="R71" s="54">
        <f t="shared" ref="R71" si="373">R68+R69+R70</f>
        <v>3817.5905200000007</v>
      </c>
      <c r="S71" s="21">
        <f>IF(L71&gt;0,T71/L71,0)</f>
        <v>0.22570473271643551</v>
      </c>
      <c r="T71" s="54">
        <f t="shared" ref="T71" si="374">T68+T69+T70</f>
        <v>9051.8314280000013</v>
      </c>
      <c r="U71" s="21">
        <f>IF(L71&gt;0,V71/L71,0)</f>
        <v>0.49655407060530599</v>
      </c>
      <c r="V71" s="54">
        <f t="shared" ref="V71" si="375">V68+V69+V70</f>
        <v>19914.175870000003</v>
      </c>
      <c r="W71" s="21">
        <f>IF(L71&gt;0,X71/L71,0)</f>
        <v>0.39003815458458946</v>
      </c>
      <c r="X71" s="54">
        <f t="shared" ref="X71" si="376">X68+X69+X70</f>
        <v>15642.381900000004</v>
      </c>
      <c r="Y71" s="55">
        <f>IF(L71&gt;0,Z71/L71,0)</f>
        <v>2.9398473816616426E-3</v>
      </c>
      <c r="Z71" s="56">
        <f t="shared" ref="Z71" si="377">SUM(Z68:Z70)</f>
        <v>117.9018384</v>
      </c>
      <c r="AA71" s="55">
        <f>IF(L71&gt;0,(AA68*L68+AA69*L69+AA70*L70)/L71,0)</f>
        <v>2.9434962443848295E-3</v>
      </c>
      <c r="AB71" s="55">
        <f>IF(J71&gt;0,(J68*AB68+J69*AB69+J70*AB70)/J71,0)</f>
        <v>3.0654011741682973E-4</v>
      </c>
      <c r="AC71" s="52">
        <f t="shared" ref="AC71" si="378">SUM(AC68:AC70)</f>
        <v>12.294056820000002</v>
      </c>
      <c r="AD71" s="53">
        <f>IF(J71&gt;0,(J68*AD68+J69*AD69+J70*AD70)/J71,0)</f>
        <v>0.2219721952342581</v>
      </c>
      <c r="AE71" s="58">
        <f t="shared" ref="AE71" si="379">SUM(AE68:AE70)</f>
        <v>107.6052864</v>
      </c>
      <c r="AF71" s="53">
        <f t="shared" ref="AF71" si="380">IF(AND(Z71&gt;0),((Z68*AF68+Z69*AF69+Z70*AF70)/Z71),0)</f>
        <v>0.89696520308964744</v>
      </c>
      <c r="AG71" s="57">
        <f t="shared" si="365"/>
        <v>0.8971179590378473</v>
      </c>
      <c r="AH71" s="51">
        <f t="shared" ref="AH71" si="381">SUM(AH68:AH70)</f>
        <v>530</v>
      </c>
      <c r="AI71" s="21">
        <f t="shared" ref="AI71" si="382">IF(AH71&gt;0,(AI68*AH68+AI69*AH69+AI70*AH70)/AH71,0)</f>
        <v>8.6541509433962271E-2</v>
      </c>
      <c r="AJ71" s="53">
        <f>IF(J71&gt;0,(AJ68*J68+AJ69*J69+AJ70*J70)/J71,0)</f>
        <v>0.21834961897087601</v>
      </c>
      <c r="AK71" s="58">
        <f t="shared" ref="AK71" si="383">SUM(AK68:AK70)</f>
        <v>105.75411829999999</v>
      </c>
      <c r="AL71" s="56"/>
      <c r="AM71" s="56">
        <f t="shared" ref="AM71" si="384">SUM(AM68:AM70)</f>
        <v>1201.28</v>
      </c>
      <c r="AN71" s="106"/>
      <c r="AO71" s="107">
        <f>AN70</f>
        <v>731.13000000000034</v>
      </c>
      <c r="AP71" s="51">
        <f t="shared" ref="AP71" si="385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56</v>
      </c>
      <c r="D72" s="12">
        <v>7764</v>
      </c>
      <c r="E72" s="12">
        <v>3</v>
      </c>
      <c r="F72" s="12">
        <v>14976</v>
      </c>
      <c r="G72" s="13">
        <v>0.4</v>
      </c>
      <c r="H72" s="13">
        <v>3.5</v>
      </c>
      <c r="I72" s="12">
        <v>15667</v>
      </c>
      <c r="J72" s="12">
        <v>15363</v>
      </c>
      <c r="K72" s="14">
        <v>8.3000000000000004E-2</v>
      </c>
      <c r="L72" s="24">
        <f t="shared" ref="L72:L74" si="386">J72*(1-K72)</f>
        <v>14087.871000000001</v>
      </c>
      <c r="M72" s="15">
        <v>0.81599999999999995</v>
      </c>
      <c r="N72" s="25">
        <f>L72*M72</f>
        <v>11495.702735999999</v>
      </c>
      <c r="O72" s="14">
        <v>8.5000000000000006E-2</v>
      </c>
      <c r="P72" s="25">
        <f>L72*O72</f>
        <v>1197.4690350000001</v>
      </c>
      <c r="Q72" s="16">
        <v>9.9000000000000005E-2</v>
      </c>
      <c r="R72" s="25">
        <f>L72*Q72</f>
        <v>1394.6992290000001</v>
      </c>
      <c r="S72" s="26">
        <v>0.20599999999999999</v>
      </c>
      <c r="T72" s="25">
        <f>L72*S72</f>
        <v>2902.1014260000002</v>
      </c>
      <c r="U72" s="16">
        <v>0.504</v>
      </c>
      <c r="V72" s="25">
        <f>L72*U72</f>
        <v>7100.2869840000003</v>
      </c>
      <c r="W72" s="16">
        <v>0.39</v>
      </c>
      <c r="X72" s="25">
        <f>W72*L72</f>
        <v>5494.269690000001</v>
      </c>
      <c r="Y72" s="17">
        <v>3.0300000000000001E-3</v>
      </c>
      <c r="Z72" s="18">
        <f>L72*Y72</f>
        <v>42.686249130000007</v>
      </c>
      <c r="AA72" s="27">
        <f>IF(L72&gt;0,(AC72+AK72)/L72,0)</f>
        <v>2.9131422050925932E-3</v>
      </c>
      <c r="AB72" s="17">
        <v>2.9E-4</v>
      </c>
      <c r="AC72" s="24">
        <f>AB72*L72</f>
        <v>4.0854825900000007</v>
      </c>
      <c r="AD72" s="118">
        <v>0.21679999999999999</v>
      </c>
      <c r="AE72" s="30">
        <f t="shared" ref="AE72:AE74" si="387">AH72*(1-AI72)*AD72</f>
        <v>37.350737600000002</v>
      </c>
      <c r="AF72" s="28">
        <f t="shared" ref="AF72:AF74" si="388">IF(AND(AD72&gt;0,AB72&gt;0,Y72&gt;0),((Y72-AB72)*AD72)/((AD72-AB72)*Y72),0)</f>
        <v>0.90550166281696765</v>
      </c>
      <c r="AG72" s="60">
        <f t="shared" si="365"/>
        <v>0.90167017629851454</v>
      </c>
      <c r="AH72" s="12">
        <v>191</v>
      </c>
      <c r="AI72" s="36">
        <v>9.8000000000000004E-2</v>
      </c>
      <c r="AJ72" s="15">
        <v>0.2145</v>
      </c>
      <c r="AK72" s="30">
        <f t="shared" ref="AK72:AK73" si="389">AH72*(1-AI72)*AJ72</f>
        <v>36.954489000000002</v>
      </c>
      <c r="AL72" s="19">
        <v>1.7</v>
      </c>
      <c r="AM72" s="19">
        <v>792.5</v>
      </c>
      <c r="AN72" s="102">
        <f>AN70+AH72-AM72-AO72</f>
        <v>3.4106051316484809E-13</v>
      </c>
      <c r="AO72" s="103">
        <v>129.63</v>
      </c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11" t="s">
        <v>54</v>
      </c>
      <c r="D73" s="34">
        <v>16716</v>
      </c>
      <c r="E73" s="34">
        <v>10</v>
      </c>
      <c r="F73" s="34">
        <v>16908</v>
      </c>
      <c r="G73" s="35">
        <v>0.9</v>
      </c>
      <c r="H73" s="35">
        <v>3.4</v>
      </c>
      <c r="I73" s="34">
        <v>16655</v>
      </c>
      <c r="J73" s="34">
        <v>15899</v>
      </c>
      <c r="K73" s="36">
        <v>7.5999999999999998E-2</v>
      </c>
      <c r="L73" s="37">
        <f t="shared" si="386"/>
        <v>14690.676000000001</v>
      </c>
      <c r="M73" s="38">
        <v>0.70299999999999996</v>
      </c>
      <c r="N73" s="25">
        <f>L73*M73</f>
        <v>10327.545228000001</v>
      </c>
      <c r="O73" s="36">
        <v>0.22800000000000001</v>
      </c>
      <c r="P73" s="25">
        <f>L73*O73</f>
        <v>3349.4741280000003</v>
      </c>
      <c r="Q73" s="39">
        <v>6.9000000000000006E-2</v>
      </c>
      <c r="R73" s="25">
        <f>L73*Q73</f>
        <v>1013.6566440000001</v>
      </c>
      <c r="S73" s="28">
        <v>0.20300000000000001</v>
      </c>
      <c r="T73" s="25">
        <f>L73*S73</f>
        <v>2982.2072280000007</v>
      </c>
      <c r="U73" s="39">
        <v>0.49299999999999999</v>
      </c>
      <c r="V73" s="25">
        <f>L73*U73</f>
        <v>7242.5032680000004</v>
      </c>
      <c r="W73" s="39">
        <v>0.38</v>
      </c>
      <c r="X73" s="25">
        <f>W73*L73</f>
        <v>5582.4568800000006</v>
      </c>
      <c r="Y73" s="40">
        <v>3.0300000000000001E-3</v>
      </c>
      <c r="Z73" s="18">
        <f>L73*Y73</f>
        <v>44.512748280000004</v>
      </c>
      <c r="AA73" s="27">
        <f>IF(L73&gt;0,(AC73+AK73)/L73,0)</f>
        <v>3.1950975435031032E-3</v>
      </c>
      <c r="AB73" s="40">
        <v>2.9999999999999997E-4</v>
      </c>
      <c r="AC73" s="37">
        <f>AB73*L73</f>
        <v>4.4072028000000003</v>
      </c>
      <c r="AD73" s="28">
        <v>0.2084</v>
      </c>
      <c r="AE73" s="41">
        <f t="shared" si="387"/>
        <v>42.388559999999998</v>
      </c>
      <c r="AF73" s="28">
        <f t="shared" si="388"/>
        <v>0.90228897949862275</v>
      </c>
      <c r="AG73" s="29">
        <f t="shared" si="365"/>
        <v>0.90740802962518985</v>
      </c>
      <c r="AH73" s="34">
        <v>225</v>
      </c>
      <c r="AI73" s="36">
        <v>9.6000000000000002E-2</v>
      </c>
      <c r="AJ73" s="38">
        <v>0.20910000000000001</v>
      </c>
      <c r="AK73" s="41">
        <f t="shared" si="389"/>
        <v>42.530940000000001</v>
      </c>
      <c r="AL73" s="42">
        <v>1.6</v>
      </c>
      <c r="AM73" s="42"/>
      <c r="AN73" s="122">
        <f>AN72+AH73-AM73</f>
        <v>225.00000000000034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46" t="s">
        <v>53</v>
      </c>
      <c r="D74" s="43">
        <v>20620</v>
      </c>
      <c r="E74" s="43">
        <v>7</v>
      </c>
      <c r="F74" s="43">
        <v>17060</v>
      </c>
      <c r="G74" s="37">
        <v>1.3</v>
      </c>
      <c r="H74" s="37">
        <v>3.8</v>
      </c>
      <c r="I74" s="43">
        <v>16982</v>
      </c>
      <c r="J74" s="43">
        <v>15977</v>
      </c>
      <c r="K74" s="39">
        <v>7.6999999999999999E-2</v>
      </c>
      <c r="L74" s="37">
        <f t="shared" si="386"/>
        <v>14746.771000000001</v>
      </c>
      <c r="M74" s="28">
        <v>0.82399999999999995</v>
      </c>
      <c r="N74" s="25">
        <f>L74*M74</f>
        <v>12151.339303999999</v>
      </c>
      <c r="O74" s="39">
        <v>0.123</v>
      </c>
      <c r="P74" s="25">
        <f>L74*O74</f>
        <v>1813.8528330000001</v>
      </c>
      <c r="Q74" s="39">
        <v>5.2999999999999999E-2</v>
      </c>
      <c r="R74" s="25">
        <f>L74*Q74</f>
        <v>781.57886299999996</v>
      </c>
      <c r="S74" s="28">
        <v>0.2</v>
      </c>
      <c r="T74" s="25">
        <f>L74*S74</f>
        <v>2949.3542000000002</v>
      </c>
      <c r="U74" s="39">
        <v>0.5</v>
      </c>
      <c r="V74" s="25">
        <f>L74*U74</f>
        <v>7373.3855000000003</v>
      </c>
      <c r="W74" s="39">
        <v>0.38</v>
      </c>
      <c r="X74" s="25">
        <f>W74*L74</f>
        <v>5603.7729800000006</v>
      </c>
      <c r="Y74" s="47">
        <v>3.0000000000000001E-3</v>
      </c>
      <c r="Z74" s="18">
        <f>L74*Y74</f>
        <v>44.240313</v>
      </c>
      <c r="AA74" s="27">
        <f>IF(L74&gt;0,(AC74+AK74)/L74,0)</f>
        <v>2.7801305316262118E-3</v>
      </c>
      <c r="AB74" s="47">
        <v>2.9999999999999997E-4</v>
      </c>
      <c r="AC74" s="37">
        <f>AB74*L74</f>
        <v>4.4240313000000002</v>
      </c>
      <c r="AD74" s="28">
        <v>0.2185</v>
      </c>
      <c r="AE74" s="41">
        <f t="shared" si="387"/>
        <v>37.820165000000003</v>
      </c>
      <c r="AF74" s="28">
        <f t="shared" si="388"/>
        <v>0.90123739688359294</v>
      </c>
      <c r="AG74" s="29">
        <f t="shared" si="365"/>
        <v>0.89335977405137179</v>
      </c>
      <c r="AH74" s="43">
        <v>190</v>
      </c>
      <c r="AI74" s="39">
        <v>8.8999999999999996E-2</v>
      </c>
      <c r="AJ74" s="28">
        <v>0.21129999999999999</v>
      </c>
      <c r="AK74" s="41">
        <f>AH74*(1-AI74)*AJ74</f>
        <v>36.573917000000002</v>
      </c>
      <c r="AL74" s="18">
        <v>1.8</v>
      </c>
      <c r="AM74" s="18"/>
      <c r="AN74" s="122">
        <f>AN73+AH74-AM74</f>
        <v>415.00000000000034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390">SUM(D72:D74)</f>
        <v>45100</v>
      </c>
      <c r="E75" s="51"/>
      <c r="F75" s="51">
        <f t="shared" ref="F75" si="391">SUM(F72:F74)</f>
        <v>48944</v>
      </c>
      <c r="G75" s="52"/>
      <c r="H75" s="52"/>
      <c r="I75" s="51">
        <f t="shared" ref="I75:J75" si="392">SUM(I72:I74)</f>
        <v>49304</v>
      </c>
      <c r="J75" s="51">
        <f t="shared" si="392"/>
        <v>47239</v>
      </c>
      <c r="K75" s="21">
        <f t="shared" ref="K75" si="393">IF(J75&gt;0,(J72*K72+J73*K73+J74*K74)/J75,0)</f>
        <v>7.8614746290141632E-2</v>
      </c>
      <c r="L75" s="52">
        <f t="shared" ref="L75" si="394">L72+L73+L74</f>
        <v>43525.317999999999</v>
      </c>
      <c r="M75" s="53">
        <f>IF(L75&gt;0,N75/L75,0)</f>
        <v>0.78057068458408518</v>
      </c>
      <c r="N75" s="54">
        <f t="shared" ref="N75" si="395">N72+N73+N74</f>
        <v>33974.587268000003</v>
      </c>
      <c r="O75" s="21">
        <f>IF(L75&gt;0,P75/L75,0)</f>
        <v>0.14614013839025827</v>
      </c>
      <c r="P75" s="54">
        <f t="shared" ref="P75" si="396">P72+P73+P74</f>
        <v>6360.7959959999998</v>
      </c>
      <c r="Q75" s="21">
        <f>IF(L75&gt;0,R75/L75,0)</f>
        <v>7.3289177025656654E-2</v>
      </c>
      <c r="R75" s="54">
        <f t="shared" ref="R75" si="397">R72+R73+R74</f>
        <v>3189.9347360000002</v>
      </c>
      <c r="S75" s="21">
        <f>IF(L75&gt;0,T75/L75,0)</f>
        <v>0.20295458505323269</v>
      </c>
      <c r="T75" s="54">
        <f t="shared" ref="T75" si="398">T72+T73+T74</f>
        <v>8833.6628540000002</v>
      </c>
      <c r="U75" s="21">
        <f>IF(L75&gt;0,V75/L75,0)</f>
        <v>0.49893204116280099</v>
      </c>
      <c r="V75" s="54">
        <f t="shared" ref="V75" si="399">V72+V73+V74</f>
        <v>21716.175752000003</v>
      </c>
      <c r="W75" s="21">
        <f>IF(L75&gt;0,X75/L75,0)</f>
        <v>0.38323670719648745</v>
      </c>
      <c r="X75" s="54">
        <f t="shared" ref="X75" si="400">X72+X73+X74</f>
        <v>16680.499550000004</v>
      </c>
      <c r="Y75" s="55">
        <f>IF(L75&gt;0,Z75/L75,0)</f>
        <v>3.0198357289428655E-3</v>
      </c>
      <c r="Z75" s="56">
        <f t="shared" ref="Z75" si="401">SUM(Z72:Z74)</f>
        <v>131.43931041000002</v>
      </c>
      <c r="AA75" s="55">
        <f>IF(L75&gt;0,(AA72*L72+AA73*L73+AA74*L74)/L75,0)</f>
        <v>2.9632422832614339E-3</v>
      </c>
      <c r="AB75" s="55">
        <f>IF(J75&gt;0,(J72*AB72+J73*AB73+J74*AB74)/J75,0)</f>
        <v>2.9674781430597593E-4</v>
      </c>
      <c r="AC75" s="52">
        <f t="shared" ref="AC75" si="402">SUM(AC72:AC74)</f>
        <v>12.916716690000001</v>
      </c>
      <c r="AD75" s="53">
        <f>IF(J75&gt;0,(J72*AD72+J73*AD73+J74*AD74)/J75,0)</f>
        <v>0.21454782065666081</v>
      </c>
      <c r="AE75" s="58">
        <f t="shared" ref="AE75" si="403">SUM(AE72:AE74)</f>
        <v>117.5594626</v>
      </c>
      <c r="AF75" s="53">
        <f t="shared" ref="AF75" si="404">IF(AND(Z75&gt;0),((Z72*AF72+Z73*AF73+Z74*AF74)/Z75),0)</f>
        <v>0.90297838555367371</v>
      </c>
      <c r="AG75" s="57">
        <f t="shared" si="365"/>
        <v>0.90112078335488244</v>
      </c>
      <c r="AH75" s="51">
        <f t="shared" ref="AH75" si="405">SUM(AH72:AH74)</f>
        <v>606</v>
      </c>
      <c r="AI75" s="21">
        <f t="shared" ref="AI75" si="406">IF(AH75&gt;0,(AI72*AH72+AI73*AH73+AI74*AH74)/AH75,0)</f>
        <v>9.4435643564356422E-2</v>
      </c>
      <c r="AJ75" s="53">
        <f>IF(J75&gt;0,(AJ72*J72+AJ73*J73+AJ74*J74)/J75,0)</f>
        <v>0.21160025614428754</v>
      </c>
      <c r="AK75" s="58">
        <f t="shared" ref="AK75" si="407">SUM(AK72:AK74)</f>
        <v>116.05934600000001</v>
      </c>
      <c r="AL75" s="56"/>
      <c r="AM75" s="56">
        <f t="shared" ref="AM75" si="408">SUM(AM72:AM74)</f>
        <v>792.5</v>
      </c>
      <c r="AN75" s="106"/>
      <c r="AO75" s="107">
        <f>AN74</f>
        <v>415.00000000000034</v>
      </c>
      <c r="AP75" s="51">
        <f t="shared" ref="AP75" si="409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56</v>
      </c>
      <c r="D76" s="12">
        <v>8500</v>
      </c>
      <c r="E76" s="12">
        <v>5</v>
      </c>
      <c r="F76" s="12">
        <v>8936</v>
      </c>
      <c r="G76" s="13">
        <v>0.6</v>
      </c>
      <c r="H76" s="13">
        <v>3.5</v>
      </c>
      <c r="I76" s="12">
        <v>9472</v>
      </c>
      <c r="J76" s="12">
        <v>15877</v>
      </c>
      <c r="K76" s="14">
        <v>7.8E-2</v>
      </c>
      <c r="L76" s="24">
        <f t="shared" ref="L76:L78" si="410">J76*(1-K76)</f>
        <v>14638.594000000001</v>
      </c>
      <c r="M76" s="15">
        <v>0.82899999999999996</v>
      </c>
      <c r="N76" s="25">
        <f>L76*M76</f>
        <v>12135.394426000001</v>
      </c>
      <c r="O76" s="14">
        <v>0.10299999999999999</v>
      </c>
      <c r="P76" s="25">
        <f>L76*O76</f>
        <v>1507.7751820000001</v>
      </c>
      <c r="Q76" s="16">
        <v>6.8000000000000005E-2</v>
      </c>
      <c r="R76" s="25">
        <f>L76*Q76</f>
        <v>995.42439200000013</v>
      </c>
      <c r="S76" s="26">
        <v>0.20699999999999999</v>
      </c>
      <c r="T76" s="25">
        <f>L76*S76</f>
        <v>3030.1889580000002</v>
      </c>
      <c r="U76" s="16">
        <v>0.51100000000000001</v>
      </c>
      <c r="V76" s="25">
        <f>L76*U76</f>
        <v>7480.3215340000006</v>
      </c>
      <c r="W76" s="16">
        <v>0.39</v>
      </c>
      <c r="X76" s="25">
        <f>W76*L76</f>
        <v>5709.051660000001</v>
      </c>
      <c r="Y76" s="17">
        <v>3.0500000000000002E-3</v>
      </c>
      <c r="Z76" s="18">
        <f>L76*Y76</f>
        <v>44.647711700000009</v>
      </c>
      <c r="AA76" s="27">
        <f>IF(L76&gt;0,(AC76+AK76)/L76,0)</f>
        <v>2.2241205036494629E-3</v>
      </c>
      <c r="AB76" s="17">
        <v>2.9E-4</v>
      </c>
      <c r="AC76" s="24">
        <f>AB76*L76</f>
        <v>4.2451922600000005</v>
      </c>
      <c r="AD76" s="118">
        <v>0.219</v>
      </c>
      <c r="AE76" s="30">
        <f t="shared" ref="AE76:AE78" si="411">AH76*(1-AI76)*AD76</f>
        <v>28.666224000000003</v>
      </c>
      <c r="AF76" s="28">
        <f t="shared" ref="AF76:AF78" si="412">IF(AND(AD76&gt;0,AB76&gt;0,Y76&gt;0),((Y76-AB76)*AD76)/((AD76-AB76)*Y76),0)</f>
        <v>0.90611791495737681</v>
      </c>
      <c r="AG76" s="60">
        <f t="shared" si="365"/>
        <v>0.87077886118098446</v>
      </c>
      <c r="AH76" s="43">
        <v>144</v>
      </c>
      <c r="AI76" s="39">
        <v>9.0999999999999998E-2</v>
      </c>
      <c r="AJ76" s="15">
        <v>0.21629999999999999</v>
      </c>
      <c r="AK76" s="30">
        <f t="shared" ref="AK76:AK78" si="413">AH76*(1-AI76)*AJ76</f>
        <v>28.312804800000002</v>
      </c>
      <c r="AL76" s="19">
        <v>1.9</v>
      </c>
      <c r="AM76" s="19">
        <v>501.2</v>
      </c>
      <c r="AN76" s="102">
        <f>AN74+AH76-AM76</f>
        <v>57.800000000000352</v>
      </c>
      <c r="AO76" s="103"/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11" t="s">
        <v>51</v>
      </c>
      <c r="D77" s="34">
        <v>20060</v>
      </c>
      <c r="E77" s="34">
        <v>6</v>
      </c>
      <c r="F77" s="34">
        <v>16394</v>
      </c>
      <c r="G77" s="35">
        <v>0.7</v>
      </c>
      <c r="H77" s="35">
        <v>3.3</v>
      </c>
      <c r="I77" s="34">
        <v>16543</v>
      </c>
      <c r="J77" s="34">
        <v>16079</v>
      </c>
      <c r="K77" s="36">
        <v>7.6999999999999999E-2</v>
      </c>
      <c r="L77" s="37">
        <f t="shared" si="410"/>
        <v>14840.917000000001</v>
      </c>
      <c r="M77" s="38">
        <v>0.66900000000000004</v>
      </c>
      <c r="N77" s="25">
        <f>L77*M77</f>
        <v>9928.5734730000022</v>
      </c>
      <c r="O77" s="36">
        <v>0.254</v>
      </c>
      <c r="P77" s="25">
        <f>L77*O77</f>
        <v>3769.5929180000003</v>
      </c>
      <c r="Q77" s="39">
        <v>7.6999999999999999E-2</v>
      </c>
      <c r="R77" s="25">
        <f>L77*Q77</f>
        <v>1142.7506090000002</v>
      </c>
      <c r="S77" s="28">
        <v>0.20200000000000001</v>
      </c>
      <c r="T77" s="25">
        <f>L77*S77</f>
        <v>2997.8652340000003</v>
      </c>
      <c r="U77" s="39">
        <v>0.51200000000000001</v>
      </c>
      <c r="V77" s="25">
        <f>L77*U77</f>
        <v>7598.5495040000005</v>
      </c>
      <c r="W77" s="39">
        <v>0.39</v>
      </c>
      <c r="X77" s="25">
        <f>W77*L77</f>
        <v>5787.9576300000008</v>
      </c>
      <c r="Y77" s="40">
        <v>3.0500000000000002E-3</v>
      </c>
      <c r="Z77" s="18">
        <f>L77*Y77</f>
        <v>45.264796850000003</v>
      </c>
      <c r="AA77" s="27">
        <f>IF(L77&gt;0,(AC77+AK77)/L77,0)</f>
        <v>3.8312252490866972E-3</v>
      </c>
      <c r="AB77" s="40">
        <v>2.9E-4</v>
      </c>
      <c r="AC77" s="37">
        <f>AB77*L77</f>
        <v>4.3038659300000006</v>
      </c>
      <c r="AD77" s="28">
        <v>0.22070000000000001</v>
      </c>
      <c r="AE77" s="41">
        <f t="shared" si="411"/>
        <v>53.948349400000005</v>
      </c>
      <c r="AF77" s="28">
        <f t="shared" si="412"/>
        <v>0.90610866038775728</v>
      </c>
      <c r="AG77" s="29">
        <f t="shared" si="365"/>
        <v>0.92555462192845162</v>
      </c>
      <c r="AH77" s="34">
        <v>271</v>
      </c>
      <c r="AI77" s="36">
        <v>9.8000000000000004E-2</v>
      </c>
      <c r="AJ77" s="38">
        <v>0.215</v>
      </c>
      <c r="AK77" s="41">
        <f t="shared" si="413"/>
        <v>52.555030000000002</v>
      </c>
      <c r="AL77" s="42">
        <v>1.83</v>
      </c>
      <c r="AM77" s="42"/>
      <c r="AN77" s="122">
        <f>AN76+AH77-AM77</f>
        <v>328.80000000000035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46" t="s">
        <v>53</v>
      </c>
      <c r="D78" s="43">
        <v>16140</v>
      </c>
      <c r="E78" s="43">
        <v>6</v>
      </c>
      <c r="F78" s="43">
        <v>17318</v>
      </c>
      <c r="G78" s="37">
        <v>1.2</v>
      </c>
      <c r="H78" s="37">
        <v>3.4</v>
      </c>
      <c r="I78" s="43">
        <v>17605</v>
      </c>
      <c r="J78" s="43">
        <v>15923</v>
      </c>
      <c r="K78" s="39">
        <v>7.6999999999999999E-2</v>
      </c>
      <c r="L78" s="37">
        <f t="shared" si="410"/>
        <v>14696.929</v>
      </c>
      <c r="M78" s="28">
        <v>0.69499999999999995</v>
      </c>
      <c r="N78" s="25">
        <f>L78*M78</f>
        <v>10214.365655</v>
      </c>
      <c r="O78" s="39">
        <v>0.186</v>
      </c>
      <c r="P78" s="25">
        <f>L78*O78</f>
        <v>2733.6287940000002</v>
      </c>
      <c r="Q78" s="39">
        <v>0.11899999999999999</v>
      </c>
      <c r="R78" s="25">
        <f>L78*Q78</f>
        <v>1748.9345509999998</v>
      </c>
      <c r="S78" s="28">
        <v>0.20200000000000001</v>
      </c>
      <c r="T78" s="25">
        <f>L78*S78</f>
        <v>2968.7796580000004</v>
      </c>
      <c r="U78" s="39">
        <v>0.51</v>
      </c>
      <c r="V78" s="25">
        <f>L78*U78</f>
        <v>7495.43379</v>
      </c>
      <c r="W78" s="39">
        <v>0.39</v>
      </c>
      <c r="X78" s="25">
        <f>W78*L78</f>
        <v>5731.80231</v>
      </c>
      <c r="Y78" s="47">
        <v>2.9499999999999999E-3</v>
      </c>
      <c r="Z78" s="18">
        <f>L78*Y78</f>
        <v>43.35594055</v>
      </c>
      <c r="AA78" s="27">
        <f>IF(L78&gt;0,(AC78+AK78)/L78,0)</f>
        <v>2.8273759313935587E-3</v>
      </c>
      <c r="AB78" s="47">
        <v>2.7999999999999998E-4</v>
      </c>
      <c r="AC78" s="37">
        <f>AB78*L78</f>
        <v>4.1151401199999995</v>
      </c>
      <c r="AD78" s="28">
        <v>0.219</v>
      </c>
      <c r="AE78" s="41">
        <f t="shared" si="411"/>
        <v>38.547504000000004</v>
      </c>
      <c r="AF78" s="28">
        <f t="shared" si="412"/>
        <v>0.9062434131402427</v>
      </c>
      <c r="AG78" s="29">
        <f t="shared" si="365"/>
        <v>0.90215585044450219</v>
      </c>
      <c r="AH78" s="43">
        <v>193</v>
      </c>
      <c r="AI78" s="39">
        <v>8.7999999999999995E-2</v>
      </c>
      <c r="AJ78" s="28">
        <v>0.2127</v>
      </c>
      <c r="AK78" s="41">
        <f t="shared" si="413"/>
        <v>37.438603200000003</v>
      </c>
      <c r="AL78" s="18">
        <v>1.75</v>
      </c>
      <c r="AM78" s="18"/>
      <c r="AN78" s="122">
        <f>AN77+AH78-AM78</f>
        <v>521.80000000000041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414">SUM(D76:D78)</f>
        <v>44700</v>
      </c>
      <c r="E79" s="51"/>
      <c r="F79" s="51">
        <f t="shared" ref="F79" si="415">SUM(F76:F78)</f>
        <v>42648</v>
      </c>
      <c r="G79" s="52"/>
      <c r="H79" s="52"/>
      <c r="I79" s="51">
        <f t="shared" ref="I79:J79" si="416">SUM(I76:I78)</f>
        <v>43620</v>
      </c>
      <c r="J79" s="51">
        <f t="shared" si="416"/>
        <v>47879</v>
      </c>
      <c r="K79" s="21">
        <f t="shared" ref="K79" si="417">IF(J79&gt;0,(J76*K76+J77*K77+J78*K78)/J79,0)</f>
        <v>7.7331606758704236E-2</v>
      </c>
      <c r="L79" s="52">
        <f t="shared" ref="L79" si="418">L76+L77+L78</f>
        <v>44176.44</v>
      </c>
      <c r="M79" s="53">
        <f>IF(L79&gt;0,N79/L79,0)</f>
        <v>0.73066850914197712</v>
      </c>
      <c r="N79" s="54">
        <f t="shared" ref="N79" si="419">N76+N77+N78</f>
        <v>32278.333554000004</v>
      </c>
      <c r="O79" s="21">
        <f>IF(L79&gt;0,P79/L79,0)</f>
        <v>0.18134093408160551</v>
      </c>
      <c r="P79" s="54">
        <f t="shared" ref="P79" si="420">P76+P77+P78</f>
        <v>8010.9968940000008</v>
      </c>
      <c r="Q79" s="21">
        <f>IF(L79&gt;0,R79/L79,0)</f>
        <v>8.7990556776417483E-2</v>
      </c>
      <c r="R79" s="54">
        <f t="shared" ref="R79" si="421">R76+R77+R78</f>
        <v>3887.1095520000003</v>
      </c>
      <c r="S79" s="21">
        <f>IF(L79&gt;0,T79/L79,0)</f>
        <v>0.20365683269181492</v>
      </c>
      <c r="T79" s="54">
        <f t="shared" ref="T79" si="422">T76+T77+T78</f>
        <v>8996.8338500000009</v>
      </c>
      <c r="U79" s="21">
        <f>IF(L79&gt;0,V79/L79,0)</f>
        <v>0.51100325938441393</v>
      </c>
      <c r="V79" s="54">
        <f t="shared" ref="V79" si="423">V76+V77+V78</f>
        <v>22574.304828</v>
      </c>
      <c r="W79" s="21">
        <f>IF(L79&gt;0,X79/L79,0)</f>
        <v>0.39</v>
      </c>
      <c r="X79" s="54">
        <f t="shared" ref="X79" si="424">X76+X77+X78</f>
        <v>17228.811600000001</v>
      </c>
      <c r="Y79" s="55">
        <f>IF(L79&gt;0,Z79/L79,0)</f>
        <v>3.0167312961388464E-3</v>
      </c>
      <c r="Z79" s="56">
        <f t="shared" ref="Z79" si="425">SUM(Z76:Z78)</f>
        <v>133.2684491</v>
      </c>
      <c r="AA79" s="55">
        <f>IF(L79&gt;0,(AA76*L76+AA77*L77+AA78*L78)/L79,0)</f>
        <v>2.9647168560889016E-3</v>
      </c>
      <c r="AB79" s="55">
        <f>IF(J79&gt;0,(J76*AB76+J77*AB77+J78*AB78)/J79,0)</f>
        <v>2.8667432486058608E-4</v>
      </c>
      <c r="AC79" s="52">
        <f t="shared" ref="AC79" si="426">SUM(AC76:AC78)</f>
        <v>12.66419831</v>
      </c>
      <c r="AD79" s="53">
        <f>IF(J79&gt;0,(J76*AD76+J77*AD77+J78*AD78)/J79,0)</f>
        <v>0.21957090373650245</v>
      </c>
      <c r="AE79" s="58">
        <f t="shared" ref="AE79" si="427">SUM(AE76:AE78)</f>
        <v>121.16207740000002</v>
      </c>
      <c r="AF79" s="53">
        <f t="shared" ref="AF79" si="428">IF(AND(Z79&gt;0),((Z76*AF76+Z77*AF77+Z78*AF78)/Z79),0)</f>
        <v>0.90615559968752579</v>
      </c>
      <c r="AG79" s="57">
        <f t="shared" si="365"/>
        <v>0.90451257755371628</v>
      </c>
      <c r="AH79" s="51">
        <f t="shared" ref="AH79" si="429">SUM(AH76:AH78)</f>
        <v>608</v>
      </c>
      <c r="AI79" s="21">
        <f t="shared" ref="AI79" si="430">IF(AH79&gt;0,(AI76*AH76+AI77*AH77+AI78*AH78)/AH79,0)</f>
        <v>9.316776315789474E-2</v>
      </c>
      <c r="AJ79" s="53">
        <f>IF(J79&gt;0,(AJ76*J76+AJ77*J77+AJ78*J78)/J79,0)</f>
        <v>0.21466618350425026</v>
      </c>
      <c r="AK79" s="58">
        <f t="shared" ref="AK79" si="431">SUM(AK76:AK78)</f>
        <v>118.306438</v>
      </c>
      <c r="AL79" s="56"/>
      <c r="AM79" s="56">
        <f t="shared" ref="AM79" si="432">SUM(AM76:AM78)</f>
        <v>501.2</v>
      </c>
      <c r="AN79" s="106"/>
      <c r="AO79" s="107">
        <f>AN78</f>
        <v>521.80000000000041</v>
      </c>
      <c r="AP79" s="51">
        <f t="shared" ref="AP79" si="433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11" t="s">
        <v>56</v>
      </c>
      <c r="D80" s="12">
        <v>18300</v>
      </c>
      <c r="E80" s="12">
        <v>3</v>
      </c>
      <c r="F80" s="12">
        <v>17864</v>
      </c>
      <c r="G80" s="13">
        <v>0.9</v>
      </c>
      <c r="H80" s="13">
        <v>4.5</v>
      </c>
      <c r="I80" s="12">
        <v>17687</v>
      </c>
      <c r="J80" s="12">
        <v>15929</v>
      </c>
      <c r="K80" s="14">
        <v>7.1999999999999995E-2</v>
      </c>
      <c r="L80" s="24">
        <f t="shared" ref="L80:L82" si="434">J80*(1-K80)</f>
        <v>14782.112000000001</v>
      </c>
      <c r="M80" s="15">
        <v>0.83</v>
      </c>
      <c r="N80" s="25">
        <f>L80*M80</f>
        <v>12269.152959999999</v>
      </c>
      <c r="O80" s="14">
        <v>0.09</v>
      </c>
      <c r="P80" s="25">
        <f>L80*O80</f>
        <v>1330.3900800000001</v>
      </c>
      <c r="Q80" s="16">
        <v>0.08</v>
      </c>
      <c r="R80" s="25">
        <f>L80*Q80</f>
        <v>1182.5689600000001</v>
      </c>
      <c r="S80" s="26">
        <v>0.20100000000000001</v>
      </c>
      <c r="T80" s="25">
        <f>L80*S80</f>
        <v>2971.2045120000002</v>
      </c>
      <c r="U80" s="16">
        <v>0.51600000000000001</v>
      </c>
      <c r="V80" s="25">
        <f>L80*U80</f>
        <v>7627.5697920000011</v>
      </c>
      <c r="W80" s="16">
        <v>0.39</v>
      </c>
      <c r="X80" s="25">
        <f>W80*L80</f>
        <v>5765.0236800000002</v>
      </c>
      <c r="Y80" s="17">
        <v>2.96E-3</v>
      </c>
      <c r="Z80" s="18">
        <f>L80*Y80</f>
        <v>43.755051520000002</v>
      </c>
      <c r="AA80" s="27">
        <f>IF(L80&gt;0,(AC80+AK80)/L80,0)</f>
        <v>2.6041571975641909E-3</v>
      </c>
      <c r="AB80" s="17">
        <v>2.7999999999999998E-4</v>
      </c>
      <c r="AC80" s="24">
        <f>AB80*L80</f>
        <v>4.1389913600000003</v>
      </c>
      <c r="AD80" s="118">
        <v>0.216</v>
      </c>
      <c r="AE80" s="30">
        <f t="shared" ref="AE80:AE82" si="435">AH80*(1-AI80)*AD80</f>
        <v>34.276608000000003</v>
      </c>
      <c r="AF80" s="28">
        <f t="shared" ref="AF80:AF82" si="436">IF(AND(AD80&gt;0,AB80&gt;0,Y80&gt;0),((Y80-AB80)*AD80)/((AD80-AB80)*Y80),0)</f>
        <v>0.90658060248269789</v>
      </c>
      <c r="AG80" s="60">
        <f t="shared" si="365"/>
        <v>0.89363534990954885</v>
      </c>
      <c r="AH80" s="34">
        <v>174</v>
      </c>
      <c r="AI80" s="36">
        <v>8.7999999999999995E-2</v>
      </c>
      <c r="AJ80" s="15">
        <v>0.2165</v>
      </c>
      <c r="AK80" s="30">
        <f t="shared" ref="AK80:AK82" si="437">AH80*(1-AI80)*AJ80</f>
        <v>34.355952000000002</v>
      </c>
      <c r="AL80" s="19">
        <v>1.68</v>
      </c>
      <c r="AM80" s="19"/>
      <c r="AN80" s="102">
        <f>AN78+AH80-AM80</f>
        <v>695.80000000000041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11" t="s">
        <v>51</v>
      </c>
      <c r="D81" s="34">
        <v>19100</v>
      </c>
      <c r="E81" s="34">
        <v>6</v>
      </c>
      <c r="F81" s="34">
        <v>16015</v>
      </c>
      <c r="G81" s="35">
        <v>1.5</v>
      </c>
      <c r="H81" s="35">
        <v>3.5</v>
      </c>
      <c r="I81" s="34">
        <v>16370</v>
      </c>
      <c r="J81" s="34">
        <v>16067</v>
      </c>
      <c r="K81" s="36">
        <v>7.8E-2</v>
      </c>
      <c r="L81" s="37">
        <f t="shared" si="434"/>
        <v>14813.774000000001</v>
      </c>
      <c r="M81" s="38">
        <v>0.626</v>
      </c>
      <c r="N81" s="25">
        <f>L81*M81</f>
        <v>9273.4225240000014</v>
      </c>
      <c r="O81" s="36">
        <v>0.35499999999999998</v>
      </c>
      <c r="P81" s="25">
        <f>L81*O81</f>
        <v>5258.8897699999998</v>
      </c>
      <c r="Q81" s="39">
        <v>1.9E-2</v>
      </c>
      <c r="R81" s="25">
        <f>L81*Q81</f>
        <v>281.46170599999999</v>
      </c>
      <c r="S81" s="28">
        <v>0.19800000000000001</v>
      </c>
      <c r="T81" s="25">
        <f>L81*S81</f>
        <v>2933.1272520000002</v>
      </c>
      <c r="U81" s="39">
        <v>0.51200000000000001</v>
      </c>
      <c r="V81" s="25">
        <f>L81*U81</f>
        <v>7584.6522880000011</v>
      </c>
      <c r="W81" s="39">
        <v>0.39</v>
      </c>
      <c r="X81" s="25">
        <f>W81*L81</f>
        <v>5777.3718600000011</v>
      </c>
      <c r="Y81" s="40">
        <v>2.8600000000000001E-3</v>
      </c>
      <c r="Z81" s="18">
        <f>L81*Y81</f>
        <v>42.367393640000003</v>
      </c>
      <c r="AA81" s="27">
        <f>IF(L81&gt;0,(AC81+AK81)/L81,0)</f>
        <v>2.5979638260986023E-3</v>
      </c>
      <c r="AB81" s="40">
        <v>2.7E-4</v>
      </c>
      <c r="AC81" s="37">
        <f>AB81*L81</f>
        <v>3.9997189800000004</v>
      </c>
      <c r="AD81" s="28">
        <v>0.2135</v>
      </c>
      <c r="AE81" s="41">
        <f t="shared" si="435"/>
        <v>34.779150000000001</v>
      </c>
      <c r="AF81" s="28">
        <f t="shared" si="436"/>
        <v>0.90674110394600016</v>
      </c>
      <c r="AG81" s="29">
        <f t="shared" si="365"/>
        <v>0.89721675695385972</v>
      </c>
      <c r="AH81" s="34">
        <v>180</v>
      </c>
      <c r="AI81" s="36">
        <v>9.5000000000000001E-2</v>
      </c>
      <c r="AJ81" s="38">
        <v>0.2117</v>
      </c>
      <c r="AK81" s="41">
        <f t="shared" si="437"/>
        <v>34.485930000000003</v>
      </c>
      <c r="AL81" s="42">
        <v>1.71</v>
      </c>
      <c r="AM81" s="42"/>
      <c r="AN81" s="122">
        <f>AN80+AH81-AM81</f>
        <v>875.80000000000041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46" t="s">
        <v>49</v>
      </c>
      <c r="D82" s="43">
        <v>16440</v>
      </c>
      <c r="E82" s="43">
        <v>5</v>
      </c>
      <c r="F82" s="43">
        <v>17025</v>
      </c>
      <c r="G82" s="37">
        <v>1.8</v>
      </c>
      <c r="H82" s="37">
        <v>3.9</v>
      </c>
      <c r="I82" s="43">
        <v>16970</v>
      </c>
      <c r="J82" s="43">
        <v>16250</v>
      </c>
      <c r="K82" s="39">
        <v>8.1000000000000003E-2</v>
      </c>
      <c r="L82" s="37">
        <f t="shared" si="434"/>
        <v>14933.75</v>
      </c>
      <c r="M82" s="28">
        <v>0.89</v>
      </c>
      <c r="N82" s="25">
        <f>L82*M82</f>
        <v>13291.0375</v>
      </c>
      <c r="O82" s="39">
        <v>8.1000000000000003E-2</v>
      </c>
      <c r="P82" s="25">
        <f>L82*O82</f>
        <v>1209.63375</v>
      </c>
      <c r="Q82" s="39">
        <v>2.9000000000000001E-2</v>
      </c>
      <c r="R82" s="25">
        <f>L82*Q82</f>
        <v>433.07875000000001</v>
      </c>
      <c r="S82" s="28">
        <v>0.21099999999999999</v>
      </c>
      <c r="T82" s="25">
        <f>L82*S82</f>
        <v>3151.0212499999998</v>
      </c>
      <c r="U82" s="39">
        <v>0.51300000000000001</v>
      </c>
      <c r="V82" s="25">
        <f>L82*U82</f>
        <v>7661.0137500000001</v>
      </c>
      <c r="W82" s="39">
        <v>0.39</v>
      </c>
      <c r="X82" s="25">
        <f>W82*L82</f>
        <v>5824.1625000000004</v>
      </c>
      <c r="Y82" s="47">
        <v>2.8999999999999998E-3</v>
      </c>
      <c r="Z82" s="18">
        <f>L82*Y82</f>
        <v>43.307874999999996</v>
      </c>
      <c r="AA82" s="27">
        <f>IF(L82&gt;0,(AC82+AK82)/L82,0)</f>
        <v>2.9408447041098179E-3</v>
      </c>
      <c r="AB82" s="47">
        <v>2.7999999999999998E-4</v>
      </c>
      <c r="AC82" s="37">
        <f>AB82*L82</f>
        <v>4.1814499999999999</v>
      </c>
      <c r="AD82" s="28">
        <v>0.21049999999999999</v>
      </c>
      <c r="AE82" s="41">
        <f t="shared" si="435"/>
        <v>40.565033999999997</v>
      </c>
      <c r="AF82" s="28">
        <f t="shared" si="436"/>
        <v>0.90465161292439122</v>
      </c>
      <c r="AG82" s="29">
        <f t="shared" si="365"/>
        <v>0.90601954859797373</v>
      </c>
      <c r="AH82" s="43">
        <v>212</v>
      </c>
      <c r="AI82" s="39">
        <v>9.0999999999999998E-2</v>
      </c>
      <c r="AJ82" s="28">
        <v>0.20619999999999999</v>
      </c>
      <c r="AK82" s="41">
        <f t="shared" si="437"/>
        <v>39.736389599999995</v>
      </c>
      <c r="AL82" s="18">
        <v>1.6</v>
      </c>
      <c r="AM82" s="18"/>
      <c r="AN82" s="122">
        <f>AN81+AH82-AM82</f>
        <v>1087.8000000000004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438">SUM(D80:D82)</f>
        <v>53840</v>
      </c>
      <c r="E83" s="51"/>
      <c r="F83" s="51">
        <f t="shared" ref="F83" si="439">SUM(F80:F82)</f>
        <v>50904</v>
      </c>
      <c r="G83" s="52"/>
      <c r="H83" s="52"/>
      <c r="I83" s="51">
        <f t="shared" ref="I83:J83" si="440">SUM(I80:I82)</f>
        <v>51027</v>
      </c>
      <c r="J83" s="51">
        <f t="shared" si="440"/>
        <v>48246</v>
      </c>
      <c r="K83" s="21">
        <f t="shared" ref="K83" si="441">IF(J83&gt;0,(J80*K80+J81*K81+J82*K82)/J83,0)</f>
        <v>7.7029473946026605E-2</v>
      </c>
      <c r="L83" s="52">
        <f t="shared" ref="L83" si="442">L80+L81+L82</f>
        <v>44529.635999999999</v>
      </c>
      <c r="M83" s="53">
        <f>IF(L83&gt;0,N83/L83,0)</f>
        <v>0.78225685437895787</v>
      </c>
      <c r="N83" s="54">
        <f t="shared" ref="N83" si="443">N80+N81+N82</f>
        <v>34833.612983999999</v>
      </c>
      <c r="O83" s="21">
        <f>IF(L83&gt;0,P83/L83,0)</f>
        <v>0.17513984619142181</v>
      </c>
      <c r="P83" s="54">
        <f t="shared" ref="P83" si="444">P80+P81+P82</f>
        <v>7798.9135999999999</v>
      </c>
      <c r="Q83" s="21">
        <f>IF(L83&gt;0,R83/L83,0)</f>
        <v>4.2603299429620316E-2</v>
      </c>
      <c r="R83" s="54">
        <f t="shared" ref="R83" si="445">R80+R81+R82</f>
        <v>1897.1094160000002</v>
      </c>
      <c r="S83" s="21">
        <f>IF(L83&gt;0,T83/L83,0)</f>
        <v>0.20335564867406508</v>
      </c>
      <c r="T83" s="54">
        <f t="shared" ref="T83" si="446">T80+T81+T82</f>
        <v>9055.3530140000003</v>
      </c>
      <c r="U83" s="21">
        <f>IF(L83&gt;0,V83/L83,0)</f>
        <v>0.51366321139476656</v>
      </c>
      <c r="V83" s="54">
        <f t="shared" ref="V83" si="447">V80+V81+V82</f>
        <v>22873.235830000005</v>
      </c>
      <c r="W83" s="21">
        <f>IF(L83&gt;0,X83/L83,0)</f>
        <v>0.39000000000000007</v>
      </c>
      <c r="X83" s="54">
        <f t="shared" ref="X83" si="448">X80+X81+X82</f>
        <v>17366.558040000004</v>
      </c>
      <c r="Y83" s="55">
        <f>IF(L83&gt;0,Z83/L83,0)</f>
        <v>2.9066107829850665E-3</v>
      </c>
      <c r="Z83" s="56">
        <f t="shared" ref="Z83" si="449">SUM(Z80:Z82)</f>
        <v>129.43032016000001</v>
      </c>
      <c r="AA83" s="55">
        <f>IF(L83&gt;0,(AA80*L80+AA81*L81+AA82*L82)/L83,0)</f>
        <v>2.7150105592599048E-3</v>
      </c>
      <c r="AB83" s="55">
        <f>IF(J83&gt;0,(J80*AB80+J81*AB81+J82*AB82)/J83,0)</f>
        <v>2.7666977573270328E-4</v>
      </c>
      <c r="AC83" s="52">
        <f t="shared" ref="AC83" si="450">SUM(AC80:AC82)</f>
        <v>12.320160340000001</v>
      </c>
      <c r="AD83" s="53">
        <f>IF(J83&gt;0,(J80*AD80+J81*AD81+J82*AD82)/J83,0)</f>
        <v>0.21331495875305723</v>
      </c>
      <c r="AE83" s="58">
        <f t="shared" ref="AE83" si="451">SUM(AE80:AE82)</f>
        <v>109.62079199999999</v>
      </c>
      <c r="AF83" s="53">
        <f t="shared" ref="AF83" si="452">IF(AND(Z83&gt;0),((Z80*AF80+Z81*AF81+Z82*AF82)/Z83),0)</f>
        <v>0.90598769341860008</v>
      </c>
      <c r="AG83" s="57">
        <f t="shared" si="365"/>
        <v>0.89927298707820402</v>
      </c>
      <c r="AH83" s="51">
        <f t="shared" ref="AH83" si="453">SUM(AH80:AH82)</f>
        <v>566</v>
      </c>
      <c r="AI83" s="21">
        <f t="shared" ref="AI83" si="454">IF(AH83&gt;0,(AI80*AH80+AI81*AH81+AI82*AH82)/AH83,0)</f>
        <v>9.1349823321554766E-2</v>
      </c>
      <c r="AJ83" s="53">
        <f>IF(J83&gt;0,(AJ80*J80+AJ81*J81+AJ82*J82)/J83,0)</f>
        <v>0.21143229283256643</v>
      </c>
      <c r="AK83" s="58">
        <f t="shared" ref="AK83" si="455">SUM(AK80:AK82)</f>
        <v>108.57827159999999</v>
      </c>
      <c r="AL83" s="56"/>
      <c r="AM83" s="56">
        <f t="shared" ref="AM83" si="456">SUM(AM80:AM82)</f>
        <v>0</v>
      </c>
      <c r="AN83" s="106"/>
      <c r="AO83" s="107">
        <f>AN82</f>
        <v>1087.8000000000004</v>
      </c>
      <c r="AP83" s="51">
        <f t="shared" ref="AP83" si="457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11" t="s">
        <v>54</v>
      </c>
      <c r="D84" s="12">
        <v>18000</v>
      </c>
      <c r="E84" s="12">
        <v>2</v>
      </c>
      <c r="F84" s="12">
        <v>16365</v>
      </c>
      <c r="G84" s="13">
        <v>1.6</v>
      </c>
      <c r="H84" s="13">
        <v>4.4000000000000004</v>
      </c>
      <c r="I84" s="12">
        <v>16961</v>
      </c>
      <c r="J84" s="12">
        <v>15410</v>
      </c>
      <c r="K84" s="14">
        <v>7.3999999999999996E-2</v>
      </c>
      <c r="L84" s="24">
        <f t="shared" ref="L84:L86" si="458">J84*(1-K84)</f>
        <v>14269.66</v>
      </c>
      <c r="M84" s="15">
        <v>0.81100000000000005</v>
      </c>
      <c r="N84" s="25">
        <f>L84*M84</f>
        <v>11572.69426</v>
      </c>
      <c r="O84" s="14">
        <v>0.16300000000000001</v>
      </c>
      <c r="P84" s="25">
        <f>L84*O84</f>
        <v>2325.9545800000001</v>
      </c>
      <c r="Q84" s="16">
        <v>2.5999999999999999E-2</v>
      </c>
      <c r="R84" s="25">
        <f>L84*Q84</f>
        <v>371.01115999999996</v>
      </c>
      <c r="S84" s="26">
        <v>0.22700000000000001</v>
      </c>
      <c r="T84" s="25">
        <f>L84*S84</f>
        <v>3239.2128200000002</v>
      </c>
      <c r="U84" s="16">
        <v>0.49099999999999999</v>
      </c>
      <c r="V84" s="25">
        <f>L84*U84</f>
        <v>7006.4030599999996</v>
      </c>
      <c r="W84" s="16">
        <v>0.39</v>
      </c>
      <c r="X84" s="25">
        <f>W84*L84</f>
        <v>5565.1674000000003</v>
      </c>
      <c r="Y84" s="17">
        <v>2.9099999999999998E-3</v>
      </c>
      <c r="Z84" s="18">
        <f>L84*Y84</f>
        <v>41.524710599999999</v>
      </c>
      <c r="AA84" s="27">
        <f>IF(L84&gt;0,(AC84+AK84)/L84,0)</f>
        <v>2.5709876479187307E-3</v>
      </c>
      <c r="AB84" s="17">
        <v>2.5999999999999998E-4</v>
      </c>
      <c r="AC84" s="24">
        <f>AB84*L84</f>
        <v>3.7101115999999998</v>
      </c>
      <c r="AD84" s="118">
        <v>0.21820000000000001</v>
      </c>
      <c r="AE84" s="30">
        <f t="shared" ref="AE84:AE86" si="459">AH84*(1-AI84)*AD84</f>
        <v>33.829727999999996</v>
      </c>
      <c r="AF84" s="28">
        <f t="shared" ref="AF84:AF86" si="460">IF(AND(AD84&gt;0,AB84&gt;0,Y84&gt;0),((Y84-AB84)*AD84)/((AD84-AB84)*Y84),0)</f>
        <v>0.91173931978504141</v>
      </c>
      <c r="AG84" s="60">
        <f t="shared" si="365"/>
        <v>0.89997165476272101</v>
      </c>
      <c r="AH84" s="12">
        <v>170</v>
      </c>
      <c r="AI84" s="14">
        <v>8.7999999999999995E-2</v>
      </c>
      <c r="AJ84" s="15">
        <v>0.2127</v>
      </c>
      <c r="AK84" s="30">
        <f t="shared" ref="AK84:AK86" si="461">AH84*(1-AI84)*AJ84</f>
        <v>32.977007999999998</v>
      </c>
      <c r="AL84" s="19">
        <v>1.75</v>
      </c>
      <c r="AM84" s="19"/>
      <c r="AN84" s="102">
        <f>AN82+AH84-AM84</f>
        <v>1257.8000000000004</v>
      </c>
      <c r="AO84" s="103"/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11" t="s">
        <v>51</v>
      </c>
      <c r="D85" s="34">
        <v>19360</v>
      </c>
      <c r="E85" s="34">
        <v>5</v>
      </c>
      <c r="F85" s="34">
        <v>17190</v>
      </c>
      <c r="G85" s="35">
        <v>2.2999999999999998</v>
      </c>
      <c r="H85" s="35">
        <v>5.0999999999999996</v>
      </c>
      <c r="I85" s="34">
        <v>17854</v>
      </c>
      <c r="J85" s="34">
        <v>16161</v>
      </c>
      <c r="K85" s="36">
        <v>8.5000000000000006E-2</v>
      </c>
      <c r="L85" s="37">
        <f t="shared" si="458"/>
        <v>14787.315000000001</v>
      </c>
      <c r="M85" s="38">
        <v>0.69599999999999995</v>
      </c>
      <c r="N85" s="25">
        <f>L85*M85</f>
        <v>10291.971239999999</v>
      </c>
      <c r="O85" s="36">
        <v>0.27</v>
      </c>
      <c r="P85" s="25">
        <f>L85*O85</f>
        <v>3992.5750500000004</v>
      </c>
      <c r="Q85" s="39">
        <v>3.4000000000000002E-2</v>
      </c>
      <c r="R85" s="25">
        <f>L85*Q85</f>
        <v>502.76871000000006</v>
      </c>
      <c r="S85" s="28">
        <v>0.21299999999999999</v>
      </c>
      <c r="T85" s="25">
        <f>L85*S85</f>
        <v>3149.6980950000002</v>
      </c>
      <c r="U85" s="39">
        <v>0.504</v>
      </c>
      <c r="V85" s="25">
        <f>L85*U85</f>
        <v>7452.8067600000004</v>
      </c>
      <c r="W85" s="39">
        <v>0.39</v>
      </c>
      <c r="X85" s="25">
        <f>W85*L85</f>
        <v>5767.05285</v>
      </c>
      <c r="Y85" s="40">
        <v>2.8999999999999998E-3</v>
      </c>
      <c r="Z85" s="18">
        <f>L85*Y85</f>
        <v>42.883213499999997</v>
      </c>
      <c r="AA85" s="27">
        <f>IF(L85&gt;0,(AC85+AK85)/L85,0)</f>
        <v>3.0445024908172984E-3</v>
      </c>
      <c r="AB85" s="40">
        <v>2.7E-4</v>
      </c>
      <c r="AC85" s="37">
        <f>AB85*L85</f>
        <v>3.9925750500000001</v>
      </c>
      <c r="AD85" s="28">
        <v>0.2135</v>
      </c>
      <c r="AE85" s="41">
        <f t="shared" si="459"/>
        <v>41.337229500000007</v>
      </c>
      <c r="AF85" s="28">
        <f t="shared" si="460"/>
        <v>0.9080448989030786</v>
      </c>
      <c r="AG85" s="29">
        <f t="shared" si="365"/>
        <v>0.9124782264233785</v>
      </c>
      <c r="AH85" s="34">
        <v>213</v>
      </c>
      <c r="AI85" s="36">
        <v>9.0999999999999998E-2</v>
      </c>
      <c r="AJ85" s="38">
        <v>0.21190000000000001</v>
      </c>
      <c r="AK85" s="41">
        <f t="shared" si="461"/>
        <v>41.027442300000004</v>
      </c>
      <c r="AL85" s="42">
        <v>1.74</v>
      </c>
      <c r="AM85" s="42"/>
      <c r="AN85" s="122">
        <f>AN84+AH85-AM85</f>
        <v>1470.8000000000004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46" t="s">
        <v>49</v>
      </c>
      <c r="D86" s="43">
        <v>16340</v>
      </c>
      <c r="E86" s="43">
        <v>4</v>
      </c>
      <c r="F86" s="43">
        <v>17606</v>
      </c>
      <c r="G86" s="37">
        <v>1.8</v>
      </c>
      <c r="H86" s="37">
        <v>4.4000000000000004</v>
      </c>
      <c r="I86" s="43">
        <v>17178</v>
      </c>
      <c r="J86" s="43">
        <v>16152</v>
      </c>
      <c r="K86" s="39">
        <v>7.3999999999999996E-2</v>
      </c>
      <c r="L86" s="37">
        <f t="shared" si="458"/>
        <v>14956.752</v>
      </c>
      <c r="M86" s="28">
        <v>0.84899999999999998</v>
      </c>
      <c r="N86" s="25">
        <f>L86*M86</f>
        <v>12698.282448</v>
      </c>
      <c r="O86" s="39">
        <v>0.127</v>
      </c>
      <c r="P86" s="25">
        <f>L86*O86</f>
        <v>1899.5075040000002</v>
      </c>
      <c r="Q86" s="39">
        <v>2.4E-2</v>
      </c>
      <c r="R86" s="25">
        <f>L86*Q86</f>
        <v>358.96204800000004</v>
      </c>
      <c r="S86" s="28">
        <v>0.218</v>
      </c>
      <c r="T86" s="25">
        <f>L86*S86</f>
        <v>3260.5719360000003</v>
      </c>
      <c r="U86" s="39">
        <v>0.498</v>
      </c>
      <c r="V86" s="25">
        <f>L86*U86</f>
        <v>7448.4624960000001</v>
      </c>
      <c r="W86" s="39">
        <v>0.39</v>
      </c>
      <c r="X86" s="25">
        <f>W86*L86</f>
        <v>5833.13328</v>
      </c>
      <c r="Y86" s="47">
        <v>2.9399999999999999E-3</v>
      </c>
      <c r="Z86" s="18">
        <f>L86*Y86</f>
        <v>43.972850880000003</v>
      </c>
      <c r="AA86" s="27">
        <f>IF(L86&gt;0,(AC86+AK86)/L86,0)</f>
        <v>2.9975697611353057E-3</v>
      </c>
      <c r="AB86" s="47">
        <v>2.5999999999999998E-4</v>
      </c>
      <c r="AC86" s="37">
        <f>AB86*L86</f>
        <v>3.8887555199999997</v>
      </c>
      <c r="AD86" s="28">
        <v>0.19109999999999999</v>
      </c>
      <c r="AE86" s="41">
        <f t="shared" si="459"/>
        <v>40.085135999999999</v>
      </c>
      <c r="AF86" s="28">
        <f t="shared" si="460"/>
        <v>0.91280653950953694</v>
      </c>
      <c r="AG86" s="29">
        <f t="shared" si="365"/>
        <v>0.91448112839354168</v>
      </c>
      <c r="AH86" s="43">
        <v>230</v>
      </c>
      <c r="AI86" s="39">
        <v>8.7999999999999995E-2</v>
      </c>
      <c r="AJ86" s="28">
        <v>0.19520000000000001</v>
      </c>
      <c r="AK86" s="41">
        <f t="shared" si="461"/>
        <v>40.945152000000007</v>
      </c>
      <c r="AL86" s="18">
        <v>1.8</v>
      </c>
      <c r="AM86" s="18"/>
      <c r="AN86" s="122">
        <f>AN85+AH86-AM86</f>
        <v>1700.8000000000004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462">SUM(D84:D86)</f>
        <v>53700</v>
      </c>
      <c r="E87" s="51"/>
      <c r="F87" s="51">
        <f t="shared" ref="F87" si="463">SUM(F84:F86)</f>
        <v>51161</v>
      </c>
      <c r="G87" s="52"/>
      <c r="H87" s="52"/>
      <c r="I87" s="51">
        <f t="shared" ref="I87:J87" si="464">SUM(I84:I86)</f>
        <v>51993</v>
      </c>
      <c r="J87" s="51">
        <f t="shared" si="464"/>
        <v>47723</v>
      </c>
      <c r="K87" s="21">
        <f t="shared" ref="K87" si="465">IF(J87&gt;0,(J84*K84+J85*K85+J86*K86)/J87,0)</f>
        <v>7.7725059195775631E-2</v>
      </c>
      <c r="L87" s="52">
        <f t="shared" ref="L87" si="466">L84+L85+L86</f>
        <v>44013.726999999999</v>
      </c>
      <c r="M87" s="53">
        <f>IF(L87&gt;0,N87/L87,0)</f>
        <v>0.7852765558345014</v>
      </c>
      <c r="N87" s="54">
        <f t="shared" ref="N87" si="467">N84+N85+N86</f>
        <v>34562.947948000001</v>
      </c>
      <c r="O87" s="21">
        <f>IF(L87&gt;0,P87/L87,0)</f>
        <v>0.18671532029087204</v>
      </c>
      <c r="P87" s="54">
        <f t="shared" ref="P87" si="468">P84+P85+P86</f>
        <v>8218.037134000002</v>
      </c>
      <c r="Q87" s="21">
        <f>IF(L87&gt;0,R87/L87,0)</f>
        <v>2.8008123874626662E-2</v>
      </c>
      <c r="R87" s="54">
        <f t="shared" ref="R87" si="469">R84+R85+R86</f>
        <v>1232.7419180000002</v>
      </c>
      <c r="S87" s="21">
        <f>IF(L87&gt;0,T87/L87,0)</f>
        <v>0.21923803114878232</v>
      </c>
      <c r="T87" s="54">
        <f t="shared" ref="T87" si="470">T84+T85+T86</f>
        <v>9649.4828510000007</v>
      </c>
      <c r="U87" s="21">
        <f>IF(L87&gt;0,V87/L87,0)</f>
        <v>0.4977463579941776</v>
      </c>
      <c r="V87" s="54">
        <f t="shared" ref="V87" si="471">V84+V85+V86</f>
        <v>21907.672316</v>
      </c>
      <c r="W87" s="21">
        <f>IF(L87&gt;0,X87/L87,0)</f>
        <v>0.39</v>
      </c>
      <c r="X87" s="54">
        <f t="shared" ref="X87" si="472">X84+X85+X86</f>
        <v>17165.35353</v>
      </c>
      <c r="Y87" s="55">
        <f>IF(L87&gt;0,Z87/L87,0)</f>
        <v>2.9168348997120831E-3</v>
      </c>
      <c r="Z87" s="56">
        <f t="shared" ref="Z87" si="473">SUM(Z84:Z86)</f>
        <v>128.38077498000001</v>
      </c>
      <c r="AA87" s="55">
        <f>IF(L87&gt;0,(AA84*L84+AA85*L85+AA86*L86)/L87,0)</f>
        <v>2.875035883009862E-3</v>
      </c>
      <c r="AB87" s="55">
        <f>IF(J87&gt;0,(J84*AB84+J85*AB85+J86*AB86)/J87,0)</f>
        <v>2.6338641745070508E-4</v>
      </c>
      <c r="AC87" s="52">
        <f t="shared" ref="AC87" si="474">SUM(AC84:AC86)</f>
        <v>11.591442170000001</v>
      </c>
      <c r="AD87" s="53">
        <f>IF(J87&gt;0,(J84*AD84+J85*AD85+J86*AD86)/J87,0)</f>
        <v>0.20743630325000526</v>
      </c>
      <c r="AE87" s="58">
        <f t="shared" ref="AE87" si="475">SUM(AE84:AE86)</f>
        <v>115.2520935</v>
      </c>
      <c r="AF87" s="53">
        <f t="shared" ref="AF87" si="476">IF(AND(Z87&gt;0),((Z84*AF84+Z85*AF85+Z86*AF86)/Z87),0)</f>
        <v>0.91087081010626736</v>
      </c>
      <c r="AG87" s="57">
        <f t="shared" si="365"/>
        <v>0.90954855197807949</v>
      </c>
      <c r="AH87" s="51">
        <f t="shared" ref="AH87" si="477">SUM(AH84:AH86)</f>
        <v>613</v>
      </c>
      <c r="AI87" s="21">
        <f t="shared" ref="AI87" si="478">IF(AH87&gt;0,(AI84*AH84+AI85*AH85+AI86*AH86)/AH87,0)</f>
        <v>8.9042414355628055E-2</v>
      </c>
      <c r="AJ87" s="53">
        <f>IF(J87&gt;0,(AJ84*J84+AJ85*J85+AJ86*J86)/J87,0)</f>
        <v>0.20650615636066469</v>
      </c>
      <c r="AK87" s="58">
        <f t="shared" ref="AK87" si="479">SUM(AK84:AK86)</f>
        <v>114.94960230000001</v>
      </c>
      <c r="AL87" s="56"/>
      <c r="AM87" s="56">
        <f t="shared" ref="AM87" si="480">SUM(AM84:AM86)</f>
        <v>0</v>
      </c>
      <c r="AN87" s="106"/>
      <c r="AO87" s="107">
        <f>AN86</f>
        <v>1700.8000000000004</v>
      </c>
      <c r="AP87" s="51">
        <f t="shared" ref="AP87" si="481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11" t="s">
        <v>54</v>
      </c>
      <c r="D88" s="12">
        <v>6318</v>
      </c>
      <c r="E88" s="12">
        <v>2</v>
      </c>
      <c r="F88" s="12">
        <v>8992</v>
      </c>
      <c r="G88" s="13">
        <v>1.9</v>
      </c>
      <c r="H88" s="13">
        <v>4.2</v>
      </c>
      <c r="I88" s="12">
        <v>9978</v>
      </c>
      <c r="J88" s="12">
        <v>16085</v>
      </c>
      <c r="K88" s="14">
        <v>7.0000000000000007E-2</v>
      </c>
      <c r="L88" s="24">
        <f t="shared" ref="L88:L90" si="482">J88*(1-K88)</f>
        <v>14959.05</v>
      </c>
      <c r="M88" s="15">
        <v>0.84</v>
      </c>
      <c r="N88" s="25">
        <f>L88*M88</f>
        <v>12565.601999999999</v>
      </c>
      <c r="O88" s="14">
        <v>0.156</v>
      </c>
      <c r="P88" s="25">
        <f>L88*O88</f>
        <v>2333.6117999999997</v>
      </c>
      <c r="Q88" s="16">
        <v>4.0000000000000001E-3</v>
      </c>
      <c r="R88" s="25">
        <f>L88*Q88</f>
        <v>59.836199999999998</v>
      </c>
      <c r="S88" s="26">
        <v>0.21299999999999999</v>
      </c>
      <c r="T88" s="25">
        <f>L88*S88</f>
        <v>3186.27765</v>
      </c>
      <c r="U88" s="16">
        <v>0.48899999999999999</v>
      </c>
      <c r="V88" s="25">
        <f>L88*U88</f>
        <v>7314.9754499999999</v>
      </c>
      <c r="W88" s="16">
        <v>0.39</v>
      </c>
      <c r="X88" s="25">
        <f>W88*L88</f>
        <v>5834.0294999999996</v>
      </c>
      <c r="Y88" s="17">
        <v>3.0500000000000002E-3</v>
      </c>
      <c r="Z88" s="18">
        <f>L88*Y88</f>
        <v>45.625102500000004</v>
      </c>
      <c r="AA88" s="27">
        <f>IF(L88&gt;0,(AC88+AK88)/L88,0)</f>
        <v>2.8281347946560783E-3</v>
      </c>
      <c r="AB88" s="17">
        <v>2.5999999999999998E-4</v>
      </c>
      <c r="AC88" s="24">
        <f>AB88*L88</f>
        <v>3.8893529999999994</v>
      </c>
      <c r="AD88" s="118">
        <v>0.22289999999999999</v>
      </c>
      <c r="AE88" s="30">
        <f t="shared" ref="AE88:AE90" si="483">AH88*(1-AI88)*AD88</f>
        <v>41.447809200000002</v>
      </c>
      <c r="AF88" s="28">
        <f t="shared" ref="AF88:AF90" si="484">IF(AND(AD88&gt;0,AB88&gt;0,Y88&gt;0),((Y88-AB88)*AD88)/((AD88-AB88)*Y88),0)</f>
        <v>0.91582235233825993</v>
      </c>
      <c r="AG88" s="60">
        <f t="shared" si="365"/>
        <v>0.90921083172245654</v>
      </c>
      <c r="AH88" s="12">
        <v>203</v>
      </c>
      <c r="AI88" s="14">
        <v>8.4000000000000005E-2</v>
      </c>
      <c r="AJ88" s="15">
        <v>0.20660000000000001</v>
      </c>
      <c r="AK88" s="30">
        <f t="shared" ref="AK88:AK90" si="485">AH88*(1-AI88)*AJ88</f>
        <v>38.416856800000005</v>
      </c>
      <c r="AL88" s="19">
        <v>1.7</v>
      </c>
      <c r="AM88" s="19">
        <v>1007.74</v>
      </c>
      <c r="AN88" s="102">
        <f>AN86+AH88-AM88</f>
        <v>896.0600000000004</v>
      </c>
      <c r="AO88" s="103"/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46" t="s">
        <v>53</v>
      </c>
      <c r="D89" s="34">
        <v>19542</v>
      </c>
      <c r="E89" s="34">
        <v>6</v>
      </c>
      <c r="F89" s="34">
        <v>17081</v>
      </c>
      <c r="G89" s="35">
        <v>1.6</v>
      </c>
      <c r="H89" s="35">
        <v>4.3</v>
      </c>
      <c r="I89" s="34">
        <v>16904</v>
      </c>
      <c r="J89" s="34">
        <v>16204</v>
      </c>
      <c r="K89" s="36">
        <v>6.8000000000000005E-2</v>
      </c>
      <c r="L89" s="37">
        <f t="shared" si="482"/>
        <v>15102.127999999999</v>
      </c>
      <c r="M89" s="38">
        <v>0.86799999999999999</v>
      </c>
      <c r="N89" s="25">
        <f>L89*M89</f>
        <v>13108.647104</v>
      </c>
      <c r="O89" s="36">
        <v>0.108</v>
      </c>
      <c r="P89" s="25">
        <f>L89*O89</f>
        <v>1631.029824</v>
      </c>
      <c r="Q89" s="39">
        <v>2.4E-2</v>
      </c>
      <c r="R89" s="25">
        <f>L89*Q89</f>
        <v>362.45107199999995</v>
      </c>
      <c r="S89" s="28">
        <v>0.20399999999999999</v>
      </c>
      <c r="T89" s="25">
        <f>L89*S89</f>
        <v>3080.8341119999995</v>
      </c>
      <c r="U89" s="39">
        <v>0.51</v>
      </c>
      <c r="V89" s="25">
        <f>L89*U89</f>
        <v>7702.0852799999993</v>
      </c>
      <c r="W89" s="39">
        <v>0.39</v>
      </c>
      <c r="X89" s="25">
        <f>W89*L89</f>
        <v>5889.8299200000001</v>
      </c>
      <c r="Y89" s="40">
        <v>3.0000000000000001E-3</v>
      </c>
      <c r="Z89" s="18">
        <f>L89*Y89</f>
        <v>45.306383999999994</v>
      </c>
      <c r="AA89" s="27">
        <f>IF(L89&gt;0,(AC89+AK89)/L89,0)</f>
        <v>2.9462280415051448E-3</v>
      </c>
      <c r="AB89" s="40">
        <v>2.5000000000000001E-4</v>
      </c>
      <c r="AC89" s="37">
        <f>AB89*L89</f>
        <v>3.7755319999999997</v>
      </c>
      <c r="AD89" s="28">
        <v>0.22090000000000001</v>
      </c>
      <c r="AE89" s="41">
        <f t="shared" si="483"/>
        <v>40.626823500000008</v>
      </c>
      <c r="AF89" s="28">
        <f t="shared" si="484"/>
        <v>0.91770526474809277</v>
      </c>
      <c r="AG89" s="29">
        <f t="shared" si="365"/>
        <v>0.91618027065351493</v>
      </c>
      <c r="AH89" s="34">
        <v>201</v>
      </c>
      <c r="AI89" s="132">
        <v>8.5000000000000006E-2</v>
      </c>
      <c r="AJ89" s="38">
        <v>0.22140000000000001</v>
      </c>
      <c r="AK89" s="41">
        <f t="shared" si="485"/>
        <v>40.718781000000007</v>
      </c>
      <c r="AL89" s="42">
        <v>1.8</v>
      </c>
      <c r="AM89" s="42"/>
      <c r="AN89" s="122">
        <f>AN88+AH89-AM89</f>
        <v>1097.0600000000004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20330</v>
      </c>
      <c r="E90" s="43">
        <v>2</v>
      </c>
      <c r="F90" s="43">
        <v>17444</v>
      </c>
      <c r="G90" s="37">
        <v>2</v>
      </c>
      <c r="H90" s="37">
        <v>4.3</v>
      </c>
      <c r="I90" s="43">
        <v>17812</v>
      </c>
      <c r="J90" s="43">
        <v>16411</v>
      </c>
      <c r="K90" s="39">
        <v>7.6999999999999999E-2</v>
      </c>
      <c r="L90" s="37">
        <f t="shared" si="482"/>
        <v>15147.353000000001</v>
      </c>
      <c r="M90" s="28">
        <v>0.91100000000000003</v>
      </c>
      <c r="N90" s="25">
        <f>L90*M90</f>
        <v>13799.238583000002</v>
      </c>
      <c r="O90" s="39">
        <v>7.1999999999999995E-2</v>
      </c>
      <c r="P90" s="25">
        <f>L90*O90</f>
        <v>1090.609416</v>
      </c>
      <c r="Q90" s="39">
        <v>1.7000000000000001E-2</v>
      </c>
      <c r="R90" s="25">
        <f>L90*Q90</f>
        <v>257.50500100000005</v>
      </c>
      <c r="S90" s="28">
        <v>0.20499999999999999</v>
      </c>
      <c r="T90" s="25">
        <f>L90*S90</f>
        <v>3105.2073650000002</v>
      </c>
      <c r="U90" s="39">
        <v>0.51100000000000001</v>
      </c>
      <c r="V90" s="25">
        <f>L90*U90</f>
        <v>7740.297383000001</v>
      </c>
      <c r="W90" s="39">
        <v>0.39</v>
      </c>
      <c r="X90" s="25">
        <f>W90*L90</f>
        <v>5907.4676700000009</v>
      </c>
      <c r="Y90" s="47">
        <v>2.97E-3</v>
      </c>
      <c r="Z90" s="18">
        <f>L90*Y90</f>
        <v>44.987638410000002</v>
      </c>
      <c r="AA90" s="27">
        <f>IF(L90&gt;0,(AC90+AK90)/L90,0)</f>
        <v>3.1459250682280919E-3</v>
      </c>
      <c r="AB90" s="47">
        <v>2.4000000000000001E-4</v>
      </c>
      <c r="AC90" s="37">
        <f>AB90*L90</f>
        <v>3.6353647200000001</v>
      </c>
      <c r="AD90" s="28">
        <v>0.218</v>
      </c>
      <c r="AE90" s="41">
        <f t="shared" si="483"/>
        <v>43.301994000000001</v>
      </c>
      <c r="AF90" s="28">
        <f t="shared" si="484"/>
        <v>0.92020498890447455</v>
      </c>
      <c r="AG90" s="29">
        <f t="shared" si="365"/>
        <v>0.92471232741707854</v>
      </c>
      <c r="AH90" s="43">
        <v>219</v>
      </c>
      <c r="AI90" s="39">
        <v>9.2999999999999999E-2</v>
      </c>
      <c r="AJ90" s="28">
        <v>0.22159999999999999</v>
      </c>
      <c r="AK90" s="41">
        <f t="shared" si="485"/>
        <v>44.017072800000001</v>
      </c>
      <c r="AL90" s="18">
        <v>1.6</v>
      </c>
      <c r="AM90" s="18"/>
      <c r="AN90" s="122">
        <f>AN89+AH90-AM90</f>
        <v>1316.0600000000004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486">SUM(D88:D90)</f>
        <v>46190</v>
      </c>
      <c r="E91" s="51"/>
      <c r="F91" s="51">
        <f t="shared" ref="F91" si="487">SUM(F88:F90)</f>
        <v>43517</v>
      </c>
      <c r="G91" s="52"/>
      <c r="H91" s="52"/>
      <c r="I91" s="51">
        <f t="shared" ref="I91:J91" si="488">SUM(I88:I90)</f>
        <v>44694</v>
      </c>
      <c r="J91" s="51">
        <f t="shared" si="488"/>
        <v>48700</v>
      </c>
      <c r="K91" s="21">
        <f t="shared" ref="K91" si="489">IF(J91&gt;0,(J88*K88+J89*K89+J90*K90)/J91,0)</f>
        <v>7.1693408624229987E-2</v>
      </c>
      <c r="L91" s="52">
        <f t="shared" ref="L91" si="490">L88+L89+L90</f>
        <v>45208.531000000003</v>
      </c>
      <c r="M91" s="53">
        <f>IF(L91&gt;0,N91/L91,0)</f>
        <v>0.87314245373290267</v>
      </c>
      <c r="N91" s="54">
        <f t="shared" ref="N91" si="491">N88+N89+N90</f>
        <v>39473.487687000001</v>
      </c>
      <c r="O91" s="21">
        <f>IF(L91&gt;0,P91/L91,0)</f>
        <v>0.11182073224188593</v>
      </c>
      <c r="P91" s="54">
        <f t="shared" ref="P91" si="492">P88+P89+P90</f>
        <v>5055.2510400000001</v>
      </c>
      <c r="Q91" s="21">
        <f>IF(L91&gt;0,R91/L91,0)</f>
        <v>1.5036814025211303E-2</v>
      </c>
      <c r="R91" s="54">
        <f t="shared" ref="R91" si="493">R88+R89+R90</f>
        <v>679.79227300000002</v>
      </c>
      <c r="S91" s="21">
        <f>IF(L91&gt;0,T91/L91,0)</f>
        <v>0.20731306502748337</v>
      </c>
      <c r="T91" s="54">
        <f t="shared" ref="T91" si="494">T88+T89+T90</f>
        <v>9372.3191269999988</v>
      </c>
      <c r="U91" s="21">
        <f>IF(L91&gt;0,V91/L91,0)</f>
        <v>0.50338636557334726</v>
      </c>
      <c r="V91" s="54">
        <f t="shared" ref="V91" si="495">V88+V89+V90</f>
        <v>22757.358113000002</v>
      </c>
      <c r="W91" s="21">
        <f>IF(L91&gt;0,X91/L91,0)</f>
        <v>0.39</v>
      </c>
      <c r="X91" s="54">
        <f t="shared" ref="X91" si="496">X88+X89+X90</f>
        <v>17631.327090000002</v>
      </c>
      <c r="Y91" s="55">
        <f>IF(L91&gt;0,Z91/L91,0)</f>
        <v>3.0064928433529499E-3</v>
      </c>
      <c r="Z91" s="56">
        <f t="shared" ref="Z91" si="497">SUM(Z88:Z90)</f>
        <v>135.91912490999999</v>
      </c>
      <c r="AA91" s="55">
        <f>IF(L91&gt;0,(AA88*L88+AA89*L89+AA90*L90)/L91,0)</f>
        <v>2.974061694683245E-3</v>
      </c>
      <c r="AB91" s="55">
        <f>IF(J91&gt;0,(J88*AB88+J89*AB89+J90*AB90)/J91,0)</f>
        <v>2.499330595482546E-4</v>
      </c>
      <c r="AC91" s="52">
        <f t="shared" ref="AC91" si="498">SUM(AC88:AC90)</f>
        <v>11.30024972</v>
      </c>
      <c r="AD91" s="53">
        <f>IF(J91&gt;0,(J88*AD88+J89*AD89+J90*AD90)/J91,0)</f>
        <v>0.22058332854209448</v>
      </c>
      <c r="AE91" s="58">
        <f t="shared" ref="AE91" si="499">SUM(AE88:AE90)</f>
        <v>125.3766267</v>
      </c>
      <c r="AF91" s="53">
        <f t="shared" ref="AF91" si="500">IF(AND(Z91&gt;0),((Z88*AF88+Z89*AF89+Z90*AF90)/Z91),0)</f>
        <v>0.91790059130565038</v>
      </c>
      <c r="AG91" s="57">
        <f t="shared" si="365"/>
        <v>0.91702062725067313</v>
      </c>
      <c r="AH91" s="51">
        <f t="shared" ref="AH91" si="501">SUM(AH88:AH90)</f>
        <v>623</v>
      </c>
      <c r="AI91" s="21">
        <f t="shared" ref="AI91" si="502">IF(AH91&gt;0,(AI88*AH88+AI89*AH89+AI90*AH90)/AH91,0)</f>
        <v>8.7486356340288937E-2</v>
      </c>
      <c r="AJ91" s="53">
        <f>IF(J91&gt;0,(AJ88*J88+AJ89*J89+AJ90*J90)/J91,0)</f>
        <v>0.21657914168377826</v>
      </c>
      <c r="AK91" s="58">
        <f t="shared" ref="AK91" si="503">SUM(AK88:AK90)</f>
        <v>123.15271060000001</v>
      </c>
      <c r="AL91" s="56"/>
      <c r="AM91" s="56">
        <f t="shared" ref="AM91" si="504">SUM(AM88:AM90)</f>
        <v>1007.74</v>
      </c>
      <c r="AN91" s="106"/>
      <c r="AO91" s="107">
        <f>AN90</f>
        <v>1316.0600000000004</v>
      </c>
      <c r="AP91" s="51">
        <f t="shared" ref="AP91" si="505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11" t="s">
        <v>54</v>
      </c>
      <c r="D92" s="12">
        <v>6654</v>
      </c>
      <c r="E92" s="12">
        <v>1</v>
      </c>
      <c r="F92" s="12">
        <v>12009</v>
      </c>
      <c r="G92" s="13">
        <v>1.6</v>
      </c>
      <c r="H92" s="13">
        <v>3.6</v>
      </c>
      <c r="I92" s="12">
        <v>12248</v>
      </c>
      <c r="J92" s="12">
        <v>16348</v>
      </c>
      <c r="K92" s="14">
        <v>7.5999999999999998E-2</v>
      </c>
      <c r="L92" s="24">
        <f t="shared" ref="L92:L94" si="506">J92*(1-K92)</f>
        <v>15105.552000000001</v>
      </c>
      <c r="M92" s="15">
        <v>0.82199999999999995</v>
      </c>
      <c r="N92" s="25">
        <f>L92*M92</f>
        <v>12416.763744</v>
      </c>
      <c r="O92" s="14">
        <v>0.16200000000000001</v>
      </c>
      <c r="P92" s="25">
        <f>L92*O92</f>
        <v>2447.0994240000005</v>
      </c>
      <c r="Q92" s="16">
        <v>1.6E-2</v>
      </c>
      <c r="R92" s="25">
        <f>L92*Q92</f>
        <v>241.68883200000002</v>
      </c>
      <c r="S92" s="26">
        <v>0.20499999999999999</v>
      </c>
      <c r="T92" s="25">
        <f>L92*S92</f>
        <v>3096.63816</v>
      </c>
      <c r="U92" s="16">
        <v>0.51200000000000001</v>
      </c>
      <c r="V92" s="25">
        <f>L92*U92</f>
        <v>7734.0426240000006</v>
      </c>
      <c r="W92" s="16">
        <v>0.38</v>
      </c>
      <c r="X92" s="25">
        <f>W92*L92</f>
        <v>5740.1097600000003</v>
      </c>
      <c r="Y92" s="17">
        <v>3.0599999999999998E-3</v>
      </c>
      <c r="Z92" s="18">
        <f>L92*Y92</f>
        <v>46.222989120000001</v>
      </c>
      <c r="AA92" s="27">
        <f>IF(L92&gt;0,(AC92+AK92)/L92,0)</f>
        <v>2.3482796894810595E-3</v>
      </c>
      <c r="AB92" s="17">
        <v>2.3000000000000001E-4</v>
      </c>
      <c r="AC92" s="24">
        <f>AB92*L92</f>
        <v>3.4742769600000005</v>
      </c>
      <c r="AD92" s="118">
        <v>0.2198</v>
      </c>
      <c r="AE92" s="30">
        <f t="shared" ref="AE92:AE94" si="507">AH92*(1-AI92)*AD92</f>
        <v>32.202897999999998</v>
      </c>
      <c r="AF92" s="28">
        <f t="shared" ref="AF92:AF94" si="508">IF(AND(AD92&gt;0,AB92&gt;0,Y92&gt;0),((Y92-AB92)*AD92)/((AD92-AB92)*Y92),0)</f>
        <v>0.92580536943717384</v>
      </c>
      <c r="AG92" s="60">
        <f t="shared" si="365"/>
        <v>0.90300692876613331</v>
      </c>
      <c r="AH92" s="12">
        <v>161</v>
      </c>
      <c r="AI92" s="14">
        <v>0.09</v>
      </c>
      <c r="AJ92" s="15">
        <v>0.21840000000000001</v>
      </c>
      <c r="AK92" s="30">
        <f t="shared" ref="AK92:AK94" si="509">AH92*(1-AI92)*AJ92</f>
        <v>31.997783999999999</v>
      </c>
      <c r="AL92" s="19">
        <v>1.95</v>
      </c>
      <c r="AM92" s="19">
        <v>1004.22</v>
      </c>
      <c r="AN92" s="102">
        <f>AN90+AH92-AM92-AO92</f>
        <v>472.84000000000037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46" t="s">
        <v>53</v>
      </c>
      <c r="D93" s="34">
        <v>19116</v>
      </c>
      <c r="E93" s="34">
        <v>6</v>
      </c>
      <c r="F93" s="34">
        <v>15283</v>
      </c>
      <c r="G93" s="35">
        <v>1.1000000000000001</v>
      </c>
      <c r="H93" s="35">
        <v>3.9</v>
      </c>
      <c r="I93" s="34">
        <v>14851</v>
      </c>
      <c r="J93" s="34">
        <v>16471</v>
      </c>
      <c r="K93" s="36">
        <v>8.1000000000000003E-2</v>
      </c>
      <c r="L93" s="37">
        <f t="shared" si="506"/>
        <v>15136.849</v>
      </c>
      <c r="M93" s="38">
        <v>0.88200000000000001</v>
      </c>
      <c r="N93" s="25">
        <f>L93*M93</f>
        <v>13350.700817999999</v>
      </c>
      <c r="O93" s="36">
        <v>0.09</v>
      </c>
      <c r="P93" s="25">
        <f>L93*O93</f>
        <v>1362.3164099999999</v>
      </c>
      <c r="Q93" s="39">
        <v>2.8000000000000001E-2</v>
      </c>
      <c r="R93" s="25">
        <f>L93*Q93</f>
        <v>423.831772</v>
      </c>
      <c r="S93" s="28">
        <v>0.222</v>
      </c>
      <c r="T93" s="25">
        <f>L93*S93</f>
        <v>3360.380478</v>
      </c>
      <c r="U93" s="39">
        <v>0.497</v>
      </c>
      <c r="V93" s="25">
        <f>L93*U93</f>
        <v>7523.0139529999997</v>
      </c>
      <c r="W93" s="39">
        <v>0.4</v>
      </c>
      <c r="X93" s="25">
        <f>W93*L93</f>
        <v>6054.7396000000008</v>
      </c>
      <c r="Y93" s="40">
        <v>3.0200000000000001E-3</v>
      </c>
      <c r="Z93" s="18">
        <f>L93*Y93</f>
        <v>45.71328398</v>
      </c>
      <c r="AA93" s="27">
        <f>IF(L93&gt;0,(AC93+AK93)/L93,0)</f>
        <v>3.8669186539417818E-3</v>
      </c>
      <c r="AB93" s="40">
        <v>2.4000000000000001E-4</v>
      </c>
      <c r="AC93" s="37">
        <f>AB93*L93</f>
        <v>3.6328437600000001</v>
      </c>
      <c r="AD93" s="28">
        <v>0.2215</v>
      </c>
      <c r="AE93" s="41">
        <f t="shared" si="507"/>
        <v>55.552200000000006</v>
      </c>
      <c r="AF93" s="28">
        <f t="shared" si="508"/>
        <v>0.9215282969961921</v>
      </c>
      <c r="AG93" s="29">
        <f t="shared" si="365"/>
        <v>0.93896455152614433</v>
      </c>
      <c r="AH93" s="34">
        <v>275</v>
      </c>
      <c r="AI93" s="36">
        <v>8.7999999999999995E-2</v>
      </c>
      <c r="AJ93" s="38">
        <v>0.21890000000000001</v>
      </c>
      <c r="AK93" s="41">
        <f t="shared" si="509"/>
        <v>54.900120000000008</v>
      </c>
      <c r="AL93" s="42">
        <v>1.75</v>
      </c>
      <c r="AM93" s="42"/>
      <c r="AN93" s="122">
        <f>AN92+AH93-AM93</f>
        <v>747.84000000000037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11" t="s">
        <v>50</v>
      </c>
      <c r="D94" s="43">
        <v>19882</v>
      </c>
      <c r="E94" s="43">
        <v>2</v>
      </c>
      <c r="F94" s="43">
        <v>14734</v>
      </c>
      <c r="G94" s="37">
        <v>1.4</v>
      </c>
      <c r="H94" s="37">
        <v>4.0999999999999996</v>
      </c>
      <c r="I94" s="43">
        <v>15236</v>
      </c>
      <c r="J94" s="43">
        <v>16497</v>
      </c>
      <c r="K94" s="39">
        <v>8.2000000000000003E-2</v>
      </c>
      <c r="L94" s="37">
        <f t="shared" si="506"/>
        <v>15144.246000000001</v>
      </c>
      <c r="M94" s="28">
        <v>0.86099999999999999</v>
      </c>
      <c r="N94" s="25">
        <f>L94*M94</f>
        <v>13039.195806000002</v>
      </c>
      <c r="O94" s="39">
        <v>9.5000000000000001E-2</v>
      </c>
      <c r="P94" s="25">
        <f>L94*O94</f>
        <v>1438.7033700000002</v>
      </c>
      <c r="Q94" s="39">
        <v>4.3999999999999997E-2</v>
      </c>
      <c r="R94" s="25">
        <f>L94*Q94</f>
        <v>666.34682399999997</v>
      </c>
      <c r="S94" s="28">
        <v>0.218</v>
      </c>
      <c r="T94" s="25">
        <f>L94*S94</f>
        <v>3301.4456280000004</v>
      </c>
      <c r="U94" s="39">
        <v>0.496</v>
      </c>
      <c r="V94" s="25">
        <f>L94*U94</f>
        <v>7511.5460160000002</v>
      </c>
      <c r="W94" s="39">
        <v>0.4</v>
      </c>
      <c r="X94" s="25">
        <f>W94*L94</f>
        <v>6057.6984000000011</v>
      </c>
      <c r="Y94" s="47">
        <v>3.0599999999999998E-3</v>
      </c>
      <c r="Z94" s="18">
        <f>L94*Y94</f>
        <v>46.341392759999998</v>
      </c>
      <c r="AA94" s="27">
        <f>IF(L94&gt;0,(AC94+AK94)/L94,0)</f>
        <v>3.2360887481621727E-3</v>
      </c>
      <c r="AB94" s="47">
        <v>2.3000000000000001E-4</v>
      </c>
      <c r="AC94" s="37">
        <f>AB94*L94</f>
        <v>3.4831765800000003</v>
      </c>
      <c r="AD94" s="28">
        <v>0.22</v>
      </c>
      <c r="AE94" s="41">
        <f t="shared" si="507"/>
        <v>45.094499999999996</v>
      </c>
      <c r="AF94" s="28">
        <f t="shared" si="508"/>
        <v>0.92580448781718028</v>
      </c>
      <c r="AG94" s="29">
        <f t="shared" si="365"/>
        <v>0.92988951275444309</v>
      </c>
      <c r="AH94" s="43">
        <v>225</v>
      </c>
      <c r="AI94" s="39">
        <v>8.8999999999999996E-2</v>
      </c>
      <c r="AJ94" s="28">
        <v>0.22209999999999999</v>
      </c>
      <c r="AK94" s="41">
        <f t="shared" si="509"/>
        <v>45.524947499999996</v>
      </c>
      <c r="AL94" s="18">
        <v>1.75</v>
      </c>
      <c r="AM94" s="18"/>
      <c r="AN94" s="122">
        <f>AN93+AH94-AM94</f>
        <v>972.84000000000037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510">SUM(D92:D94)</f>
        <v>45652</v>
      </c>
      <c r="E95" s="51"/>
      <c r="F95" s="51">
        <f t="shared" ref="F95" si="511">SUM(F92:F94)</f>
        <v>42026</v>
      </c>
      <c r="G95" s="52"/>
      <c r="H95" s="52"/>
      <c r="I95" s="51">
        <f t="shared" ref="I95:J95" si="512">SUM(I92:I94)</f>
        <v>42335</v>
      </c>
      <c r="J95" s="51">
        <f t="shared" si="512"/>
        <v>49316</v>
      </c>
      <c r="K95" s="21">
        <f t="shared" ref="K95" si="513">IF(J95&gt;0,(J92*K92+J93*K93+J94*K94)/J95,0)</f>
        <v>7.9677041933652368E-2</v>
      </c>
      <c r="L95" s="52">
        <f t="shared" ref="L95" si="514">L92+L93+L94</f>
        <v>45386.647000000004</v>
      </c>
      <c r="M95" s="53">
        <f>IF(L95&gt;0,N95/L95,0)</f>
        <v>0.85502373347826288</v>
      </c>
      <c r="N95" s="54">
        <f t="shared" ref="N95" si="515">N92+N93+N94</f>
        <v>38806.660368000004</v>
      </c>
      <c r="O95" s="21">
        <f>IF(L95&gt;0,P95/L95,0)</f>
        <v>0.11563134866517018</v>
      </c>
      <c r="P95" s="54">
        <f t="shared" ref="P95" si="516">P92+P93+P94</f>
        <v>5248.1192040000005</v>
      </c>
      <c r="Q95" s="21">
        <f>IF(L95&gt;0,R95/L95,0)</f>
        <v>2.934491785656693E-2</v>
      </c>
      <c r="R95" s="54">
        <f t="shared" ref="R95" si="517">R92+R93+R94</f>
        <v>1331.867428</v>
      </c>
      <c r="S95" s="21">
        <f>IF(L95&gt;0,T95/L95,0)</f>
        <v>0.21500738457282376</v>
      </c>
      <c r="T95" s="54">
        <f t="shared" ref="T95" si="518">T92+T93+T94</f>
        <v>9758.464265999999</v>
      </c>
      <c r="U95" s="21">
        <f>IF(L95&gt;0,V95/L95,0)</f>
        <v>0.50165861763262654</v>
      </c>
      <c r="V95" s="54">
        <f t="shared" ref="V95" si="519">V92+V93+V94</f>
        <v>22768.602593</v>
      </c>
      <c r="W95" s="21">
        <f>IF(L95&gt;0,X95/L95,0)</f>
        <v>0.39334361403696555</v>
      </c>
      <c r="X95" s="54">
        <f t="shared" ref="X95" si="520">X92+X93+X94</f>
        <v>17852.547760000001</v>
      </c>
      <c r="Y95" s="55">
        <f>IF(L95&gt;0,Z95/L95,0)</f>
        <v>3.0466596455120372E-3</v>
      </c>
      <c r="Z95" s="56">
        <f t="shared" ref="Z95" si="521">SUM(Z92:Z94)</f>
        <v>138.27766585999998</v>
      </c>
      <c r="AA95" s="55">
        <f>IF(L95&gt;0,(AA92*L92+AA93*L93+AA94*L94)/L95,0)</f>
        <v>3.1509961244768751E-3</v>
      </c>
      <c r="AB95" s="55">
        <f>IF(J95&gt;0,(J92*AB92+J93*AB93+J94*AB94)/J95,0)</f>
        <v>2.3333988969097253E-4</v>
      </c>
      <c r="AC95" s="52">
        <f t="shared" ref="AC95" si="522">SUM(AC92:AC94)</f>
        <v>10.590297300000001</v>
      </c>
      <c r="AD95" s="53">
        <f>IF(J95&gt;0,(J92*AD92+J93*AD93+J94*AD94)/J95,0)</f>
        <v>0.22043468448373754</v>
      </c>
      <c r="AE95" s="58">
        <f t="shared" ref="AE95" si="523">SUM(AE92:AE94)</f>
        <v>132.84959800000001</v>
      </c>
      <c r="AF95" s="53">
        <f t="shared" ref="AF95" si="524">IF(AND(Z95&gt;0),((Z92*AF92+Z93*AF93+Z94*AF94)/Z95),0)</f>
        <v>0.92439111442079258</v>
      </c>
      <c r="AG95" s="57">
        <f t="shared" si="365"/>
        <v>0.92693127230158145</v>
      </c>
      <c r="AH95" s="51">
        <f t="shared" ref="AH95" si="525">SUM(AH92:AH94)</f>
        <v>661</v>
      </c>
      <c r="AI95" s="21">
        <f t="shared" ref="AI95" si="526">IF(AH95&gt;0,(AI92*AH92+AI93*AH93+AI94*AH94)/AH95,0)</f>
        <v>8.8827534039334341E-2</v>
      </c>
      <c r="AJ95" s="53">
        <f>IF(J95&gt;0,(AJ92*J92+AJ93*J93+AJ94*J94)/J95,0)</f>
        <v>0.21980470435558441</v>
      </c>
      <c r="AK95" s="58">
        <f t="shared" ref="AK95" si="527">SUM(AK92:AK94)</f>
        <v>132.42285150000001</v>
      </c>
      <c r="AL95" s="56"/>
      <c r="AM95" s="56">
        <f t="shared" ref="AM95" si="528">SUM(AM92:AM94)</f>
        <v>1004.22</v>
      </c>
      <c r="AN95" s="106"/>
      <c r="AO95" s="107">
        <f>AN94</f>
        <v>972.84000000000037</v>
      </c>
      <c r="AP95" s="51">
        <f t="shared" ref="AP95" si="529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51</v>
      </c>
      <c r="D96" s="12">
        <v>5363</v>
      </c>
      <c r="E96" s="12">
        <v>1</v>
      </c>
      <c r="F96" s="12">
        <v>11518</v>
      </c>
      <c r="G96" s="13">
        <v>0.8</v>
      </c>
      <c r="H96" s="13">
        <v>3.8</v>
      </c>
      <c r="I96" s="12">
        <v>11959</v>
      </c>
      <c r="J96" s="12">
        <v>16450</v>
      </c>
      <c r="K96" s="14">
        <v>7.8E-2</v>
      </c>
      <c r="L96" s="24">
        <f t="shared" ref="L96:L98" si="530">J96*(1-K96)</f>
        <v>15166.900000000001</v>
      </c>
      <c r="M96" s="15">
        <v>0.69</v>
      </c>
      <c r="N96" s="25">
        <f>L96*M96</f>
        <v>10465.161</v>
      </c>
      <c r="O96" s="14">
        <v>0.27800000000000002</v>
      </c>
      <c r="P96" s="25">
        <f>L96*O96</f>
        <v>4216.3982000000005</v>
      </c>
      <c r="Q96" s="16">
        <v>3.2000000000000001E-2</v>
      </c>
      <c r="R96" s="25">
        <f>L96*Q96</f>
        <v>485.34080000000006</v>
      </c>
      <c r="S96" s="26">
        <v>0.21299999999999999</v>
      </c>
      <c r="T96" s="25">
        <f>L96*S96</f>
        <v>3230.5497</v>
      </c>
      <c r="U96" s="16">
        <v>0.50800000000000001</v>
      </c>
      <c r="V96" s="25">
        <f>L96*U96</f>
        <v>7704.7852000000012</v>
      </c>
      <c r="W96" s="16">
        <v>0.39</v>
      </c>
      <c r="X96" s="25">
        <f>W96*L96</f>
        <v>5915.0910000000003</v>
      </c>
      <c r="Y96" s="17">
        <v>3.14E-3</v>
      </c>
      <c r="Z96" s="18">
        <f>L96*Y96</f>
        <v>47.624066000000006</v>
      </c>
      <c r="AA96" s="27">
        <f>IF(L96&gt;0,(AC96+AK96)/L96,0)</f>
        <v>3.1807924493469329E-3</v>
      </c>
      <c r="AB96" s="17">
        <v>2.5000000000000001E-4</v>
      </c>
      <c r="AC96" s="24">
        <f>AB96*L96</f>
        <v>3.7917250000000005</v>
      </c>
      <c r="AD96" s="118">
        <v>0.21779999999999999</v>
      </c>
      <c r="AE96" s="30">
        <f t="shared" ref="AE96:AE98" si="531">AH96*(1-AI96)*AD96</f>
        <v>43.9067376</v>
      </c>
      <c r="AF96" s="28">
        <f t="shared" ref="AF96:AF98" si="532">IF(AND(AD96&gt;0,AB96&gt;0,Y96&gt;0),((Y96-AB96)*AD96)/((AD96-AB96)*Y96),0)</f>
        <v>0.92143983299834442</v>
      </c>
      <c r="AG96" s="60">
        <f t="shared" si="365"/>
        <v>0.92244909459987889</v>
      </c>
      <c r="AH96" s="12">
        <v>223</v>
      </c>
      <c r="AI96" s="14">
        <v>9.6000000000000002E-2</v>
      </c>
      <c r="AJ96" s="15">
        <v>0.2205</v>
      </c>
      <c r="AK96" s="30">
        <f t="shared" ref="AK96:AK98" si="533">AH96*(1-AI96)*AJ96</f>
        <v>44.451036000000002</v>
      </c>
      <c r="AL96" s="19">
        <v>1.74</v>
      </c>
      <c r="AM96" s="19">
        <v>974.9</v>
      </c>
      <c r="AN96" s="102">
        <f>AN94+AH96-AM96</f>
        <v>220.9400000000004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11" t="s">
        <v>53</v>
      </c>
      <c r="D97" s="34">
        <v>21501</v>
      </c>
      <c r="E97" s="34">
        <v>4</v>
      </c>
      <c r="F97" s="34">
        <v>15408</v>
      </c>
      <c r="G97" s="35">
        <v>0.8</v>
      </c>
      <c r="H97" s="35">
        <v>3.7</v>
      </c>
      <c r="I97" s="34">
        <v>15817</v>
      </c>
      <c r="J97" s="34">
        <v>16450</v>
      </c>
      <c r="K97" s="36">
        <v>7.6999999999999999E-2</v>
      </c>
      <c r="L97" s="37">
        <f t="shared" si="530"/>
        <v>15183.35</v>
      </c>
      <c r="M97" s="38">
        <v>0.72899999999999998</v>
      </c>
      <c r="N97" s="25">
        <f>L97*M97</f>
        <v>11068.66215</v>
      </c>
      <c r="O97" s="36">
        <v>0.20200000000000001</v>
      </c>
      <c r="P97" s="25">
        <f>L97*O97</f>
        <v>3067.0367000000001</v>
      </c>
      <c r="Q97" s="39">
        <v>6.9000000000000006E-2</v>
      </c>
      <c r="R97" s="25">
        <f>L97*Q97</f>
        <v>1047.6511500000001</v>
      </c>
      <c r="S97" s="28">
        <v>0.221</v>
      </c>
      <c r="T97" s="25">
        <f>L97*S97</f>
        <v>3355.5203500000002</v>
      </c>
      <c r="U97" s="39">
        <v>0.5</v>
      </c>
      <c r="V97" s="25">
        <f>L97*U97</f>
        <v>7591.6750000000002</v>
      </c>
      <c r="W97" s="39">
        <v>0.39</v>
      </c>
      <c r="X97" s="25">
        <f>W97*L97</f>
        <v>5921.5065000000004</v>
      </c>
      <c r="Y97" s="40">
        <v>3.1700000000000001E-3</v>
      </c>
      <c r="Z97" s="18">
        <f>L97*Y97</f>
        <v>48.1312195</v>
      </c>
      <c r="AA97" s="27">
        <f>IF(L97&gt;0,(AC97+AK97)/L97,0)</f>
        <v>3.2504451257462943E-3</v>
      </c>
      <c r="AB97" s="40">
        <v>2.4000000000000001E-4</v>
      </c>
      <c r="AC97" s="37">
        <f>AB97*L97</f>
        <v>3.6440040000000002</v>
      </c>
      <c r="AD97" s="28">
        <v>0.21809999999999999</v>
      </c>
      <c r="AE97" s="41">
        <f t="shared" si="531"/>
        <v>45.500022000000001</v>
      </c>
      <c r="AF97" s="28">
        <f t="shared" si="532"/>
        <v>0.925308441939242</v>
      </c>
      <c r="AG97" s="29">
        <f t="shared" si="365"/>
        <v>0.92717958232709341</v>
      </c>
      <c r="AH97" s="34">
        <v>228</v>
      </c>
      <c r="AI97" s="36">
        <v>8.5000000000000006E-2</v>
      </c>
      <c r="AJ97" s="38">
        <v>0.21909999999999999</v>
      </c>
      <c r="AK97" s="41">
        <f t="shared" si="533"/>
        <v>45.708641999999998</v>
      </c>
      <c r="AL97" s="42">
        <v>1.7</v>
      </c>
      <c r="AM97" s="42"/>
      <c r="AN97" s="122">
        <f>AN96+AH97-AM97</f>
        <v>448.9400000000004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11" t="s">
        <v>50</v>
      </c>
      <c r="D98" s="43">
        <v>21800</v>
      </c>
      <c r="E98" s="43">
        <v>1</v>
      </c>
      <c r="F98" s="43">
        <v>16229</v>
      </c>
      <c r="G98" s="37">
        <v>1.3</v>
      </c>
      <c r="H98" s="37">
        <v>5.3</v>
      </c>
      <c r="I98" s="43">
        <v>16946</v>
      </c>
      <c r="J98" s="43">
        <v>16526</v>
      </c>
      <c r="K98" s="39">
        <v>7.0000000000000007E-2</v>
      </c>
      <c r="L98" s="37">
        <f t="shared" si="530"/>
        <v>15369.179999999998</v>
      </c>
      <c r="M98" s="28">
        <v>0.79</v>
      </c>
      <c r="N98" s="25">
        <f>L98*M98</f>
        <v>12141.652199999999</v>
      </c>
      <c r="O98" s="39">
        <v>0.13</v>
      </c>
      <c r="P98" s="25">
        <f>L98*O98</f>
        <v>1997.9933999999998</v>
      </c>
      <c r="Q98" s="39">
        <v>0.08</v>
      </c>
      <c r="R98" s="25">
        <f>L98*Q98</f>
        <v>1229.5344</v>
      </c>
      <c r="S98" s="28">
        <v>0.21299999999999999</v>
      </c>
      <c r="T98" s="25">
        <f>L98*S98</f>
        <v>3273.6353399999998</v>
      </c>
      <c r="U98" s="39">
        <v>0.49399999999999999</v>
      </c>
      <c r="V98" s="25">
        <f>L98*U98</f>
        <v>7592.3749199999993</v>
      </c>
      <c r="W98" s="39">
        <v>0.4</v>
      </c>
      <c r="X98" s="25">
        <f>W98*L98</f>
        <v>6147.6719999999996</v>
      </c>
      <c r="Y98" s="47">
        <v>3.14E-3</v>
      </c>
      <c r="Z98" s="18">
        <f>L98*Y98</f>
        <v>48.259225199999996</v>
      </c>
      <c r="AA98" s="27">
        <f>IF(L98&gt;0,(AC98+AK98)/L98,0)</f>
        <v>3.2837743197750313E-3</v>
      </c>
      <c r="AB98" s="47">
        <v>2.7E-4</v>
      </c>
      <c r="AC98" s="37">
        <f>AB98*L98</f>
        <v>4.1496785999999997</v>
      </c>
      <c r="AD98" s="28">
        <v>0.21529999999999999</v>
      </c>
      <c r="AE98" s="41">
        <f t="shared" si="531"/>
        <v>45.557480000000005</v>
      </c>
      <c r="AF98" s="28">
        <f t="shared" si="532"/>
        <v>0.91516040866464776</v>
      </c>
      <c r="AG98" s="29">
        <f t="shared" si="365"/>
        <v>0.91891096227919555</v>
      </c>
      <c r="AH98" s="43">
        <v>230</v>
      </c>
      <c r="AI98" s="39">
        <v>0.08</v>
      </c>
      <c r="AJ98" s="28">
        <v>0.21890000000000001</v>
      </c>
      <c r="AK98" s="41">
        <f t="shared" si="533"/>
        <v>46.319240000000008</v>
      </c>
      <c r="AL98" s="18">
        <v>1.75</v>
      </c>
      <c r="AM98" s="18"/>
      <c r="AN98" s="122">
        <f>AN97+AH98-AM98</f>
        <v>678.9400000000004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534">SUM(D96:D98)</f>
        <v>48664</v>
      </c>
      <c r="E99" s="51"/>
      <c r="F99" s="51">
        <f t="shared" ref="F99" si="535">SUM(F96:F98)</f>
        <v>43155</v>
      </c>
      <c r="G99" s="52"/>
      <c r="H99" s="52"/>
      <c r="I99" s="51">
        <f t="shared" ref="I99:J99" si="536">SUM(I96:I98)</f>
        <v>44722</v>
      </c>
      <c r="J99" s="51">
        <f t="shared" si="536"/>
        <v>49426</v>
      </c>
      <c r="K99" s="21">
        <f t="shared" ref="K99" si="537">IF(J99&gt;0,(J96*K96+J97*K97+J98*K98)/J99,0)</f>
        <v>7.4992311738760975E-2</v>
      </c>
      <c r="L99" s="52">
        <f t="shared" ref="L99" si="538">L96+L97+L98</f>
        <v>45719.43</v>
      </c>
      <c r="M99" s="53">
        <f>IF(L99&gt;0,N99/L99,0)</f>
        <v>0.73656813634815654</v>
      </c>
      <c r="N99" s="54">
        <f t="shared" ref="N99" si="539">N96+N97+N98</f>
        <v>33675.475350000001</v>
      </c>
      <c r="O99" s="21">
        <f>IF(L99&gt;0,P99/L99,0)</f>
        <v>0.20300839927356923</v>
      </c>
      <c r="P99" s="54">
        <f t="shared" ref="P99" si="540">P96+P97+P98</f>
        <v>9281.4282999999996</v>
      </c>
      <c r="Q99" s="21">
        <f>IF(L99&gt;0,R99/L99,0)</f>
        <v>6.0423464378274186E-2</v>
      </c>
      <c r="R99" s="54">
        <f t="shared" ref="R99" si="541">R96+R97+R98</f>
        <v>2762.5263500000001</v>
      </c>
      <c r="S99" s="21">
        <f>IF(L99&gt;0,T99/L99,0)</f>
        <v>0.21565678727840656</v>
      </c>
      <c r="T99" s="54">
        <f t="shared" ref="T99" si="542">T96+T97+T98</f>
        <v>9859.7053899999992</v>
      </c>
      <c r="U99" s="21">
        <f>IF(L99&gt;0,V99/L99,0)</f>
        <v>0.50063693095036399</v>
      </c>
      <c r="V99" s="54">
        <f t="shared" ref="V99" si="543">V96+V97+V98</f>
        <v>22888.83512</v>
      </c>
      <c r="W99" s="21">
        <f>IF(L99&gt;0,X99/L99,0)</f>
        <v>0.3933616298365924</v>
      </c>
      <c r="X99" s="54">
        <f t="shared" ref="X99" si="544">X96+X97+X98</f>
        <v>17984.269499999999</v>
      </c>
      <c r="Y99" s="55">
        <f>IF(L99&gt;0,Z99/L99,0)</f>
        <v>3.149962952294025E-3</v>
      </c>
      <c r="Z99" s="56">
        <f t="shared" ref="Z99" si="545">SUM(Z96:Z98)</f>
        <v>144.01451070000002</v>
      </c>
      <c r="AA99" s="55">
        <f>IF(L99&gt;0,(AA96*L96+AA97*L97+AA98*L98)/L99,0)</f>
        <v>3.2385426852434515E-3</v>
      </c>
      <c r="AB99" s="55">
        <f>IF(J99&gt;0,(J96*AB96+J97*AB97+J98*AB98)/J99,0)</f>
        <v>2.5335896087079674E-4</v>
      </c>
      <c r="AC99" s="52">
        <f t="shared" ref="AC99" si="546">SUM(AC96:AC98)</f>
        <v>11.5854076</v>
      </c>
      <c r="AD99" s="53">
        <f>IF(J99&gt;0,(J96*AD96+J97*AD97+J98*AD98)/J99,0)</f>
        <v>0.21706395014769556</v>
      </c>
      <c r="AE99" s="58">
        <f t="shared" ref="AE99" si="547">SUM(AE96:AE98)</f>
        <v>134.96423960000001</v>
      </c>
      <c r="AF99" s="53">
        <f t="shared" ref="AF99" si="548">IF(AND(Z99&gt;0),((Z96*AF96+Z97*AF97+Z98*AF98)/Z99),0)</f>
        <v>0.920628530815083</v>
      </c>
      <c r="AG99" s="57">
        <f t="shared" si="365"/>
        <v>0.92283279061224854</v>
      </c>
      <c r="AH99" s="51">
        <f t="shared" ref="AH99" si="549">SUM(AH96:AH98)</f>
        <v>681</v>
      </c>
      <c r="AI99" s="21">
        <f t="shared" ref="AI99" si="550">IF(AH99&gt;0,(AI96*AH96+AI97*AH97+AI98*AH98)/AH99,0)</f>
        <v>8.6913362701908956E-2</v>
      </c>
      <c r="AJ99" s="53">
        <f>IF(J99&gt;0,(AJ96*J96+AJ97*J97+AJ98*J98)/J99,0)</f>
        <v>0.21949907740865132</v>
      </c>
      <c r="AK99" s="58">
        <f t="shared" ref="AK99" si="551">SUM(AK96:AK98)</f>
        <v>136.47891800000002</v>
      </c>
      <c r="AL99" s="56"/>
      <c r="AM99" s="56">
        <f t="shared" ref="AM99" si="552">SUM(AM96:AM98)</f>
        <v>974.9</v>
      </c>
      <c r="AN99" s="106"/>
      <c r="AO99" s="107">
        <f>AN98</f>
        <v>678.9400000000004</v>
      </c>
      <c r="AP99" s="51">
        <f t="shared" ref="AP99" si="553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11" t="s">
        <v>51</v>
      </c>
      <c r="D100" s="12">
        <v>6077</v>
      </c>
      <c r="E100" s="12">
        <v>0</v>
      </c>
      <c r="F100" s="12">
        <v>14068</v>
      </c>
      <c r="G100" s="13">
        <v>0.6</v>
      </c>
      <c r="H100" s="13">
        <v>3.5</v>
      </c>
      <c r="I100" s="12">
        <v>14250</v>
      </c>
      <c r="J100" s="12">
        <v>16334</v>
      </c>
      <c r="K100" s="14">
        <v>8.5000000000000006E-2</v>
      </c>
      <c r="L100" s="24">
        <f t="shared" ref="L100:L102" si="554">J100*(1-K100)</f>
        <v>14945.61</v>
      </c>
      <c r="M100" s="15">
        <v>0.67200000000000004</v>
      </c>
      <c r="N100" s="25">
        <f>L100*M100</f>
        <v>10043.449920000001</v>
      </c>
      <c r="O100" s="14">
        <v>0.307</v>
      </c>
      <c r="P100" s="25">
        <f>L100*O100</f>
        <v>4588.3022700000001</v>
      </c>
      <c r="Q100" s="16">
        <v>2.1000000000000001E-2</v>
      </c>
      <c r="R100" s="25">
        <f>L100*Q100</f>
        <v>313.85781000000003</v>
      </c>
      <c r="S100" s="26">
        <v>0.214</v>
      </c>
      <c r="T100" s="25">
        <f>L100*S100</f>
        <v>3198.3605400000001</v>
      </c>
      <c r="U100" s="16">
        <v>0.48699999999999999</v>
      </c>
      <c r="V100" s="25">
        <f>L100*U100</f>
        <v>7278.5120699999998</v>
      </c>
      <c r="W100" s="16">
        <v>0.39</v>
      </c>
      <c r="X100" s="25">
        <f>W100*L100</f>
        <v>5828.7879000000003</v>
      </c>
      <c r="Y100" s="17">
        <v>3.13E-3</v>
      </c>
      <c r="Z100" s="18">
        <f>L100*Y100</f>
        <v>46.779759300000002</v>
      </c>
      <c r="AA100" s="27">
        <f>IF(L100&gt;0,(AC100+AK100)/L100,0)</f>
        <v>3.2499106627297243E-3</v>
      </c>
      <c r="AB100" s="17">
        <v>2.9E-4</v>
      </c>
      <c r="AC100" s="24">
        <f>AB100*L100</f>
        <v>4.3342269</v>
      </c>
      <c r="AD100" s="118">
        <v>0.21870000000000001</v>
      </c>
      <c r="AE100" s="30">
        <f t="shared" ref="AE100:AE102" si="555">AH100*(1-AI100)*AD100</f>
        <v>44.8737408</v>
      </c>
      <c r="AF100" s="28">
        <f t="shared" ref="AF100:AF102" si="556">IF(AND(AD100&gt;0,AB100&gt;0,Y100&gt;0),((Y100-AB100)*AD100)/((AD100-AB100)*Y100),0)</f>
        <v>0.90855299987580884</v>
      </c>
      <c r="AG100" s="60">
        <f t="shared" si="365"/>
        <v>0.91199348526969004</v>
      </c>
      <c r="AH100" s="12">
        <v>224</v>
      </c>
      <c r="AI100" s="14">
        <v>8.4000000000000005E-2</v>
      </c>
      <c r="AJ100" s="15">
        <v>0.21560000000000001</v>
      </c>
      <c r="AK100" s="30">
        <f t="shared" ref="AK100:AK102" si="557">AH100*(1-AI100)*AJ100</f>
        <v>44.237670399999999</v>
      </c>
      <c r="AL100" s="19">
        <v>1.72</v>
      </c>
      <c r="AM100" s="19">
        <v>499.92</v>
      </c>
      <c r="AN100" s="102">
        <f>AN98+AH100-AM100</f>
        <v>403.02000000000038</v>
      </c>
      <c r="AO100" s="121"/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11" t="s">
        <v>49</v>
      </c>
      <c r="D101" s="34">
        <v>19323</v>
      </c>
      <c r="E101" s="34">
        <v>5</v>
      </c>
      <c r="F101" s="34">
        <v>17252</v>
      </c>
      <c r="G101" s="35">
        <v>1.5</v>
      </c>
      <c r="H101" s="35">
        <v>4.9000000000000004</v>
      </c>
      <c r="I101" s="34">
        <v>16860</v>
      </c>
      <c r="J101" s="34">
        <v>16434</v>
      </c>
      <c r="K101" s="36">
        <v>8.4000000000000005E-2</v>
      </c>
      <c r="L101" s="37">
        <f t="shared" si="554"/>
        <v>15053.544</v>
      </c>
      <c r="M101" s="38">
        <v>0.84299999999999997</v>
      </c>
      <c r="N101" s="25">
        <f>L101*M101</f>
        <v>12690.137591999999</v>
      </c>
      <c r="O101" s="36">
        <v>0.13500000000000001</v>
      </c>
      <c r="P101" s="25">
        <f>L101*O101</f>
        <v>2032.2284400000001</v>
      </c>
      <c r="Q101" s="39">
        <v>2.1999999999999999E-2</v>
      </c>
      <c r="R101" s="25">
        <f>L101*Q101</f>
        <v>331.17796799999996</v>
      </c>
      <c r="S101" s="28">
        <v>0.21299999999999999</v>
      </c>
      <c r="T101" s="25">
        <f>L101*S101</f>
        <v>3206.4048720000001</v>
      </c>
      <c r="U101" s="39">
        <v>0.49399999999999999</v>
      </c>
      <c r="V101" s="25">
        <f>L101*U101</f>
        <v>7436.4507359999998</v>
      </c>
      <c r="W101" s="39">
        <v>0.38</v>
      </c>
      <c r="X101" s="25">
        <f>W101*L101</f>
        <v>5720.3467200000005</v>
      </c>
      <c r="Y101" s="40">
        <v>3.13E-3</v>
      </c>
      <c r="Z101" s="18">
        <f>L101*Y101</f>
        <v>47.117592719999998</v>
      </c>
      <c r="AA101" s="27">
        <f>IF(L101&gt;0,(AC101+AK101)/L101,0)</f>
        <v>3.0995655348667397E-3</v>
      </c>
      <c r="AB101" s="40">
        <v>2.9E-4</v>
      </c>
      <c r="AC101" s="37">
        <f>AB101*L101</f>
        <v>4.36552776</v>
      </c>
      <c r="AD101" s="28">
        <v>0.2223</v>
      </c>
      <c r="AE101" s="41">
        <f t="shared" si="555"/>
        <v>44.390642400000004</v>
      </c>
      <c r="AF101" s="28">
        <f t="shared" si="556"/>
        <v>0.90853346415475333</v>
      </c>
      <c r="AG101" s="29">
        <f t="shared" si="365"/>
        <v>0.90768131225006898</v>
      </c>
      <c r="AH101" s="34">
        <v>218</v>
      </c>
      <c r="AI101" s="36">
        <v>8.4000000000000005E-2</v>
      </c>
      <c r="AJ101" s="38">
        <v>0.21179999999999999</v>
      </c>
      <c r="AK101" s="41">
        <f t="shared" si="557"/>
        <v>42.293918400000003</v>
      </c>
      <c r="AL101" s="42">
        <v>1.75</v>
      </c>
      <c r="AM101" s="42"/>
      <c r="AN101" s="122">
        <f>AN100+AH101-AM101</f>
        <v>621.02000000000044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46" t="s">
        <v>50</v>
      </c>
      <c r="D102" s="43">
        <v>22900</v>
      </c>
      <c r="E102" s="43">
        <v>1</v>
      </c>
      <c r="F102" s="43">
        <v>17705</v>
      </c>
      <c r="G102" s="37">
        <v>1.4</v>
      </c>
      <c r="H102" s="37">
        <v>4.5</v>
      </c>
      <c r="I102" s="43">
        <v>18172</v>
      </c>
      <c r="J102" s="43">
        <v>16421</v>
      </c>
      <c r="K102" s="39">
        <v>7.8E-2</v>
      </c>
      <c r="L102" s="37">
        <f t="shared" si="554"/>
        <v>15140.162</v>
      </c>
      <c r="M102" s="28">
        <v>0.871</v>
      </c>
      <c r="N102" s="25">
        <f>L102*M102</f>
        <v>13187.081102</v>
      </c>
      <c r="O102" s="39">
        <v>7.5999999999999998E-2</v>
      </c>
      <c r="P102" s="25">
        <f>L102*O102</f>
        <v>1150.6523119999999</v>
      </c>
      <c r="Q102" s="39">
        <v>5.2999999999999999E-2</v>
      </c>
      <c r="R102" s="25">
        <f>L102*Q102</f>
        <v>802.428586</v>
      </c>
      <c r="S102" s="28">
        <v>0.20799999999999999</v>
      </c>
      <c r="T102" s="25">
        <f>L102*S102</f>
        <v>3149.1536959999999</v>
      </c>
      <c r="U102" s="39">
        <v>0.504</v>
      </c>
      <c r="V102" s="25">
        <f>L102*U102</f>
        <v>7630.6416479999998</v>
      </c>
      <c r="W102" s="39">
        <v>0.4</v>
      </c>
      <c r="X102" s="25">
        <f>W102*L102</f>
        <v>6056.0648000000001</v>
      </c>
      <c r="Y102" s="47">
        <v>3.1800000000000001E-3</v>
      </c>
      <c r="Z102" s="18">
        <f>L102*Y102</f>
        <v>48.145715160000002</v>
      </c>
      <c r="AA102" s="27">
        <f>IF(L102&gt;0,(AC102+AK102)/L102,0)</f>
        <v>3.3150909072175052E-3</v>
      </c>
      <c r="AB102" s="47">
        <v>2.9E-4</v>
      </c>
      <c r="AC102" s="37">
        <f>AB102*L102</f>
        <v>4.3906469800000005</v>
      </c>
      <c r="AD102" s="28">
        <v>0.22600000000000001</v>
      </c>
      <c r="AE102" s="41">
        <f t="shared" si="555"/>
        <v>47.199648000000003</v>
      </c>
      <c r="AF102" s="28">
        <f t="shared" si="556"/>
        <v>0.90997269552486937</v>
      </c>
      <c r="AG102" s="29">
        <f t="shared" si="365"/>
        <v>0.91372955892656216</v>
      </c>
      <c r="AH102" s="43">
        <v>228</v>
      </c>
      <c r="AI102" s="39">
        <v>8.4000000000000005E-2</v>
      </c>
      <c r="AJ102" s="28">
        <v>0.21929999999999999</v>
      </c>
      <c r="AK102" s="41">
        <f t="shared" si="557"/>
        <v>45.800366400000001</v>
      </c>
      <c r="AL102" s="18">
        <v>1.75</v>
      </c>
      <c r="AM102" s="18"/>
      <c r="AN102" s="122">
        <f>AN101+AH102-AM102</f>
        <v>849.02000000000044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558">SUM(D100:D102)</f>
        <v>48300</v>
      </c>
      <c r="E103" s="51"/>
      <c r="F103" s="51">
        <f t="shared" ref="F103" si="559">SUM(F100:F102)</f>
        <v>49025</v>
      </c>
      <c r="G103" s="52"/>
      <c r="H103" s="52"/>
      <c r="I103" s="51">
        <f t="shared" ref="I103:J103" si="560">SUM(I100:I102)</f>
        <v>49282</v>
      </c>
      <c r="J103" s="51">
        <f t="shared" si="560"/>
        <v>49189</v>
      </c>
      <c r="K103" s="21">
        <f t="shared" ref="K103" si="561">IF(J103&gt;0,(J100*K100+J101*K101+J102*K102)/J103,0)</f>
        <v>8.2329057309561082E-2</v>
      </c>
      <c r="L103" s="52">
        <f t="shared" ref="L103" si="562">L100+L101+L102</f>
        <v>45139.316000000006</v>
      </c>
      <c r="M103" s="53">
        <f>IF(L103&gt;0,N103/L103,0)</f>
        <v>0.79577343648716325</v>
      </c>
      <c r="N103" s="54">
        <f t="shared" ref="N103" si="563">N100+N101+N102</f>
        <v>35920.668613999995</v>
      </c>
      <c r="O103" s="21">
        <f>IF(L103&gt;0,P103/L103,0)</f>
        <v>0.17215996409870277</v>
      </c>
      <c r="P103" s="54">
        <f t="shared" ref="P103" si="564">P100+P101+P102</f>
        <v>7771.1830220000002</v>
      </c>
      <c r="Q103" s="21">
        <f>IF(L103&gt;0,R103/L103,0)</f>
        <v>3.2066599414133784E-2</v>
      </c>
      <c r="R103" s="54">
        <f t="shared" ref="R103" si="565">R100+R101+R102</f>
        <v>1447.4643639999999</v>
      </c>
      <c r="S103" s="21">
        <f>IF(L103&gt;0,T103/L103,0)</f>
        <v>0.21165405138172672</v>
      </c>
      <c r="T103" s="54">
        <f t="shared" ref="T103" si="566">T100+T101+T102</f>
        <v>9553.9191080000001</v>
      </c>
      <c r="U103" s="21">
        <f>IF(L103&gt;0,V103/L103,0)</f>
        <v>0.49503639917804687</v>
      </c>
      <c r="V103" s="54">
        <f t="shared" ref="V103" si="567">V100+V101+V102</f>
        <v>22345.604454</v>
      </c>
      <c r="W103" s="21">
        <f>IF(L103&gt;0,X103/L103,0)</f>
        <v>0.39001918903689187</v>
      </c>
      <c r="X103" s="54">
        <f t="shared" ref="X103" si="568">X100+X101+X102</f>
        <v>17605.199420000001</v>
      </c>
      <c r="Y103" s="55">
        <f>IF(L103&gt;0,Z103/L103,0)</f>
        <v>3.1467704822997315E-3</v>
      </c>
      <c r="Z103" s="56">
        <f t="shared" ref="Z103" si="569">SUM(Z100:Z102)</f>
        <v>142.04306718000001</v>
      </c>
      <c r="AA103" s="55">
        <f>IF(L103&gt;0,(AA100*L100+AA101*L101+AA102*L102)/L103,0)</f>
        <v>3.2216340371661813E-3</v>
      </c>
      <c r="AB103" s="55">
        <f>IF(J103&gt;0,(J100*AB100+J101*AB101+J102*AB102)/J103,0)</f>
        <v>2.9E-4</v>
      </c>
      <c r="AC103" s="52">
        <f t="shared" ref="AC103" si="570">SUM(AC100:AC102)</f>
        <v>13.09040164</v>
      </c>
      <c r="AD103" s="53">
        <f>IF(J103&gt;0,(J100*AD100+J101*AD101+J102*AD102)/J103,0)</f>
        <v>0.22233975075728313</v>
      </c>
      <c r="AE103" s="58">
        <f t="shared" ref="AE103" si="571">SUM(AE100:AE102)</f>
        <v>136.46403119999999</v>
      </c>
      <c r="AF103" s="53">
        <f t="shared" ref="AF103" si="572">IF(AND(Z103&gt;0),((Z100*AF100+Z101*AF101+Z102*AF102)/Z103),0)</f>
        <v>0.90902772762932815</v>
      </c>
      <c r="AG103" s="57">
        <f t="shared" si="365"/>
        <v>0.91120941664422195</v>
      </c>
      <c r="AH103" s="51">
        <f t="shared" ref="AH103" si="573">SUM(AH100:AH102)</f>
        <v>670</v>
      </c>
      <c r="AI103" s="21">
        <f t="shared" ref="AI103" si="574">IF(AH103&gt;0,(AI100*AH100+AI101*AH101+AI102*AH102)/AH103,0)</f>
        <v>8.4000000000000005E-2</v>
      </c>
      <c r="AJ103" s="53">
        <f>IF(J103&gt;0,(AJ100*J100+AJ101*J101+AJ102*J102)/J103,0)</f>
        <v>0.21556561223037671</v>
      </c>
      <c r="AK103" s="58">
        <f t="shared" ref="AK103" si="575">SUM(AK100:AK102)</f>
        <v>132.33195520000001</v>
      </c>
      <c r="AL103" s="56"/>
      <c r="AM103" s="56">
        <f t="shared" ref="AM103" si="576">SUM(AM100:AM102)</f>
        <v>499.92</v>
      </c>
      <c r="AN103" s="123"/>
      <c r="AO103" s="107">
        <f>AN102</f>
        <v>849.02000000000044</v>
      </c>
      <c r="AP103" s="51">
        <f t="shared" ref="AP103" si="577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11" t="s">
        <v>51</v>
      </c>
      <c r="D104" s="12">
        <v>5416</v>
      </c>
      <c r="E104" s="12">
        <v>1</v>
      </c>
      <c r="F104" s="12">
        <v>9966</v>
      </c>
      <c r="G104" s="13">
        <v>2.2999999999999998</v>
      </c>
      <c r="H104" s="13">
        <v>3.4</v>
      </c>
      <c r="I104" s="12">
        <v>9838</v>
      </c>
      <c r="J104" s="12">
        <v>16520</v>
      </c>
      <c r="K104" s="14">
        <v>7.9000000000000001E-2</v>
      </c>
      <c r="L104" s="24">
        <f t="shared" ref="L104:L106" si="578">J104*(1-K104)</f>
        <v>15214.92</v>
      </c>
      <c r="M104" s="15">
        <v>0.59499999999999997</v>
      </c>
      <c r="N104" s="25">
        <f>L104*M104</f>
        <v>9052.8773999999994</v>
      </c>
      <c r="O104" s="14">
        <v>0.371</v>
      </c>
      <c r="P104" s="25">
        <f>L104*O104</f>
        <v>5644.7353199999998</v>
      </c>
      <c r="Q104" s="16">
        <v>3.4000000000000002E-2</v>
      </c>
      <c r="R104" s="25">
        <f>L104*Q104</f>
        <v>517.30727999999999</v>
      </c>
      <c r="S104" s="26">
        <v>0.20499999999999999</v>
      </c>
      <c r="T104" s="25">
        <f>L104*S104</f>
        <v>3119.0585999999998</v>
      </c>
      <c r="U104" s="16">
        <v>0.51600000000000001</v>
      </c>
      <c r="V104" s="25">
        <f>L104*U104</f>
        <v>7850.8987200000001</v>
      </c>
      <c r="W104" s="16">
        <v>0.39</v>
      </c>
      <c r="X104" s="25">
        <f>W104*L104</f>
        <v>5933.8188</v>
      </c>
      <c r="Y104" s="17">
        <v>3.2200000000000002E-3</v>
      </c>
      <c r="Z104" s="18">
        <f>L104*Y104</f>
        <v>48.992042400000003</v>
      </c>
      <c r="AA104" s="27">
        <f>IF(L104&gt;0,(AC104+AK104)/L104,0)</f>
        <v>3.2414788904575249E-3</v>
      </c>
      <c r="AB104" s="17">
        <v>2.9E-4</v>
      </c>
      <c r="AC104" s="24">
        <f>AB104*L104</f>
        <v>4.4123267999999998</v>
      </c>
      <c r="AD104" s="118">
        <v>0.2253</v>
      </c>
      <c r="AE104" s="30">
        <f t="shared" ref="AE104:AE106" si="579">AH104*(1-AI104)*AD104</f>
        <v>45.615139200000002</v>
      </c>
      <c r="AF104" s="28">
        <f t="shared" ref="AF104:AF106" si="580">IF(AND(AD104&gt;0,AB104&gt;0,Y104&gt;0),((Y104-AB104)*AD104)/((AD104-AB104)*Y104),0)</f>
        <v>0.91111064490991578</v>
      </c>
      <c r="AG104" s="60">
        <f t="shared" si="365"/>
        <v>0.91172673171980634</v>
      </c>
      <c r="AH104" s="12">
        <v>222</v>
      </c>
      <c r="AI104" s="14">
        <v>8.7999999999999995E-2</v>
      </c>
      <c r="AJ104" s="15">
        <v>0.2218</v>
      </c>
      <c r="AK104" s="30">
        <f t="shared" ref="AK104:AK106" si="581">AH104*(1-AI104)*AJ104</f>
        <v>44.906515200000001</v>
      </c>
      <c r="AL104" s="19">
        <v>1.74</v>
      </c>
      <c r="AM104" s="19">
        <v>601.55999999999995</v>
      </c>
      <c r="AN104" s="102">
        <f>AN102+AH104-AM104</f>
        <v>469.46000000000049</v>
      </c>
      <c r="AO104" s="103"/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49</v>
      </c>
      <c r="D105" s="34">
        <v>19251</v>
      </c>
      <c r="E105" s="34">
        <v>4</v>
      </c>
      <c r="F105" s="34">
        <v>17894</v>
      </c>
      <c r="G105" s="35">
        <v>1.4</v>
      </c>
      <c r="H105" s="35">
        <v>4</v>
      </c>
      <c r="I105" s="34">
        <v>17264</v>
      </c>
      <c r="J105" s="34">
        <v>16684</v>
      </c>
      <c r="K105" s="36">
        <v>7.9000000000000001E-2</v>
      </c>
      <c r="L105" s="37">
        <f t="shared" si="578"/>
        <v>15365.964</v>
      </c>
      <c r="M105" s="38">
        <v>0.86399999999999999</v>
      </c>
      <c r="N105" s="25">
        <f>L105*M105</f>
        <v>13276.192896</v>
      </c>
      <c r="O105" s="36">
        <v>0.10100000000000001</v>
      </c>
      <c r="P105" s="25">
        <f>L105*O105</f>
        <v>1551.962364</v>
      </c>
      <c r="Q105" s="39">
        <v>3.5000000000000003E-2</v>
      </c>
      <c r="R105" s="25">
        <f>L105*Q105</f>
        <v>537.80874000000006</v>
      </c>
      <c r="S105" s="28">
        <v>0.218</v>
      </c>
      <c r="T105" s="25">
        <f>L105*S105</f>
        <v>3349.7801519999998</v>
      </c>
      <c r="U105" s="39">
        <v>0.505</v>
      </c>
      <c r="V105" s="25">
        <f>L105*U105</f>
        <v>7759.8118199999999</v>
      </c>
      <c r="W105" s="39">
        <v>0.39</v>
      </c>
      <c r="X105" s="25">
        <f>W105*L105</f>
        <v>5992.7259599999998</v>
      </c>
      <c r="Y105" s="40">
        <v>3.2000000000000002E-3</v>
      </c>
      <c r="Z105" s="18">
        <f>L105*Y105</f>
        <v>49.171084800000003</v>
      </c>
      <c r="AA105" s="27">
        <f>IF(L105&gt;0,(AC105+AK105)/L105,0)</f>
        <v>3.2632012518056135E-3</v>
      </c>
      <c r="AB105" s="40">
        <v>2.9E-4</v>
      </c>
      <c r="AC105" s="37">
        <f>AB105*L105</f>
        <v>4.4561295599999999</v>
      </c>
      <c r="AD105" s="28">
        <v>0.2225</v>
      </c>
      <c r="AE105" s="41">
        <f t="shared" si="579"/>
        <v>45.809635</v>
      </c>
      <c r="AF105" s="28">
        <f t="shared" si="580"/>
        <v>0.91056179964898087</v>
      </c>
      <c r="AG105" s="29">
        <f t="shared" si="365"/>
        <v>0.91232252279840642</v>
      </c>
      <c r="AH105" s="34">
        <v>226</v>
      </c>
      <c r="AI105" s="36">
        <v>8.8999999999999996E-2</v>
      </c>
      <c r="AJ105" s="38">
        <v>0.22189999999999999</v>
      </c>
      <c r="AK105" s="41">
        <f t="shared" si="581"/>
        <v>45.686103399999993</v>
      </c>
      <c r="AL105" s="42">
        <v>1.75</v>
      </c>
      <c r="AM105" s="42"/>
      <c r="AN105" s="122">
        <f>AN104+AH105-AM105</f>
        <v>695.46000000000049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46" t="s">
        <v>54</v>
      </c>
      <c r="D106" s="43">
        <v>16500</v>
      </c>
      <c r="E106" s="43">
        <v>4</v>
      </c>
      <c r="F106" s="43">
        <v>17889</v>
      </c>
      <c r="G106" s="37">
        <v>1.1000000000000001</v>
      </c>
      <c r="H106" s="37">
        <v>3.3</v>
      </c>
      <c r="I106" s="43">
        <v>17893</v>
      </c>
      <c r="J106" s="43">
        <v>16728</v>
      </c>
      <c r="K106" s="39">
        <v>7.9000000000000001E-2</v>
      </c>
      <c r="L106" s="37">
        <f t="shared" si="578"/>
        <v>15406.488000000001</v>
      </c>
      <c r="M106" s="28">
        <v>0.82899999999999996</v>
      </c>
      <c r="N106" s="25">
        <f>L106*M106</f>
        <v>12771.978552</v>
      </c>
      <c r="O106" s="39">
        <v>0.14499999999999999</v>
      </c>
      <c r="P106" s="25">
        <f>L106*O106</f>
        <v>2233.94076</v>
      </c>
      <c r="Q106" s="39">
        <v>2.5999999999999999E-2</v>
      </c>
      <c r="R106" s="25">
        <f>L106*Q106</f>
        <v>400.56868800000001</v>
      </c>
      <c r="S106" s="28">
        <v>0.21299999999999999</v>
      </c>
      <c r="T106" s="25">
        <f>L106*S106</f>
        <v>3281.581944</v>
      </c>
      <c r="U106" s="39">
        <v>0.50800000000000001</v>
      </c>
      <c r="V106" s="25">
        <f>L106*U106</f>
        <v>7826.4959040000003</v>
      </c>
      <c r="W106" s="39">
        <v>0.38</v>
      </c>
      <c r="X106" s="25">
        <f>W106*L106</f>
        <v>5854.4654400000009</v>
      </c>
      <c r="Y106" s="47">
        <v>3.1900000000000001E-3</v>
      </c>
      <c r="Z106" s="18">
        <f>L106*Y106</f>
        <v>49.146696720000008</v>
      </c>
      <c r="AA106" s="27">
        <f>IF(L106&gt;0,(AC106+AK106)/L106,0)</f>
        <v>3.2766354953835033E-3</v>
      </c>
      <c r="AB106" s="47">
        <v>2.7999999999999998E-4</v>
      </c>
      <c r="AC106" s="37">
        <f>AB106*L106</f>
        <v>4.3138166399999998</v>
      </c>
      <c r="AD106" s="28">
        <v>0.2185</v>
      </c>
      <c r="AE106" s="41">
        <f t="shared" si="579"/>
        <v>46.231104000000002</v>
      </c>
      <c r="AF106" s="28">
        <f t="shared" si="580"/>
        <v>0.91339619014948259</v>
      </c>
      <c r="AG106" s="29">
        <f t="shared" si="365"/>
        <v>0.91572156933326976</v>
      </c>
      <c r="AH106" s="43">
        <v>232</v>
      </c>
      <c r="AI106" s="39">
        <v>8.7999999999999995E-2</v>
      </c>
      <c r="AJ106" s="28">
        <v>0.21820000000000001</v>
      </c>
      <c r="AK106" s="41">
        <f t="shared" si="581"/>
        <v>46.167628800000003</v>
      </c>
      <c r="AL106" s="18">
        <v>1.75</v>
      </c>
      <c r="AM106" s="18"/>
      <c r="AN106" s="122">
        <f>AN105+AH106-AM106</f>
        <v>927.46000000000049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582">SUM(D104:D106)</f>
        <v>41167</v>
      </c>
      <c r="E107" s="51"/>
      <c r="F107" s="51">
        <f t="shared" ref="F107" si="583">SUM(F104:F106)</f>
        <v>45749</v>
      </c>
      <c r="G107" s="52"/>
      <c r="H107" s="52"/>
      <c r="I107" s="51">
        <f t="shared" ref="I107:J107" si="584">SUM(I104:I106)</f>
        <v>44995</v>
      </c>
      <c r="J107" s="51">
        <f t="shared" si="584"/>
        <v>49932</v>
      </c>
      <c r="K107" s="21">
        <f t="shared" ref="K107" si="585">IF(J107&gt;0,(J104*K104+J105*K105+J106*K106)/J107,0)</f>
        <v>7.9000000000000001E-2</v>
      </c>
      <c r="L107" s="52">
        <f t="shared" ref="L107" si="586">L104+L105+L106</f>
        <v>45987.372000000003</v>
      </c>
      <c r="M107" s="53">
        <f>IF(L107&gt;0,N107/L107,0)</f>
        <v>0.76327581510854758</v>
      </c>
      <c r="N107" s="54">
        <f t="shared" ref="N107" si="587">N104+N105+N106</f>
        <v>35101.048847999999</v>
      </c>
      <c r="O107" s="21">
        <f>IF(L107&gt;0,P107/L107,0)</f>
        <v>0.20507017543859649</v>
      </c>
      <c r="P107" s="54">
        <f t="shared" ref="P107" si="588">P104+P105+P106</f>
        <v>9430.6384440000002</v>
      </c>
      <c r="Q107" s="21">
        <f>IF(L107&gt;0,R107/L107,0)</f>
        <v>3.1654009452855882E-2</v>
      </c>
      <c r="R107" s="54">
        <f t="shared" ref="R107" si="589">R104+R105+R106</f>
        <v>1455.684708</v>
      </c>
      <c r="S107" s="21">
        <f>IF(L107&gt;0,T107/L107,0)</f>
        <v>0.21202387246655449</v>
      </c>
      <c r="T107" s="54">
        <f t="shared" ref="T107" si="590">T104+T105+T106</f>
        <v>9750.4206959999992</v>
      </c>
      <c r="U107" s="21">
        <f>IF(L107&gt;0,V107/L107,0)</f>
        <v>0.50964439637907555</v>
      </c>
      <c r="V107" s="54">
        <f t="shared" ref="V107" si="591">V104+V105+V106</f>
        <v>23437.206443999999</v>
      </c>
      <c r="W107" s="21">
        <f>IF(L107&gt;0,X107/L107,0)</f>
        <v>0.38664984378755107</v>
      </c>
      <c r="X107" s="54">
        <f t="shared" ref="X107" si="592">X104+X105+X106</f>
        <v>17781.010200000001</v>
      </c>
      <c r="Y107" s="55">
        <f>IF(L107&gt;0,Z107/L107,0)</f>
        <v>3.2032668429063525E-3</v>
      </c>
      <c r="Z107" s="56">
        <f t="shared" ref="Z107" si="593">SUM(Z104:Z106)</f>
        <v>147.30982392000001</v>
      </c>
      <c r="AA107" s="55">
        <f>IF(L107&gt;0,(AA104*L104+AA105*L105+AA106*L106)/L107,0)</f>
        <v>3.2605150909688855E-3</v>
      </c>
      <c r="AB107" s="55">
        <f>IF(J107&gt;0,(J104*AB104+J105*AB105+J106*AB106)/J107,0)</f>
        <v>2.8664984378755105E-4</v>
      </c>
      <c r="AC107" s="52">
        <f t="shared" ref="AC107" si="594">SUM(AC104:AC106)</f>
        <v>13.182272999999999</v>
      </c>
      <c r="AD107" s="53">
        <f>IF(J107&gt;0,(J104*AD104+J105*AD105+J106*AD106)/J107,0)</f>
        <v>0.22208631739165266</v>
      </c>
      <c r="AE107" s="58">
        <f t="shared" ref="AE107" si="595">SUM(AE104:AE106)</f>
        <v>137.65587820000002</v>
      </c>
      <c r="AF107" s="53">
        <f t="shared" ref="AF107" si="596">IF(AND(Z107&gt;0),((Z104*AF104+Z105*AF105+Z106*AF106)/Z107),0)</f>
        <v>0.91168996595986607</v>
      </c>
      <c r="AG107" s="57">
        <f t="shared" si="365"/>
        <v>0.91327105739760672</v>
      </c>
      <c r="AH107" s="51">
        <f t="shared" ref="AH107" si="597">SUM(AH104:AH106)</f>
        <v>680</v>
      </c>
      <c r="AI107" s="21">
        <f t="shared" ref="AI107" si="598">IF(AH107&gt;0,(AI104*AH104+AI105*AH105+AI106*AH106)/AH107,0)</f>
        <v>8.8332352941176473E-2</v>
      </c>
      <c r="AJ107" s="53">
        <f>IF(J107&gt;0,(AJ104*J104+AJ105*J105+AJ106*J106)/J107,0)</f>
        <v>0.2206273572057999</v>
      </c>
      <c r="AK107" s="58">
        <f t="shared" ref="AK107" si="599">SUM(AK104:AK106)</f>
        <v>136.7602474</v>
      </c>
      <c r="AL107" s="56"/>
      <c r="AM107" s="56">
        <f t="shared" ref="AM107" si="600">SUM(AM104:AM106)</f>
        <v>601.55999999999995</v>
      </c>
      <c r="AN107" s="106"/>
      <c r="AO107" s="107">
        <f>AN106</f>
        <v>927.46000000000049</v>
      </c>
      <c r="AP107" s="51">
        <f t="shared" ref="AP107" si="601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11" t="s">
        <v>53</v>
      </c>
      <c r="D108" s="12">
        <v>18973</v>
      </c>
      <c r="E108" s="12">
        <v>2</v>
      </c>
      <c r="F108" s="12">
        <v>17829</v>
      </c>
      <c r="G108" s="13">
        <v>1</v>
      </c>
      <c r="H108" s="13">
        <v>4.0999999999999996</v>
      </c>
      <c r="I108" s="12">
        <v>17420</v>
      </c>
      <c r="J108" s="12">
        <v>16414</v>
      </c>
      <c r="K108" s="14">
        <v>8.3000000000000004E-2</v>
      </c>
      <c r="L108" s="24">
        <f t="shared" ref="L108:L110" si="602">J108*(1-K108)</f>
        <v>15051.638000000001</v>
      </c>
      <c r="M108" s="15">
        <v>0.75</v>
      </c>
      <c r="N108" s="25">
        <f>L108*M108</f>
        <v>11288.728500000001</v>
      </c>
      <c r="O108" s="14">
        <v>0.18099999999999999</v>
      </c>
      <c r="P108" s="25">
        <f>L108*O108</f>
        <v>2724.3464779999999</v>
      </c>
      <c r="Q108" s="16">
        <v>6.9000000000000006E-2</v>
      </c>
      <c r="R108" s="25">
        <f>L108*Q108</f>
        <v>1038.563022</v>
      </c>
      <c r="S108" s="26">
        <v>0.20399999999999999</v>
      </c>
      <c r="T108" s="25">
        <f>L108*S108</f>
        <v>3070.5341520000002</v>
      </c>
      <c r="U108" s="16">
        <v>0.51400000000000001</v>
      </c>
      <c r="V108" s="25">
        <f>L108*U108</f>
        <v>7736.541932000001</v>
      </c>
      <c r="W108" s="16">
        <v>0.4</v>
      </c>
      <c r="X108" s="25">
        <f>W108*L108</f>
        <v>6020.6552000000011</v>
      </c>
      <c r="Y108" s="17">
        <v>3.0899999999999999E-3</v>
      </c>
      <c r="Z108" s="18">
        <f>L108*Y108</f>
        <v>46.509561419999997</v>
      </c>
      <c r="AA108" s="27">
        <f>IF(L108&gt;0,(AC108+AK108)/L108,0)</f>
        <v>3.0365082032932224E-3</v>
      </c>
      <c r="AB108" s="17">
        <v>2.7E-4</v>
      </c>
      <c r="AC108" s="24">
        <f>AB108*L108</f>
        <v>4.0639422600000001</v>
      </c>
      <c r="AD108" s="118">
        <v>0.2175</v>
      </c>
      <c r="AE108" s="30">
        <f t="shared" ref="AE108:AE110" si="603">AH108*(1-AI108)*AD108</f>
        <v>41.929650000000002</v>
      </c>
      <c r="AF108" s="28">
        <f t="shared" ref="AF108:AF110" si="604">IF(AND(AD108&gt;0,AB108&gt;0,Y108&gt;0),((Y108-AB108)*AD108)/((AD108-AB108)*Y108),0)</f>
        <v>0.91375567661496104</v>
      </c>
      <c r="AG108" s="60">
        <f t="shared" si="365"/>
        <v>0.91222235580406286</v>
      </c>
      <c r="AH108" s="12">
        <v>210</v>
      </c>
      <c r="AI108" s="14">
        <v>8.2000000000000003E-2</v>
      </c>
      <c r="AJ108" s="15">
        <v>0.216</v>
      </c>
      <c r="AK108" s="30">
        <f t="shared" ref="AK108:AK110" si="605">AH108*(1-AI108)*AJ108</f>
        <v>41.640479999999997</v>
      </c>
      <c r="AL108" s="19">
        <v>1.7</v>
      </c>
      <c r="AM108" s="19"/>
      <c r="AN108" s="102">
        <f>AN106+AH108-AM108</f>
        <v>1137.4600000000005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46" t="s">
        <v>49</v>
      </c>
      <c r="D109" s="34">
        <v>19090</v>
      </c>
      <c r="E109" s="34">
        <v>4</v>
      </c>
      <c r="F109" s="34">
        <v>17719</v>
      </c>
      <c r="G109" s="35">
        <v>1.2</v>
      </c>
      <c r="H109" s="35">
        <v>4.2</v>
      </c>
      <c r="I109" s="34">
        <v>17943</v>
      </c>
      <c r="J109" s="34">
        <v>16688</v>
      </c>
      <c r="K109" s="36">
        <v>7.9000000000000001E-2</v>
      </c>
      <c r="L109" s="37">
        <f t="shared" si="602"/>
        <v>15369.648000000001</v>
      </c>
      <c r="M109" s="38">
        <v>0.871</v>
      </c>
      <c r="N109" s="25">
        <f>L109*M109</f>
        <v>13386.963408000001</v>
      </c>
      <c r="O109" s="36">
        <v>9.8000000000000004E-2</v>
      </c>
      <c r="P109" s="25">
        <f>L109*O109</f>
        <v>1506.2255040000002</v>
      </c>
      <c r="Q109" s="39">
        <v>3.1E-2</v>
      </c>
      <c r="R109" s="25">
        <f>L109*Q109</f>
        <v>476.45908800000001</v>
      </c>
      <c r="S109" s="28">
        <v>0.20499999999999999</v>
      </c>
      <c r="T109" s="25">
        <f>L109*S109</f>
        <v>3150.7778400000002</v>
      </c>
      <c r="U109" s="39">
        <v>0.52100000000000002</v>
      </c>
      <c r="V109" s="25">
        <f>L109*U109</f>
        <v>8007.5866080000005</v>
      </c>
      <c r="W109" s="39">
        <v>0.39</v>
      </c>
      <c r="X109" s="25">
        <f>W109*L109</f>
        <v>5994.1627200000003</v>
      </c>
      <c r="Y109" s="40">
        <v>3.0500000000000002E-3</v>
      </c>
      <c r="Z109" s="18">
        <f>L109*Y109</f>
        <v>46.877426400000004</v>
      </c>
      <c r="AA109" s="27">
        <f>IF(L109&gt;0,(AC109+AK109)/L109,0)</f>
        <v>3.0656039721924664E-3</v>
      </c>
      <c r="AB109" s="40">
        <v>2.7E-4</v>
      </c>
      <c r="AC109" s="37">
        <f>AB109*L109</f>
        <v>4.14980496</v>
      </c>
      <c r="AD109" s="28">
        <v>0.22220000000000001</v>
      </c>
      <c r="AE109" s="41">
        <f t="shared" si="603"/>
        <v>43.855614000000003</v>
      </c>
      <c r="AF109" s="28">
        <f t="shared" si="604"/>
        <v>0.91258431066360468</v>
      </c>
      <c r="AG109" s="29">
        <f t="shared" si="365"/>
        <v>0.91305841190997927</v>
      </c>
      <c r="AH109" s="34">
        <v>215</v>
      </c>
      <c r="AI109" s="36">
        <v>8.2000000000000003E-2</v>
      </c>
      <c r="AJ109" s="38">
        <v>0.2177</v>
      </c>
      <c r="AK109" s="41">
        <f t="shared" si="605"/>
        <v>42.967449000000002</v>
      </c>
      <c r="AL109" s="42">
        <v>1.75</v>
      </c>
      <c r="AM109" s="42"/>
      <c r="AN109" s="122">
        <f>AN108+AH109-AM109</f>
        <v>1352.4600000000005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46" t="s">
        <v>54</v>
      </c>
      <c r="D110" s="43">
        <v>15700</v>
      </c>
      <c r="E110" s="43">
        <v>5</v>
      </c>
      <c r="F110" s="43">
        <v>17828</v>
      </c>
      <c r="G110" s="37">
        <v>1.1000000000000001</v>
      </c>
      <c r="H110" s="37">
        <v>4.4000000000000004</v>
      </c>
      <c r="I110" s="43">
        <v>17538</v>
      </c>
      <c r="J110" s="43">
        <v>16679</v>
      </c>
      <c r="K110" s="39">
        <v>7.0000000000000007E-2</v>
      </c>
      <c r="L110" s="37">
        <f t="shared" si="602"/>
        <v>15511.47</v>
      </c>
      <c r="M110" s="28">
        <v>0.83699999999999997</v>
      </c>
      <c r="N110" s="25">
        <f>L110*M110</f>
        <v>12983.10039</v>
      </c>
      <c r="O110" s="39">
        <v>0.14799999999999999</v>
      </c>
      <c r="P110" s="25">
        <f>L110*O110</f>
        <v>2295.6975599999996</v>
      </c>
      <c r="Q110" s="39">
        <v>1.4999999999999999E-2</v>
      </c>
      <c r="R110" s="25">
        <f>L110*Q110</f>
        <v>232.67204999999998</v>
      </c>
      <c r="S110" s="28">
        <v>0.20799999999999999</v>
      </c>
      <c r="T110" s="25">
        <f>L110*S110</f>
        <v>3226.3857599999997</v>
      </c>
      <c r="U110" s="39">
        <v>0.52400000000000002</v>
      </c>
      <c r="V110" s="25">
        <f>L110*U110</f>
        <v>8128.0102800000004</v>
      </c>
      <c r="W110" s="39">
        <v>0.39</v>
      </c>
      <c r="X110" s="25">
        <f>W110*L110</f>
        <v>6049.4732999999997</v>
      </c>
      <c r="Y110" s="47">
        <v>3.0500000000000002E-3</v>
      </c>
      <c r="Z110" s="18">
        <f>L110*Y110</f>
        <v>47.309983500000001</v>
      </c>
      <c r="AA110" s="27">
        <f>IF(L110&gt;0,(AC110+AK110)/L110,0)</f>
        <v>2.8923940477594973E-3</v>
      </c>
      <c r="AB110" s="47">
        <v>2.5000000000000001E-4</v>
      </c>
      <c r="AC110" s="37">
        <f>AB110*L110</f>
        <v>3.8778674999999998</v>
      </c>
      <c r="AD110" s="28">
        <v>0.22520000000000001</v>
      </c>
      <c r="AE110" s="41">
        <f t="shared" si="603"/>
        <v>41.578225600000003</v>
      </c>
      <c r="AF110" s="28">
        <f t="shared" si="604"/>
        <v>0.91905305004026416</v>
      </c>
      <c r="AG110" s="29">
        <f t="shared" si="365"/>
        <v>0.9145963612868746</v>
      </c>
      <c r="AH110" s="43">
        <v>202</v>
      </c>
      <c r="AI110" s="39">
        <v>8.5999999999999993E-2</v>
      </c>
      <c r="AJ110" s="28">
        <v>0.222</v>
      </c>
      <c r="AK110" s="41">
        <f t="shared" si="605"/>
        <v>40.987416000000003</v>
      </c>
      <c r="AL110" s="18">
        <v>1.75</v>
      </c>
      <c r="AM110" s="18"/>
      <c r="AN110" s="122">
        <f>AN109+AH110-AM110</f>
        <v>1554.4600000000005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606">SUM(D108:D110)</f>
        <v>53763</v>
      </c>
      <c r="E111" s="51"/>
      <c r="F111" s="51">
        <f t="shared" ref="F111" si="607">SUM(F108:F110)</f>
        <v>53376</v>
      </c>
      <c r="G111" s="52"/>
      <c r="H111" s="52"/>
      <c r="I111" s="51">
        <f t="shared" ref="I111:J111" si="608">SUM(I108:I110)</f>
        <v>52901</v>
      </c>
      <c r="J111" s="51">
        <f t="shared" si="608"/>
        <v>49781</v>
      </c>
      <c r="K111" s="21">
        <f t="shared" ref="K111" si="609">IF(J111&gt;0,(J108*K108+J109*K109+J110*K110)/J111,0)</f>
        <v>7.7303469195074428E-2</v>
      </c>
      <c r="L111" s="52">
        <f t="shared" ref="L111" si="610">L108+L109+L110</f>
        <v>45932.756000000001</v>
      </c>
      <c r="M111" s="53">
        <f>IF(L111&gt;0,N111/L111,0)</f>
        <v>0.8198679020697125</v>
      </c>
      <c r="N111" s="54">
        <f t="shared" ref="N111" si="611">N108+N109+N110</f>
        <v>37658.792298</v>
      </c>
      <c r="O111" s="21">
        <f>IF(L111&gt;0,P111/L111,0)</f>
        <v>0.1420831256456721</v>
      </c>
      <c r="P111" s="54">
        <f t="shared" ref="P111" si="612">P108+P109+P110</f>
        <v>6526.269542</v>
      </c>
      <c r="Q111" s="21">
        <f>IF(L111&gt;0,R111/L111,0)</f>
        <v>3.8048972284615359E-2</v>
      </c>
      <c r="R111" s="54">
        <f t="shared" ref="R111" si="613">R108+R109+R110</f>
        <v>1747.69416</v>
      </c>
      <c r="S111" s="21">
        <f>IF(L111&gt;0,T111/L111,0)</f>
        <v>0.2056854100372292</v>
      </c>
      <c r="T111" s="54">
        <f t="shared" ref="T111" si="614">T108+T109+T110</f>
        <v>9447.697752</v>
      </c>
      <c r="U111" s="21">
        <f>IF(L111&gt;0,V111/L111,0)</f>
        <v>0.51971927876481006</v>
      </c>
      <c r="V111" s="54">
        <f t="shared" ref="V111" si="615">V108+V109+V110</f>
        <v>23872.13882</v>
      </c>
      <c r="W111" s="21">
        <f>IF(L111&gt;0,X111/L111,0)</f>
        <v>0.39327688545403194</v>
      </c>
      <c r="X111" s="54">
        <f t="shared" ref="X111" si="616">X108+X109+X110</f>
        <v>18064.291219999999</v>
      </c>
      <c r="Y111" s="55">
        <f>IF(L111&gt;0,Z111/L111,0)</f>
        <v>3.0631075418161274E-3</v>
      </c>
      <c r="Z111" s="56">
        <f t="shared" ref="Z111" si="617">SUM(Z108:Z110)</f>
        <v>140.69697131999999</v>
      </c>
      <c r="AA111" s="55">
        <f>IF(L111&gt;0,(AA108*L108+AA109*L109+AA110*L110)/L111,0)</f>
        <v>2.9975767123575168E-3</v>
      </c>
      <c r="AB111" s="55">
        <f>IF(J111&gt;0,(J108*AB108+J109*AB109+J110*AB110)/J111,0)</f>
        <v>2.6329904983829174E-4</v>
      </c>
      <c r="AC111" s="52">
        <f t="shared" ref="AC111" si="618">SUM(AC108:AC110)</f>
        <v>12.091614719999999</v>
      </c>
      <c r="AD111" s="53">
        <f>IF(J111&gt;0,(J108*AD108+J109*AD109+J110*AD110)/J111,0)</f>
        <v>0.22165543882204053</v>
      </c>
      <c r="AE111" s="58">
        <f t="shared" ref="AE111" si="619">SUM(AE108:AE110)</f>
        <v>127.36348960000001</v>
      </c>
      <c r="AF111" s="53">
        <f t="shared" ref="AF111" si="620">IF(AND(Z111&gt;0),((Z108*AF108+Z109*AF109+Z110*AF110)/Z111),0)</f>
        <v>0.91514666624562735</v>
      </c>
      <c r="AG111" s="57">
        <f t="shared" si="365"/>
        <v>0.91326280376982205</v>
      </c>
      <c r="AH111" s="51">
        <f t="shared" ref="AH111" si="621">SUM(AH108:AH110)</f>
        <v>627</v>
      </c>
      <c r="AI111" s="21">
        <f t="shared" ref="AI111" si="622">IF(AH111&gt;0,(AI108*AH108+AI109*AH109+AI110*AH110)/AH111,0)</f>
        <v>8.3288676236044662E-2</v>
      </c>
      <c r="AJ111" s="53">
        <f>IF(J111&gt;0,(AJ108*J108+AJ109*J109+AJ110*J110)/J111,0)</f>
        <v>0.21858017315843395</v>
      </c>
      <c r="AK111" s="58">
        <f t="shared" ref="AK111" si="623">SUM(AK108:AK110)</f>
        <v>125.59534500000001</v>
      </c>
      <c r="AL111" s="56"/>
      <c r="AM111" s="56">
        <f t="shared" ref="AM111" si="624">SUM(AM108:AM110)</f>
        <v>0</v>
      </c>
      <c r="AN111" s="106"/>
      <c r="AO111" s="107">
        <f>AN110</f>
        <v>1554.4600000000005</v>
      </c>
      <c r="AP111" s="51">
        <f t="shared" ref="AP111" si="625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11" t="s">
        <v>53</v>
      </c>
      <c r="D112" s="12">
        <v>18515</v>
      </c>
      <c r="E112" s="12">
        <v>2</v>
      </c>
      <c r="F112" s="12">
        <v>16905</v>
      </c>
      <c r="G112" s="13">
        <v>2.2000000000000002</v>
      </c>
      <c r="H112" s="13">
        <v>3.9</v>
      </c>
      <c r="I112" s="12">
        <v>16515</v>
      </c>
      <c r="J112" s="12">
        <v>16688</v>
      </c>
      <c r="K112" s="14">
        <v>7.4999999999999997E-2</v>
      </c>
      <c r="L112" s="24">
        <f t="shared" ref="L112:L114" si="626">J112*(1-K112)</f>
        <v>15436.400000000001</v>
      </c>
      <c r="M112" s="15">
        <v>0.81</v>
      </c>
      <c r="N112" s="25">
        <f>L112*M112</f>
        <v>12503.484000000002</v>
      </c>
      <c r="O112" s="14">
        <v>0.14199999999999999</v>
      </c>
      <c r="P112" s="25">
        <f>L112*O112</f>
        <v>2191.9688000000001</v>
      </c>
      <c r="Q112" s="16">
        <v>4.8000000000000001E-2</v>
      </c>
      <c r="R112" s="25">
        <f>L112*Q112</f>
        <v>740.94720000000007</v>
      </c>
      <c r="S112" s="26">
        <v>0.19500000000000001</v>
      </c>
      <c r="T112" s="25">
        <f>L112*S112</f>
        <v>3010.0980000000004</v>
      </c>
      <c r="U112" s="16">
        <v>0.53</v>
      </c>
      <c r="V112" s="25">
        <f>L112*U112</f>
        <v>8181.2920000000013</v>
      </c>
      <c r="W112" s="16">
        <v>0.39</v>
      </c>
      <c r="X112" s="25">
        <f>W112*L112</f>
        <v>6020.1960000000008</v>
      </c>
      <c r="Y112" s="17">
        <v>3.13E-3</v>
      </c>
      <c r="Z112" s="18">
        <f>L112*Y112</f>
        <v>48.315932000000004</v>
      </c>
      <c r="AA112" s="27">
        <f>IF(L112&gt;0,(AC112+AK112)/L112,0)</f>
        <v>3.1430217667331758E-3</v>
      </c>
      <c r="AB112" s="17">
        <v>2.5999999999999998E-4</v>
      </c>
      <c r="AC112" s="24">
        <f>AB112*L112</f>
        <v>4.0134639999999999</v>
      </c>
      <c r="AD112" s="118">
        <v>0.22220000000000001</v>
      </c>
      <c r="AE112" s="30">
        <f t="shared" ref="AE112:AE114" si="627">AH112*(1-AI112)*AD112</f>
        <v>45.030385400000007</v>
      </c>
      <c r="AF112" s="28">
        <f t="shared" ref="AF112" si="628">IF(AND(AD112&gt;0,AB112&gt;0,Y112&gt;0),((Y112-AB112)*AD112)/((AD112-AB112)*Y112),0)</f>
        <v>0.9180070830529854</v>
      </c>
      <c r="AG112" s="60">
        <f t="shared" si="365"/>
        <v>0.91836437698475781</v>
      </c>
      <c r="AH112" s="12">
        <v>221</v>
      </c>
      <c r="AI112" s="14">
        <v>8.3000000000000004E-2</v>
      </c>
      <c r="AJ112" s="15">
        <v>0.21959999999999999</v>
      </c>
      <c r="AK112" s="30">
        <f t="shared" ref="AK112:AK114" si="629">AH112*(1-AI112)*AJ112</f>
        <v>44.503477199999999</v>
      </c>
      <c r="AL112" s="19">
        <v>1.75</v>
      </c>
      <c r="AM112" s="19"/>
      <c r="AN112" s="102">
        <f>AN110+AH112-AM112-AO112</f>
        <v>1670.4600000000005</v>
      </c>
      <c r="AO112" s="103">
        <v>105</v>
      </c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46" t="s">
        <v>50</v>
      </c>
      <c r="D113" s="34">
        <v>18394</v>
      </c>
      <c r="E113" s="34">
        <v>4</v>
      </c>
      <c r="F113" s="34">
        <v>15828</v>
      </c>
      <c r="G113" s="35">
        <v>1.4</v>
      </c>
      <c r="H113" s="35">
        <v>4</v>
      </c>
      <c r="I113" s="34">
        <v>16350</v>
      </c>
      <c r="J113" s="34">
        <v>16677</v>
      </c>
      <c r="K113" s="36">
        <v>7.8E-2</v>
      </c>
      <c r="L113" s="37">
        <f t="shared" si="626"/>
        <v>15376.194000000001</v>
      </c>
      <c r="M113" s="38">
        <v>0.71699999999999997</v>
      </c>
      <c r="N113" s="25">
        <f>L113*M113</f>
        <v>11024.731098</v>
      </c>
      <c r="O113" s="36">
        <v>0.215</v>
      </c>
      <c r="P113" s="25">
        <f>L113*O113</f>
        <v>3305.8817100000001</v>
      </c>
      <c r="Q113" s="39">
        <v>6.7000000000000004E-2</v>
      </c>
      <c r="R113" s="25">
        <f>L113*Q113</f>
        <v>1030.2049980000002</v>
      </c>
      <c r="S113" s="28">
        <v>0.20499999999999999</v>
      </c>
      <c r="T113" s="25">
        <f>L113*S113</f>
        <v>3152.1197700000002</v>
      </c>
      <c r="U113" s="39">
        <v>0.52300000000000002</v>
      </c>
      <c r="V113" s="25">
        <f>L113*U113</f>
        <v>8041.7494620000007</v>
      </c>
      <c r="W113" s="39">
        <v>0.39</v>
      </c>
      <c r="X113" s="25">
        <f>W113*L113</f>
        <v>5996.7156600000008</v>
      </c>
      <c r="Y113" s="40">
        <v>3.1099999999999999E-3</v>
      </c>
      <c r="Z113" s="18">
        <f>L113*Y113</f>
        <v>47.819963340000001</v>
      </c>
      <c r="AA113" s="27">
        <f>IF(L113&gt;0,(AC113+AK113)/L113,0)</f>
        <v>3.28084492170169E-3</v>
      </c>
      <c r="AB113" s="40">
        <v>2.9999999999999997E-4</v>
      </c>
      <c r="AC113" s="37">
        <f>AB113*L113</f>
        <v>4.6128581999999998</v>
      </c>
      <c r="AD113" s="28">
        <v>0.21970000000000001</v>
      </c>
      <c r="AE113" s="41">
        <f t="shared" si="627"/>
        <v>46.233887700000004</v>
      </c>
      <c r="AF113" s="28">
        <f>IF(AND(AD113&gt;0,AB113&gt;0,Y113&gt;0),((Y113-AB113)*AD113)/((AD113-AB113)*Y113),0)</f>
        <v>0.90477244282125757</v>
      </c>
      <c r="AG113" s="29">
        <f t="shared" si="365"/>
        <v>0.90981332649831548</v>
      </c>
      <c r="AH113" s="34">
        <v>231</v>
      </c>
      <c r="AI113" s="36">
        <v>8.8999999999999996E-2</v>
      </c>
      <c r="AJ113" s="38">
        <v>0.21779999999999999</v>
      </c>
      <c r="AK113" s="41">
        <f t="shared" si="629"/>
        <v>45.834049800000003</v>
      </c>
      <c r="AL113" s="42">
        <v>1.75</v>
      </c>
      <c r="AM113" s="42"/>
      <c r="AN113" s="122">
        <f>AN112+AH113-AM113</f>
        <v>1901.4600000000005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46" t="s">
        <v>54</v>
      </c>
      <c r="D114" s="43">
        <v>15391</v>
      </c>
      <c r="E114" s="43">
        <v>3</v>
      </c>
      <c r="F114" s="43">
        <v>17837</v>
      </c>
      <c r="G114" s="37">
        <v>1.1000000000000001</v>
      </c>
      <c r="H114" s="37">
        <v>3.5</v>
      </c>
      <c r="I114" s="43">
        <v>17489</v>
      </c>
      <c r="J114" s="43">
        <v>16747</v>
      </c>
      <c r="K114" s="39">
        <v>7.3999999999999996E-2</v>
      </c>
      <c r="L114" s="37">
        <f t="shared" si="626"/>
        <v>15507.722000000002</v>
      </c>
      <c r="M114" s="28">
        <v>0.85</v>
      </c>
      <c r="N114" s="25">
        <f>L114*M114</f>
        <v>13181.563700000001</v>
      </c>
      <c r="O114" s="39">
        <v>0.128</v>
      </c>
      <c r="P114" s="25">
        <f>L114*O114</f>
        <v>1984.9884160000001</v>
      </c>
      <c r="Q114" s="39">
        <v>2.1999999999999999E-2</v>
      </c>
      <c r="R114" s="25">
        <f>L114*Q114</f>
        <v>341.16988400000002</v>
      </c>
      <c r="S114" s="28">
        <v>0.19400000000000001</v>
      </c>
      <c r="T114" s="25">
        <f>L114*S114</f>
        <v>3008.4980680000003</v>
      </c>
      <c r="U114" s="39">
        <v>0.52100000000000002</v>
      </c>
      <c r="V114" s="25">
        <f>L114*U114</f>
        <v>8079.5231620000013</v>
      </c>
      <c r="W114" s="39">
        <v>0.38</v>
      </c>
      <c r="X114" s="25">
        <f>W114*L114</f>
        <v>5892.9343600000011</v>
      </c>
      <c r="Y114" s="47">
        <v>3.15E-3</v>
      </c>
      <c r="Z114" s="18">
        <f>L114*Y114</f>
        <v>48.849324300000006</v>
      </c>
      <c r="AA114" s="27">
        <f>IF(L114&gt;0,(AC114+AK114)/L114,0)</f>
        <v>3.2122389761694205E-3</v>
      </c>
      <c r="AB114" s="47">
        <v>3.2000000000000003E-4</v>
      </c>
      <c r="AC114" s="37">
        <f>AB114*L114</f>
        <v>4.9624710400000005</v>
      </c>
      <c r="AD114" s="28">
        <v>0.20019999999999999</v>
      </c>
      <c r="AE114" s="41">
        <f t="shared" si="627"/>
        <v>44.233389199999998</v>
      </c>
      <c r="AF114" s="28">
        <f>IF(AND(AD114&gt;0,AB114&gt;0,Y114&gt;0),((Y114-AB114)*AD114)/((AD114-AB114)*Y114),0)</f>
        <v>0.89985102172414555</v>
      </c>
      <c r="AG114" s="29">
        <f t="shared" si="365"/>
        <v>0.90180257146482357</v>
      </c>
      <c r="AH114" s="43">
        <v>242</v>
      </c>
      <c r="AI114" s="39">
        <v>8.6999999999999994E-2</v>
      </c>
      <c r="AJ114" s="28">
        <v>0.20300000000000001</v>
      </c>
      <c r="AK114" s="41">
        <f t="shared" si="629"/>
        <v>44.852038</v>
      </c>
      <c r="AL114" s="18">
        <v>1.75</v>
      </c>
      <c r="AM114" s="18"/>
      <c r="AN114" s="122">
        <f>AN113+AH114-AM114</f>
        <v>2143.4600000000005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630">SUM(D112:D114)</f>
        <v>52300</v>
      </c>
      <c r="E115" s="51"/>
      <c r="F115" s="51">
        <f t="shared" ref="F115" si="631">SUM(F112:F114)</f>
        <v>50570</v>
      </c>
      <c r="G115" s="52"/>
      <c r="H115" s="52"/>
      <c r="I115" s="51">
        <f t="shared" ref="I115:J115" si="632">SUM(I112:I114)</f>
        <v>50354</v>
      </c>
      <c r="J115" s="51">
        <f t="shared" si="632"/>
        <v>50112</v>
      </c>
      <c r="K115" s="21">
        <f t="shared" ref="K115" si="633">IF(J115&gt;0,(J112*K112+J113*K113+J114*K114)/J115,0)</f>
        <v>7.5664192209450837E-2</v>
      </c>
      <c r="L115" s="52">
        <f t="shared" ref="L115" si="634">L112+L113+L114</f>
        <v>46320.316000000006</v>
      </c>
      <c r="M115" s="53">
        <f>IF(L115&gt;0,N115/L115,0)</f>
        <v>0.79252004235031548</v>
      </c>
      <c r="N115" s="54">
        <f t="shared" ref="N115" si="635">N112+N113+N114</f>
        <v>36709.778797999999</v>
      </c>
      <c r="O115" s="21">
        <f>IF(L115&gt;0,P115/L115,0)</f>
        <v>0.16154550685707755</v>
      </c>
      <c r="P115" s="54">
        <f t="shared" ref="P115" si="636">P112+P113+P114</f>
        <v>7482.8389260000004</v>
      </c>
      <c r="Q115" s="21">
        <f>IF(L115&gt;0,R115/L115,0)</f>
        <v>4.5602497228214071E-2</v>
      </c>
      <c r="R115" s="54">
        <f t="shared" ref="R115" si="637">R112+R113+R114</f>
        <v>2112.3220820000001</v>
      </c>
      <c r="S115" s="21">
        <f>IF(L115&gt;0,T115/L115,0)</f>
        <v>0.19798474254795673</v>
      </c>
      <c r="T115" s="54">
        <f t="shared" ref="T115" si="638">T112+T113+T114</f>
        <v>9170.7158380000019</v>
      </c>
      <c r="U115" s="21">
        <f>IF(L115&gt;0,V115/L115,0)</f>
        <v>0.52466318718551053</v>
      </c>
      <c r="V115" s="54">
        <f t="shared" ref="V115" si="639">V112+V113+V114</f>
        <v>24302.564624000002</v>
      </c>
      <c r="W115" s="21">
        <f>IF(L115&gt;0,X115/L115,0)</f>
        <v>0.38665206904028898</v>
      </c>
      <c r="X115" s="54">
        <f t="shared" ref="X115" si="640">X112+X113+X114</f>
        <v>17909.846020000005</v>
      </c>
      <c r="Y115" s="55">
        <f>IF(L115&gt;0,Z115/L115,0)</f>
        <v>3.1300567906315667E-3</v>
      </c>
      <c r="Z115" s="56">
        <f t="shared" ref="Z115" si="641">SUM(Z112:Z114)</f>
        <v>144.98521964000003</v>
      </c>
      <c r="AA115" s="55">
        <f>IF(L115&gt;0,(AA112*L112+AA113*L113+AA114*L114)/L115,0)</f>
        <v>3.2119460981224731E-3</v>
      </c>
      <c r="AB115" s="55">
        <f>IF(J115&gt;0,(J112*AB112+J113*AB113+J114*AB114)/J115,0)</f>
        <v>2.933632662835249E-4</v>
      </c>
      <c r="AC115" s="52">
        <f t="shared" ref="AC115" si="642">SUM(AC112:AC114)</f>
        <v>13.588793240000001</v>
      </c>
      <c r="AD115" s="53">
        <f>IF(J115&gt;0,(J112*AD112+J113*AD113+J114*AD114)/J115,0)</f>
        <v>0.21401580260217115</v>
      </c>
      <c r="AE115" s="58">
        <f t="shared" ref="AE115" si="643">SUM(AE112:AE114)</f>
        <v>135.4976623</v>
      </c>
      <c r="AF115" s="53">
        <f t="shared" ref="AF115" si="644">IF(AND(Z115&gt;0),((Z112*AF112+Z113*AF113+Z114*AF114)/Z115),0)</f>
        <v>0.90752469497000587</v>
      </c>
      <c r="AG115" s="57">
        <f t="shared" si="365"/>
        <v>0.90991550496104889</v>
      </c>
      <c r="AH115" s="51">
        <f t="shared" ref="AH115" si="645">SUM(AH112:AH114)</f>
        <v>694</v>
      </c>
      <c r="AI115" s="21">
        <f t="shared" ref="AI115" si="646">IF(AH115&gt;0,(AI112*AH112+AI113*AH113+AI114*AH114)/AH115,0)</f>
        <v>8.6391930835734876E-2</v>
      </c>
      <c r="AJ115" s="53">
        <f>IF(J115&gt;0,(AJ112*J112+AJ113*J113+AJ114*J114)/J115,0)</f>
        <v>0.21345339240102171</v>
      </c>
      <c r="AK115" s="58">
        <f t="shared" ref="AK115" si="647">SUM(AK112:AK114)</f>
        <v>135.18956499999999</v>
      </c>
      <c r="AL115" s="56"/>
      <c r="AM115" s="56">
        <f t="shared" ref="AM115" si="648">SUM(AM112:AM114)</f>
        <v>0</v>
      </c>
      <c r="AN115" s="106"/>
      <c r="AO115" s="107">
        <f>AN114</f>
        <v>2143.4600000000005</v>
      </c>
      <c r="AP115" s="51">
        <f t="shared" ref="AP115" si="649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2"/>
      <c r="K116" s="14"/>
      <c r="L116" s="24">
        <f t="shared" ref="L116:L118" si="650">J116*(1-K116)</f>
        <v>0</v>
      </c>
      <c r="M116" s="15"/>
      <c r="N116" s="25">
        <f>L116*M116</f>
        <v>0</v>
      </c>
      <c r="O116" s="14"/>
      <c r="P116" s="25">
        <f>L116*O116</f>
        <v>0</v>
      </c>
      <c r="Q116" s="16"/>
      <c r="R116" s="25">
        <f>L116*Q116</f>
        <v>0</v>
      </c>
      <c r="S116" s="26"/>
      <c r="T116" s="25">
        <f>L116*S116</f>
        <v>0</v>
      </c>
      <c r="U116" s="16"/>
      <c r="V116" s="25">
        <f>L116*U116</f>
        <v>0</v>
      </c>
      <c r="W116" s="16"/>
      <c r="X116" s="25">
        <f>W116*L116</f>
        <v>0</v>
      </c>
      <c r="Y116" s="17"/>
      <c r="Z116" s="18">
        <f>L116*Y116</f>
        <v>0</v>
      </c>
      <c r="AA116" s="27">
        <f>IF(L116&gt;0,(AC116+AK116)/L116,0)</f>
        <v>0</v>
      </c>
      <c r="AB116" s="17"/>
      <c r="AC116" s="24">
        <f>AB116*L116</f>
        <v>0</v>
      </c>
      <c r="AD116" s="118"/>
      <c r="AE116" s="30">
        <f t="shared" ref="AE116:AE118" si="651">AH116*(1-AI116)*AD116</f>
        <v>0</v>
      </c>
      <c r="AF116" s="28">
        <f t="shared" ref="AF116:AF118" si="652">IF(AND(AD116&gt;0,AB116&gt;0,Y116&gt;0),((Y116-AB116)*AD116)/((AD116-AB116)*Y116),0)</f>
        <v>0</v>
      </c>
      <c r="AG116" s="60">
        <f t="shared" si="365"/>
        <v>0</v>
      </c>
      <c r="AH116" s="12"/>
      <c r="AI116" s="14"/>
      <c r="AJ116" s="15"/>
      <c r="AK116" s="30">
        <f t="shared" ref="AK116:AK118" si="653">AH116*(1-AI116)*AJ116</f>
        <v>0</v>
      </c>
      <c r="AL116" s="19"/>
      <c r="AM116" s="19"/>
      <c r="AN116" s="102">
        <f>AN114+AH116-AM116</f>
        <v>2143.4600000000005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/>
      <c r="D117" s="34"/>
      <c r="E117" s="34"/>
      <c r="F117" s="34"/>
      <c r="G117" s="35"/>
      <c r="H117" s="35"/>
      <c r="I117" s="34"/>
      <c r="J117" s="34"/>
      <c r="K117" s="36"/>
      <c r="L117" s="37">
        <f t="shared" si="650"/>
        <v>0</v>
      </c>
      <c r="M117" s="38"/>
      <c r="N117" s="25">
        <f>L117*M117</f>
        <v>0</v>
      </c>
      <c r="O117" s="36"/>
      <c r="P117" s="25">
        <f>L117*O117</f>
        <v>0</v>
      </c>
      <c r="Q117" s="39"/>
      <c r="R117" s="25">
        <f>L117*Q117</f>
        <v>0</v>
      </c>
      <c r="S117" s="28"/>
      <c r="T117" s="25">
        <f>L117*S117</f>
        <v>0</v>
      </c>
      <c r="U117" s="39"/>
      <c r="V117" s="25">
        <f>L117*U117</f>
        <v>0</v>
      </c>
      <c r="W117" s="39"/>
      <c r="X117" s="25">
        <f>W117*L117</f>
        <v>0</v>
      </c>
      <c r="Y117" s="40"/>
      <c r="Z117" s="18">
        <f>L117*Y117</f>
        <v>0</v>
      </c>
      <c r="AA117" s="27">
        <f>IF(L117&gt;0,(AC117+AK117)/L117,0)</f>
        <v>0</v>
      </c>
      <c r="AB117" s="40"/>
      <c r="AC117" s="37">
        <f>AB117*L117</f>
        <v>0</v>
      </c>
      <c r="AD117" s="28"/>
      <c r="AE117" s="41">
        <f t="shared" si="651"/>
        <v>0</v>
      </c>
      <c r="AF117" s="28">
        <f t="shared" si="652"/>
        <v>0</v>
      </c>
      <c r="AG117" s="29">
        <f t="shared" si="365"/>
        <v>0</v>
      </c>
      <c r="AH117" s="34"/>
      <c r="AI117" s="36"/>
      <c r="AJ117" s="38"/>
      <c r="AK117" s="41">
        <f t="shared" si="653"/>
        <v>0</v>
      </c>
      <c r="AL117" s="42"/>
      <c r="AM117" s="42"/>
      <c r="AN117" s="122">
        <f>AN116+AH117-AM117</f>
        <v>2143.4600000000005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46"/>
      <c r="D118" s="43"/>
      <c r="E118" s="43"/>
      <c r="F118" s="43"/>
      <c r="G118" s="37"/>
      <c r="H118" s="37"/>
      <c r="I118" s="43"/>
      <c r="J118" s="43"/>
      <c r="K118" s="39"/>
      <c r="L118" s="37">
        <f t="shared" si="650"/>
        <v>0</v>
      </c>
      <c r="M118" s="28"/>
      <c r="N118" s="25">
        <f>L118*M118</f>
        <v>0</v>
      </c>
      <c r="O118" s="39"/>
      <c r="P118" s="25">
        <f>L118*O118</f>
        <v>0</v>
      </c>
      <c r="Q118" s="39"/>
      <c r="R118" s="25">
        <f>L118*Q118</f>
        <v>0</v>
      </c>
      <c r="S118" s="28"/>
      <c r="T118" s="25">
        <f>L118*S118</f>
        <v>0</v>
      </c>
      <c r="U118" s="39"/>
      <c r="V118" s="25">
        <f>L118*U118</f>
        <v>0</v>
      </c>
      <c r="W118" s="39"/>
      <c r="X118" s="25">
        <f>W118*L118</f>
        <v>0</v>
      </c>
      <c r="Y118" s="47"/>
      <c r="Z118" s="18">
        <f>L118*Y118</f>
        <v>0</v>
      </c>
      <c r="AA118" s="27">
        <f>IF(L118&gt;0,(AC118+AK118)/L118,0)</f>
        <v>0</v>
      </c>
      <c r="AB118" s="47"/>
      <c r="AC118" s="37">
        <f>AB118*L118</f>
        <v>0</v>
      </c>
      <c r="AD118" s="28"/>
      <c r="AE118" s="41">
        <f t="shared" si="651"/>
        <v>0</v>
      </c>
      <c r="AF118" s="28">
        <f t="shared" si="652"/>
        <v>0</v>
      </c>
      <c r="AG118" s="29">
        <f t="shared" si="365"/>
        <v>0</v>
      </c>
      <c r="AH118" s="43"/>
      <c r="AI118" s="39"/>
      <c r="AJ118" s="28"/>
      <c r="AK118" s="41">
        <f t="shared" si="653"/>
        <v>0</v>
      </c>
      <c r="AL118" s="18"/>
      <c r="AM118" s="18"/>
      <c r="AN118" s="122">
        <f>AN117+AH118-AM118</f>
        <v>2143.4600000000005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654">SUM(D116:D118)</f>
        <v>0</v>
      </c>
      <c r="E119" s="51"/>
      <c r="F119" s="51">
        <f t="shared" ref="F119" si="655">SUM(F116:F118)</f>
        <v>0</v>
      </c>
      <c r="G119" s="52"/>
      <c r="H119" s="52"/>
      <c r="I119" s="51">
        <f t="shared" ref="I119:J119" si="656">SUM(I116:I118)</f>
        <v>0</v>
      </c>
      <c r="J119" s="51">
        <f t="shared" si="656"/>
        <v>0</v>
      </c>
      <c r="K119" s="21">
        <f t="shared" ref="K119" si="657">IF(J119&gt;0,(J116*K116+J117*K117+J118*K118)/J119,0)</f>
        <v>0</v>
      </c>
      <c r="L119" s="52">
        <f t="shared" ref="L119" si="658">L116+L117+L118</f>
        <v>0</v>
      </c>
      <c r="M119" s="53">
        <f>IF(L119&gt;0,N119/L119,0)</f>
        <v>0</v>
      </c>
      <c r="N119" s="54">
        <f t="shared" ref="N119" si="659">N116+N117+N118</f>
        <v>0</v>
      </c>
      <c r="O119" s="21">
        <f>IF(L119&gt;0,P119/L119,0)</f>
        <v>0</v>
      </c>
      <c r="P119" s="54">
        <f t="shared" ref="P119" si="660">P116+P117+P118</f>
        <v>0</v>
      </c>
      <c r="Q119" s="21">
        <f>IF(L119&gt;0,R119/L119,0)</f>
        <v>0</v>
      </c>
      <c r="R119" s="54">
        <f t="shared" ref="R119" si="661">R116+R117+R118</f>
        <v>0</v>
      </c>
      <c r="S119" s="21">
        <f>IF(L119&gt;0,T119/L119,0)</f>
        <v>0</v>
      </c>
      <c r="T119" s="54">
        <f t="shared" ref="T119" si="662">T116+T117+T118</f>
        <v>0</v>
      </c>
      <c r="U119" s="21">
        <f>IF(L119&gt;0,V119/L119,0)</f>
        <v>0</v>
      </c>
      <c r="V119" s="54">
        <f t="shared" ref="V119" si="663">V116+V117+V118</f>
        <v>0</v>
      </c>
      <c r="W119" s="21">
        <f>IF(L119&gt;0,X119/L119,0)</f>
        <v>0</v>
      </c>
      <c r="X119" s="54">
        <f t="shared" ref="X119" si="664">X116+X117+X118</f>
        <v>0</v>
      </c>
      <c r="Y119" s="55">
        <f>IF(L119&gt;0,Z119/L119,0)</f>
        <v>0</v>
      </c>
      <c r="Z119" s="56">
        <f t="shared" ref="Z119" si="665">SUM(Z116:Z118)</f>
        <v>0</v>
      </c>
      <c r="AA119" s="55">
        <f>IF(L119&gt;0,(AA116*L116+AA117*L117+AA118*L118)/L119,0)</f>
        <v>0</v>
      </c>
      <c r="AB119" s="55">
        <f>IF(J119&gt;0,(J116*AB116+J117*AB117+J118*AB118)/J119,0)</f>
        <v>0</v>
      </c>
      <c r="AC119" s="52">
        <f t="shared" ref="AC119" si="666">SUM(AC116:AC118)</f>
        <v>0</v>
      </c>
      <c r="AD119" s="53">
        <f>IF(J119&gt;0,(J116*AD116+J117*AD117+J118*AD118)/J119,0)</f>
        <v>0</v>
      </c>
      <c r="AE119" s="58">
        <f t="shared" ref="AE119" si="667">SUM(AE116:AE118)</f>
        <v>0</v>
      </c>
      <c r="AF119" s="53">
        <f t="shared" ref="AF119" si="668">IF(AND(Z119&gt;0),((Z116*AF116+Z117*AF117+Z118*AF118)/Z119),0)</f>
        <v>0</v>
      </c>
      <c r="AG119" s="57">
        <f t="shared" si="365"/>
        <v>0</v>
      </c>
      <c r="AH119" s="51">
        <f t="shared" ref="AH119" si="669">SUM(AH116:AH118)</f>
        <v>0</v>
      </c>
      <c r="AI119" s="21">
        <f t="shared" ref="AI119" si="670">IF(AH119&gt;0,(AI116*AH116+AI117*AH117+AI118*AH118)/AH119,0)</f>
        <v>0</v>
      </c>
      <c r="AJ119" s="53">
        <f>IF(J119&gt;0,(AJ116*J116+AJ117*J117+AJ118*J118)/J119,0)</f>
        <v>0</v>
      </c>
      <c r="AK119" s="58">
        <f t="shared" ref="AK119" si="671">SUM(AK116:AK118)</f>
        <v>0</v>
      </c>
      <c r="AL119" s="56"/>
      <c r="AM119" s="56">
        <f t="shared" ref="AM119" si="672">SUM(AM116:AM118)</f>
        <v>0</v>
      </c>
      <c r="AN119" s="106"/>
      <c r="AO119" s="107">
        <f>AN118</f>
        <v>2143.4600000000005</v>
      </c>
      <c r="AP119" s="51">
        <f t="shared" ref="AP119" si="673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2"/>
      <c r="K120" s="14"/>
      <c r="L120" s="24">
        <f t="shared" ref="L120:L122" si="674">J120*(1-K120)</f>
        <v>0</v>
      </c>
      <c r="M120" s="15"/>
      <c r="N120" s="25">
        <f>L120*M120</f>
        <v>0</v>
      </c>
      <c r="O120" s="14"/>
      <c r="P120" s="25">
        <f>L120*O120</f>
        <v>0</v>
      </c>
      <c r="Q120" s="16"/>
      <c r="R120" s="25">
        <f>L120*Q120</f>
        <v>0</v>
      </c>
      <c r="S120" s="26"/>
      <c r="T120" s="25">
        <f>L120*S120</f>
        <v>0</v>
      </c>
      <c r="U120" s="16"/>
      <c r="V120" s="25">
        <f>L120*U120</f>
        <v>0</v>
      </c>
      <c r="W120" s="16"/>
      <c r="X120" s="25">
        <f>W120*L120</f>
        <v>0</v>
      </c>
      <c r="Y120" s="17"/>
      <c r="Z120" s="18">
        <f>L120*Y120</f>
        <v>0</v>
      </c>
      <c r="AA120" s="27">
        <f>IF(L120&gt;0,(AC120+AK120)/L120,0)</f>
        <v>0</v>
      </c>
      <c r="AB120" s="17"/>
      <c r="AC120" s="24">
        <f>AB120*L120</f>
        <v>0</v>
      </c>
      <c r="AD120" s="118"/>
      <c r="AE120" s="30">
        <f t="shared" ref="AE120:AE122" si="675">AH120*(1-AI120)*AD120</f>
        <v>0</v>
      </c>
      <c r="AF120" s="28">
        <f t="shared" ref="AF120:AF122" si="676">IF(AND(AD120&gt;0,AB120&gt;0,Y120&gt;0),((Y120-AB120)*AD120)/((AD120-AB120)*Y120),0)</f>
        <v>0</v>
      </c>
      <c r="AG120" s="60">
        <f t="shared" si="365"/>
        <v>0</v>
      </c>
      <c r="AH120" s="12"/>
      <c r="AI120" s="14"/>
      <c r="AJ120" s="15"/>
      <c r="AK120" s="30">
        <f t="shared" ref="AK120:AK122" si="677">AH120*(1-AI120)*AJ120</f>
        <v>0</v>
      </c>
      <c r="AL120" s="19"/>
      <c r="AM120" s="19"/>
      <c r="AN120" s="102">
        <f>AN118+AH120-AM120</f>
        <v>2143.4600000000005</v>
      </c>
      <c r="AO120" s="103"/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/>
      <c r="D121" s="34"/>
      <c r="E121" s="34"/>
      <c r="F121" s="34"/>
      <c r="G121" s="35"/>
      <c r="H121" s="35"/>
      <c r="I121" s="34"/>
      <c r="J121" s="34"/>
      <c r="K121" s="36"/>
      <c r="L121" s="37">
        <f t="shared" si="674"/>
        <v>0</v>
      </c>
      <c r="M121" s="38"/>
      <c r="N121" s="25">
        <f>L121*M121</f>
        <v>0</v>
      </c>
      <c r="O121" s="36"/>
      <c r="P121" s="25">
        <f>L121*O121</f>
        <v>0</v>
      </c>
      <c r="Q121" s="39"/>
      <c r="R121" s="25">
        <f>L121*Q121</f>
        <v>0</v>
      </c>
      <c r="S121" s="28"/>
      <c r="T121" s="25">
        <f>L121*S121</f>
        <v>0</v>
      </c>
      <c r="U121" s="39"/>
      <c r="V121" s="25">
        <f>L121*U121</f>
        <v>0</v>
      </c>
      <c r="W121" s="39"/>
      <c r="X121" s="25">
        <f>W121*L121</f>
        <v>0</v>
      </c>
      <c r="Y121" s="40"/>
      <c r="Z121" s="18">
        <f>L121*Y121</f>
        <v>0</v>
      </c>
      <c r="AA121" s="27">
        <f>IF(L121&gt;0,(AC121+AK121)/L121,0)</f>
        <v>0</v>
      </c>
      <c r="AB121" s="40"/>
      <c r="AC121" s="37">
        <f>AB121*L121</f>
        <v>0</v>
      </c>
      <c r="AD121" s="28"/>
      <c r="AE121" s="41">
        <f t="shared" si="675"/>
        <v>0</v>
      </c>
      <c r="AF121" s="28">
        <f t="shared" si="676"/>
        <v>0</v>
      </c>
      <c r="AG121" s="29">
        <f t="shared" si="365"/>
        <v>0</v>
      </c>
      <c r="AH121" s="34"/>
      <c r="AI121" s="36"/>
      <c r="AJ121" s="38"/>
      <c r="AK121" s="41">
        <f t="shared" si="677"/>
        <v>0</v>
      </c>
      <c r="AL121" s="42"/>
      <c r="AM121" s="42"/>
      <c r="AN121" s="122">
        <f>AN120+AH121-AM121</f>
        <v>2143.4600000000005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46"/>
      <c r="D122" s="43"/>
      <c r="E122" s="43"/>
      <c r="F122" s="43"/>
      <c r="G122" s="37"/>
      <c r="H122" s="37"/>
      <c r="I122" s="43"/>
      <c r="J122" s="43"/>
      <c r="K122" s="39"/>
      <c r="L122" s="37">
        <f t="shared" si="674"/>
        <v>0</v>
      </c>
      <c r="M122" s="28"/>
      <c r="N122" s="25">
        <f>L122*M122</f>
        <v>0</v>
      </c>
      <c r="O122" s="39"/>
      <c r="P122" s="25">
        <f>L122*O122</f>
        <v>0</v>
      </c>
      <c r="Q122" s="39"/>
      <c r="R122" s="25">
        <f>L122*Q122</f>
        <v>0</v>
      </c>
      <c r="S122" s="28"/>
      <c r="T122" s="25">
        <f>L122*S122</f>
        <v>0</v>
      </c>
      <c r="U122" s="39"/>
      <c r="V122" s="25">
        <f>L122*U122</f>
        <v>0</v>
      </c>
      <c r="W122" s="39"/>
      <c r="X122" s="25">
        <f>W122*L122</f>
        <v>0</v>
      </c>
      <c r="Y122" s="47"/>
      <c r="Z122" s="18">
        <f>L122*Y122</f>
        <v>0</v>
      </c>
      <c r="AA122" s="27">
        <f>IF(L122&gt;0,(AC122+AK122)/L122,0)</f>
        <v>0</v>
      </c>
      <c r="AB122" s="47"/>
      <c r="AC122" s="37">
        <f>AB122*L122</f>
        <v>0</v>
      </c>
      <c r="AD122" s="28"/>
      <c r="AE122" s="41">
        <f t="shared" si="675"/>
        <v>0</v>
      </c>
      <c r="AF122" s="28">
        <f t="shared" si="676"/>
        <v>0</v>
      </c>
      <c r="AG122" s="29">
        <f t="shared" si="365"/>
        <v>0</v>
      </c>
      <c r="AH122" s="43"/>
      <c r="AI122" s="39"/>
      <c r="AJ122" s="28"/>
      <c r="AK122" s="41">
        <f t="shared" si="677"/>
        <v>0</v>
      </c>
      <c r="AL122" s="18"/>
      <c r="AM122" s="18"/>
      <c r="AN122" s="122">
        <f>AN121+AH122-AM122</f>
        <v>2143.4600000000005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678">SUM(D120:D122)</f>
        <v>0</v>
      </c>
      <c r="E123" s="51"/>
      <c r="F123" s="51">
        <f t="shared" ref="F123" si="679">SUM(F120:F122)</f>
        <v>0</v>
      </c>
      <c r="G123" s="52"/>
      <c r="H123" s="52"/>
      <c r="I123" s="51">
        <f t="shared" ref="I123:J123" si="680">SUM(I120:I122)</f>
        <v>0</v>
      </c>
      <c r="J123" s="51">
        <f t="shared" si="680"/>
        <v>0</v>
      </c>
      <c r="K123" s="21">
        <f t="shared" ref="K123" si="681">IF(J123&gt;0,(J120*K120+J121*K121+J122*K122)/J123,0)</f>
        <v>0</v>
      </c>
      <c r="L123" s="52">
        <f t="shared" ref="L123" si="682">L120+L121+L122</f>
        <v>0</v>
      </c>
      <c r="M123" s="53">
        <f>IF(L123&gt;0,N123/L123,0)</f>
        <v>0</v>
      </c>
      <c r="N123" s="54">
        <f t="shared" ref="N123" si="683">N120+N121+N122</f>
        <v>0</v>
      </c>
      <c r="O123" s="21">
        <f>IF(L123&gt;0,P123/L123,0)</f>
        <v>0</v>
      </c>
      <c r="P123" s="54">
        <f t="shared" ref="P123" si="684">P120+P121+P122</f>
        <v>0</v>
      </c>
      <c r="Q123" s="21">
        <f>IF(L123&gt;0,R123/L123,0)</f>
        <v>0</v>
      </c>
      <c r="R123" s="54">
        <f t="shared" ref="R123" si="685">R120+R121+R122</f>
        <v>0</v>
      </c>
      <c r="S123" s="21">
        <f>IF(L123&gt;0,T123/L123,0)</f>
        <v>0</v>
      </c>
      <c r="T123" s="54">
        <f t="shared" ref="T123" si="686">T120+T121+T122</f>
        <v>0</v>
      </c>
      <c r="U123" s="21">
        <f>IF(L123&gt;0,V123/L123,0)</f>
        <v>0</v>
      </c>
      <c r="V123" s="54">
        <f t="shared" ref="V123" si="687">V120+V121+V122</f>
        <v>0</v>
      </c>
      <c r="W123" s="21">
        <f>IF(L123&gt;0,X123/L123,0)</f>
        <v>0</v>
      </c>
      <c r="X123" s="54">
        <f t="shared" ref="X123" si="688">X120+X121+X122</f>
        <v>0</v>
      </c>
      <c r="Y123" s="55">
        <f>IF(L123&gt;0,Z123/L123,0)</f>
        <v>0</v>
      </c>
      <c r="Z123" s="56">
        <f t="shared" ref="Z123" si="689">SUM(Z120:Z122)</f>
        <v>0</v>
      </c>
      <c r="AA123" s="55">
        <f>IF(L123&gt;0,(AA120*L120+AA121*L121+AA122*L122)/L123,0)</f>
        <v>0</v>
      </c>
      <c r="AB123" s="55">
        <f>IF(J123&gt;0,(J120*AB120+J121*AB121+J122*AB122)/J123,0)</f>
        <v>0</v>
      </c>
      <c r="AC123" s="52">
        <f t="shared" ref="AC123" si="690">SUM(AC120:AC122)</f>
        <v>0</v>
      </c>
      <c r="AD123" s="53">
        <f>IF(J123&gt;0,(J120*AD120+J121*AD121+J122*AD122)/J123,0)</f>
        <v>0</v>
      </c>
      <c r="AE123" s="58">
        <f t="shared" ref="AE123" si="691">SUM(AE120:AE122)</f>
        <v>0</v>
      </c>
      <c r="AF123" s="53">
        <f t="shared" ref="AF123" si="692">IF(AND(Z123&gt;0),((Z120*AF120+Z121*AF121+Z122*AF122)/Z123),0)</f>
        <v>0</v>
      </c>
      <c r="AG123" s="57">
        <f t="shared" si="365"/>
        <v>0</v>
      </c>
      <c r="AH123" s="51">
        <f t="shared" ref="AH123" si="693">SUM(AH120:AH122)</f>
        <v>0</v>
      </c>
      <c r="AI123" s="21">
        <f t="shared" ref="AI123" si="694">IF(AH123&gt;0,(AI120*AH120+AI121*AH121+AI122*AH122)/AH123,0)</f>
        <v>0</v>
      </c>
      <c r="AJ123" s="53">
        <f>IF(J123&gt;0,(AJ120*J120+AJ121*J121+AJ122*J122)/J123,0)</f>
        <v>0</v>
      </c>
      <c r="AK123" s="58">
        <f t="shared" ref="AK123" si="695">SUM(AK120:AK122)</f>
        <v>0</v>
      </c>
      <c r="AL123" s="56"/>
      <c r="AM123" s="56">
        <f t="shared" ref="AM123" si="696">SUM(AM120:AM122)</f>
        <v>0</v>
      </c>
      <c r="AN123" s="106"/>
      <c r="AO123" s="107">
        <f>AN122</f>
        <v>2143.4600000000005</v>
      </c>
      <c r="AP123" s="51">
        <f t="shared" ref="AP123" si="697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2"/>
      <c r="K124" s="14"/>
      <c r="L124" s="24">
        <f t="shared" ref="L124:L126" si="698">J124*(1-K124)</f>
        <v>0</v>
      </c>
      <c r="M124" s="15"/>
      <c r="N124" s="25">
        <f>L124*M124</f>
        <v>0</v>
      </c>
      <c r="O124" s="14"/>
      <c r="P124" s="25">
        <f>L124*O124</f>
        <v>0</v>
      </c>
      <c r="Q124" s="16"/>
      <c r="R124" s="25">
        <f>L124*Q124</f>
        <v>0</v>
      </c>
      <c r="S124" s="26"/>
      <c r="T124" s="25">
        <f>L124*S124</f>
        <v>0</v>
      </c>
      <c r="U124" s="16"/>
      <c r="V124" s="25">
        <f>L124*U124</f>
        <v>0</v>
      </c>
      <c r="W124" s="16"/>
      <c r="X124" s="25">
        <f>W124*L124</f>
        <v>0</v>
      </c>
      <c r="Y124" s="17"/>
      <c r="Z124" s="18">
        <f>L124*Y124</f>
        <v>0</v>
      </c>
      <c r="AA124" s="27">
        <f>IF(L124&gt;0,(AC124+AK124)/L124,0)</f>
        <v>0</v>
      </c>
      <c r="AB124" s="17"/>
      <c r="AC124" s="24">
        <f>AB124*L124</f>
        <v>0</v>
      </c>
      <c r="AD124" s="118"/>
      <c r="AE124" s="30">
        <f t="shared" ref="AE124:AE126" si="699">AH124*(1-AI124)*AD124</f>
        <v>0</v>
      </c>
      <c r="AF124" s="28">
        <f t="shared" ref="AF124:AF126" si="700">IF(AND(AD124&gt;0,AB124&gt;0,Y124&gt;0),((Y124-AB124)*AD124)/((AD124-AB124)*Y124),0)</f>
        <v>0</v>
      </c>
      <c r="AG124" s="60">
        <f t="shared" si="365"/>
        <v>0</v>
      </c>
      <c r="AH124" s="12"/>
      <c r="AI124" s="14"/>
      <c r="AJ124" s="15"/>
      <c r="AK124" s="30">
        <f t="shared" ref="AK124:AK126" si="701">AH124*(1-AI124)*AJ124</f>
        <v>0</v>
      </c>
      <c r="AL124" s="19"/>
      <c r="AM124" s="19"/>
      <c r="AN124" s="102">
        <f>AN122+AH124-AM124-AO124</f>
        <v>2143.4600000000005</v>
      </c>
      <c r="AO124" s="103"/>
      <c r="AP124" s="12"/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/>
      <c r="D125" s="34"/>
      <c r="E125" s="34"/>
      <c r="F125" s="34"/>
      <c r="G125" s="35"/>
      <c r="H125" s="35"/>
      <c r="I125" s="34"/>
      <c r="J125" s="34"/>
      <c r="K125" s="36"/>
      <c r="L125" s="37">
        <f t="shared" si="698"/>
        <v>0</v>
      </c>
      <c r="M125" s="38"/>
      <c r="N125" s="25">
        <f>L125*M125</f>
        <v>0</v>
      </c>
      <c r="O125" s="36"/>
      <c r="P125" s="25">
        <f>L125*O125</f>
        <v>0</v>
      </c>
      <c r="Q125" s="39"/>
      <c r="R125" s="25">
        <f>L125*Q125</f>
        <v>0</v>
      </c>
      <c r="S125" s="28"/>
      <c r="T125" s="25">
        <f>L125*S125</f>
        <v>0</v>
      </c>
      <c r="U125" s="39"/>
      <c r="V125" s="25">
        <f>L125*U125</f>
        <v>0</v>
      </c>
      <c r="W125" s="39"/>
      <c r="X125" s="25">
        <f>W125*L125</f>
        <v>0</v>
      </c>
      <c r="Y125" s="40"/>
      <c r="Z125" s="18">
        <f>L125*Y125</f>
        <v>0</v>
      </c>
      <c r="AA125" s="27">
        <f>IF(L125&gt;0,(AC125+AK125)/L125,0)</f>
        <v>0</v>
      </c>
      <c r="AB125" s="40"/>
      <c r="AC125" s="37">
        <f>AB125*L125</f>
        <v>0</v>
      </c>
      <c r="AD125" s="28"/>
      <c r="AE125" s="41">
        <f t="shared" si="699"/>
        <v>0</v>
      </c>
      <c r="AF125" s="28">
        <f t="shared" si="700"/>
        <v>0</v>
      </c>
      <c r="AG125" s="29">
        <f t="shared" si="365"/>
        <v>0</v>
      </c>
      <c r="AH125" s="34"/>
      <c r="AI125" s="36"/>
      <c r="AJ125" s="38"/>
      <c r="AK125" s="41">
        <f t="shared" si="701"/>
        <v>0</v>
      </c>
      <c r="AL125" s="42"/>
      <c r="AM125" s="42"/>
      <c r="AN125" s="122">
        <f>AN124+AH125-AM125</f>
        <v>2143.4600000000005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46"/>
      <c r="D126" s="43"/>
      <c r="E126" s="43"/>
      <c r="F126" s="43"/>
      <c r="G126" s="37"/>
      <c r="H126" s="37"/>
      <c r="I126" s="43"/>
      <c r="J126" s="43"/>
      <c r="K126" s="39"/>
      <c r="L126" s="37">
        <f t="shared" si="698"/>
        <v>0</v>
      </c>
      <c r="M126" s="28"/>
      <c r="N126" s="25">
        <f>L126*M126</f>
        <v>0</v>
      </c>
      <c r="O126" s="39"/>
      <c r="P126" s="25">
        <f>L126*O126</f>
        <v>0</v>
      </c>
      <c r="Q126" s="39"/>
      <c r="R126" s="25">
        <f>L126*Q126</f>
        <v>0</v>
      </c>
      <c r="S126" s="28"/>
      <c r="T126" s="25">
        <f>L126*S126</f>
        <v>0</v>
      </c>
      <c r="U126" s="39"/>
      <c r="V126" s="25">
        <f>L126*U126</f>
        <v>0</v>
      </c>
      <c r="W126" s="39"/>
      <c r="X126" s="25">
        <f>W126*L126</f>
        <v>0</v>
      </c>
      <c r="Y126" s="47"/>
      <c r="Z126" s="18">
        <f>L126*Y126</f>
        <v>0</v>
      </c>
      <c r="AA126" s="27">
        <f>IF(L126&gt;0,(AC126+AK126)/L126,0)</f>
        <v>0</v>
      </c>
      <c r="AB126" s="47"/>
      <c r="AC126" s="37">
        <f>AB126*L126</f>
        <v>0</v>
      </c>
      <c r="AD126" s="28"/>
      <c r="AE126" s="41">
        <f t="shared" si="699"/>
        <v>0</v>
      </c>
      <c r="AF126" s="28">
        <f t="shared" si="700"/>
        <v>0</v>
      </c>
      <c r="AG126" s="29">
        <f t="shared" si="365"/>
        <v>0</v>
      </c>
      <c r="AH126" s="43"/>
      <c r="AI126" s="39"/>
      <c r="AJ126" s="28"/>
      <c r="AK126" s="41">
        <f t="shared" si="701"/>
        <v>0</v>
      </c>
      <c r="AL126" s="18"/>
      <c r="AM126" s="18"/>
      <c r="AN126" s="122">
        <f>AN125+AH126-AM126</f>
        <v>2143.4600000000005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1">
        <f>SUM(J124:J126)</f>
        <v>0</v>
      </c>
      <c r="K127" s="21">
        <f>IF(J127&gt;0,(J124*K124+J125*K125+J126*K126)/J127,0)</f>
        <v>0</v>
      </c>
      <c r="L127" s="52">
        <f>L124+L125+L126</f>
        <v>0</v>
      </c>
      <c r="M127" s="53">
        <f>IF(L127&gt;0,N127/L127,0)</f>
        <v>0</v>
      </c>
      <c r="N127" s="54">
        <f t="shared" ref="N127" si="702">N124+N125+N126</f>
        <v>0</v>
      </c>
      <c r="O127" s="21">
        <f>IF(L127&gt;0,P127/L127,0)</f>
        <v>0</v>
      </c>
      <c r="P127" s="54">
        <f t="shared" ref="P127" si="703">P124+P125+P126</f>
        <v>0</v>
      </c>
      <c r="Q127" s="21">
        <f>IF(L127&gt;0,R127/L127,0)</f>
        <v>0</v>
      </c>
      <c r="R127" s="54">
        <f t="shared" ref="R127" si="704">R124+R125+R126</f>
        <v>0</v>
      </c>
      <c r="S127" s="21">
        <f>IF(L127&gt;0,T127/L127,0)</f>
        <v>0</v>
      </c>
      <c r="T127" s="54">
        <f t="shared" ref="T127" si="705">T124+T125+T126</f>
        <v>0</v>
      </c>
      <c r="U127" s="21">
        <f>IF(L127&gt;0,V127/L127,0)</f>
        <v>0</v>
      </c>
      <c r="V127" s="54">
        <f t="shared" ref="V127" si="706">V124+V125+V126</f>
        <v>0</v>
      </c>
      <c r="W127" s="21">
        <f>IF(L127&gt;0,X127/L127,0)</f>
        <v>0</v>
      </c>
      <c r="X127" s="54">
        <f t="shared" ref="X127" si="707">X124+X125+X126</f>
        <v>0</v>
      </c>
      <c r="Y127" s="55">
        <f>IF(L127&gt;0,Z127/L127,0)</f>
        <v>0</v>
      </c>
      <c r="Z127" s="56">
        <f t="shared" ref="Z127" si="708">SUM(Z124:Z126)</f>
        <v>0</v>
      </c>
      <c r="AA127" s="55">
        <f>IF(L127&gt;0,(AA124*L124+AA125*L125+AA126*L126)/L127,0)</f>
        <v>0</v>
      </c>
      <c r="AB127" s="55">
        <f>IF(J127&gt;0,(J124*AB124+J125*AB125+J126*AB126)/J127,0)</f>
        <v>0</v>
      </c>
      <c r="AC127" s="52">
        <f t="shared" ref="AC127" si="709">SUM(AC124:AC126)</f>
        <v>0</v>
      </c>
      <c r="AD127" s="53">
        <f>IF(J127&gt;0,(J124*AD124+J125*AD125+J126*AD126)/J127,0)</f>
        <v>0</v>
      </c>
      <c r="AE127" s="58">
        <f>SUM(AE124:AE126)</f>
        <v>0</v>
      </c>
      <c r="AF127" s="53">
        <f>IF(AND(Z127&gt;0),((Z124*AF124+Z125*AF125+Z126*AF126)/Z127),0)</f>
        <v>0</v>
      </c>
      <c r="AG127" s="57">
        <f t="shared" si="365"/>
        <v>0</v>
      </c>
      <c r="AH127" s="51">
        <f>SUM(AH124:AH126)</f>
        <v>0</v>
      </c>
      <c r="AI127" s="21">
        <f>IF(AH127&gt;0,(AI124*AH124+AI125*AH125+AI126*AH126)/AH127,0)</f>
        <v>0</v>
      </c>
      <c r="AJ127" s="53">
        <f>IF(J127&gt;0,(AJ124*J124+AJ125*J125+AJ126*J126)/J127,0)</f>
        <v>0</v>
      </c>
      <c r="AK127" s="58">
        <f>SUM(AK124:AK126)</f>
        <v>0</v>
      </c>
      <c r="AL127" s="63"/>
      <c r="AM127" s="56">
        <f>SUM(AM124:AM126)</f>
        <v>0</v>
      </c>
      <c r="AN127" s="106"/>
      <c r="AO127" s="107">
        <f>AN126</f>
        <v>2143.4600000000005</v>
      </c>
      <c r="AP127" s="51">
        <f>SUM(AP124:AP126)</f>
        <v>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1331941</v>
      </c>
      <c r="E128" s="69"/>
      <c r="F128" s="69">
        <f>SUM(F127,F123,F119,F115,F111,F107,F103,F99,F95,F91,F87,F83,F79,F75,F71,F67,F63,F59,F55,F51,F47,F43,F39,F35,F31,F27,F23,F19,F15,F11,F7)</f>
        <v>1306775</v>
      </c>
      <c r="G128" s="75"/>
      <c r="H128" s="69"/>
      <c r="I128" s="69">
        <f>SUM(I127,I123,I119,I115,I111,I107,I103,I99,I95,I91,I87,I83,I79,I75,I71,I67,I63,I59,I55,I51,I47,I43,I39,I35,I31,I27,I23,I19,I15,I11,I7)</f>
        <v>1297373</v>
      </c>
      <c r="J128" s="69">
        <f>SUM(J127,J123,J119,J115,J111,J107,J103,J99,J95,J91,J87,J83,J79,J75,J71,J67,J63,J59,J55,J51,J47,J43,J39,J35,J31,J27,J23,J19,J15,J11,J7)</f>
        <v>1326421</v>
      </c>
      <c r="K128" s="70">
        <f>1-L128/J128</f>
        <v>7.7805498405106754E-2</v>
      </c>
      <c r="L128" s="69">
        <f>SUM(L127,L123,L119,L115,L111,L107,L103,L99,L95,L91,L87,L83,L79,L75,L71,L67,L63,L59,L55,L51,L47,L43,L39,L35,L31,L27,L23,L19,L15,L11,L7)</f>
        <v>1223218.1529999999</v>
      </c>
      <c r="M128" s="71">
        <f>IF(AND(L128&gt;0),(N128/L128),0)</f>
        <v>0.79961162146928999</v>
      </c>
      <c r="N128" s="69">
        <f>SUM(N127,N123,N119,N115,N111,N107,N103,N99,N95,N91,N87,N83,N79,N75,N71,N67,N63,N59,N55,N51,N47,N43,N39,N35,N31,N27,N23,N19,N15,N11,N7)</f>
        <v>978099.45073100005</v>
      </c>
      <c r="O128" s="71">
        <f>P128/L128</f>
        <v>0.15857864643789346</v>
      </c>
      <c r="P128" s="69">
        <f>SUM(P127,P123,P119,P115,P111,P107,P103,P99,P95,P91,P87,P83,P79,P75,P71,P67,P63,P59,P55,P51,P47,P43,P39,P35,P31,P27,P23,P19,P15,P11,P7)</f>
        <v>193976.27900100005</v>
      </c>
      <c r="Q128" s="71">
        <f>R128/L128</f>
        <v>4.1797161813376053E-2</v>
      </c>
      <c r="R128" s="69">
        <f>SUM(R127,R123,R119,R115,R111,R107,R103,R99,R95,R91,R87,R83,R79,R75,R71,R67,R63,R59,R55,R51,R47,R43,R39,R35,R31,R27,R23,R19,R15,R11,R7)</f>
        <v>51127.047073999987</v>
      </c>
      <c r="S128" s="71">
        <f>T128/L128</f>
        <v>0.21240232333602399</v>
      </c>
      <c r="T128" s="69">
        <f>SUM(T127,T123,T119,T115,T111,T107,T103,T99,T95,T91,T87,T83,T79,T75,T71,T67,T63,T59,T55,T51,T47,T43,T39,T35,T31,T27,T23,T19,T15,T11,T7)</f>
        <v>259814.37764400005</v>
      </c>
      <c r="U128" s="71">
        <f>V128/L128</f>
        <v>0.50562258590843523</v>
      </c>
      <c r="V128" s="69">
        <f>SUM(V127,V123,V119,V115,V111,V107,V103,V99,V95,V91,V87,V83,V79,V75,V71,V67,V63,V59,V55,V51,V47,V43,V39,V35,V31,V27,V23,V19,V15,V11,V7)</f>
        <v>618486.72564999992</v>
      </c>
      <c r="W128" s="71">
        <f>IF(AND(L128&gt;0),(X128/L128),0)</f>
        <v>0.3769666864893233</v>
      </c>
      <c r="X128" s="69">
        <f>SUM(X127,X123,X119,X115,X111,X107,X103,X99,X95,X91,X87,X83,X79,X75,X71,X67,X63,X59,X55,X51,X47,X43,X39,X35,X31,X27,X23,X19,X15,X11,X7)</f>
        <v>461112.49399000005</v>
      </c>
      <c r="Y128" s="72">
        <f>IF(AND(L128&gt;0),(Z128/L128),0)</f>
        <v>3.0725573930392778E-3</v>
      </c>
      <c r="Z128" s="69">
        <f>SUM(Z127,Z123,Z119,Z115,Z111,Z107,Z103,Z99,Z95,Z91,Z87,Z83,Z79,Z75,Z71,Z67,Z63,Z59,Z55,Z51,Z47,Z43,Z39,Z35,Z31,Z27,Z23,Z19,Z15,Z11,Z7)</f>
        <v>3758.4079793000005</v>
      </c>
      <c r="AA128" s="73">
        <f>(AC128+AK128)/L128</f>
        <v>3.1046379502839192E-3</v>
      </c>
      <c r="AB128" s="74">
        <f>AC128/(L128-AH128)</f>
        <v>2.653684145604819E-4</v>
      </c>
      <c r="AC128" s="75">
        <f>SUM(AC127,AC123,AC119,AC115,AC111,AC107,AC103,AC99,AC95,AC91,AC87,AC83,AC79,AC75,AC71,AC67,AC63,AC59,AC55,AC51,AC47,AC43,AC39,AC35,AC31,AC27,AC23,AC19,AC15,AC11,AC7)</f>
        <v>319.91572888000002</v>
      </c>
      <c r="AD128" s="71">
        <f>AE128/AH128</f>
        <v>0.19875942315878853</v>
      </c>
      <c r="AE128" s="69">
        <f>SUM(AE127,AE123,AE119,AE115,AE111,AE107,AE103,AE99,AE95,AE91,AE87,AE83,AE79,AE75,AE71,AE67,AE63,AE59,AE55,AE51,AE47,AE43,AE39,AE35,AE31,AE27,AE23,AE19,AE15,AE11,AE7)</f>
        <v>3511.0852100999996</v>
      </c>
      <c r="AF128" s="76">
        <f>((Y128-AB128)*AD128)/((AD128-AB128)*Y128)</f>
        <v>0.91485416676510156</v>
      </c>
      <c r="AG128" s="77">
        <f>((AA128-AB128)*AJ128)/((AJ128-AB128)*AA128)</f>
        <v>0.91575954312248842</v>
      </c>
      <c r="AH128" s="69">
        <f>SUM(AH127,AH123,AH119,AH115,AH111,AH107,AH103,AH99,AH95,AH91,AH87,AH83,AH79,AH75,AH71,AH67,AH63,AH59,AH55,AH51,AH47,AH43,AH39,AH35,AH31,AH27,AH23,AH19,AH15,AH11,AH7)</f>
        <v>17665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8.9527144070195297E-2</v>
      </c>
      <c r="AJ128" s="71">
        <f>AK128/AH128</f>
        <v>0.19687142770450047</v>
      </c>
      <c r="AK128" s="69">
        <f>SUM(AK127,AK123,AK119,AK115,AK111,AK107,AK103,AK99,AK95,AK91,AK87,AK83,AK79,AK75,AK71,AK67,AK63,AK59,AK55,AK51,AK47,AK43,AK39,AK35,AK31,AK27,AK23,AK19,AK15,AK11,AK7)</f>
        <v>3477.733770400001</v>
      </c>
      <c r="AL128" s="69"/>
      <c r="AM128" s="108">
        <f>SUM(AM127,AM123,AM119,AM115,AM111,AM107,AM103,AM99,AM95,AM91,AM87,AM83,AM79,AM75,AM71,AM67,AM63,AM59,AM55,AM51,AM47,AM43,AM39,AM35,AM31,AM27,AM23,AM19,AM15,AM11,AM7)</f>
        <v>17109.060000000001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0</v>
      </c>
      <c r="AQ128" s="69"/>
      <c r="AR128" s="69"/>
      <c r="AS128" s="69"/>
      <c r="AT128" s="69"/>
      <c r="AU128" s="69"/>
    </row>
    <row r="131" spans="33:33" x14ac:dyDescent="0.2">
      <c r="AG131" s="80"/>
    </row>
    <row r="132" spans="33:33" x14ac:dyDescent="0.2">
      <c r="AG132" s="80"/>
    </row>
  </sheetData>
  <protectedRanges>
    <protectedRange sqref="P1:P3 T1:T3 V1:V3 X1:X3 AK1:AK1048576 N1:N3 R1:R3 AC1:AC3 AG1:AG1048576 Z1:AA3 Z128:AA1048576 N128:N1048576 P128:P1048576 R128:R1048576 T128:T1048576 V128:V1048576 X128:X1048576 AC128:AC1048576 L1:L1048576" name="Range1_1_1_1_1_1_1_1"/>
    <protectedRange sqref="AD3:AF3 AD7:AF7 AD129:AF1048576 AE1:AF2 AD4:AE6 AF127:AF128 AE128 AD11:AF11 AD15:AF15 AD19:AF19 AD23:AF23 AD27:AF27 AD31:AF31 AD35:AF35 AD39:AF39 AD43:AF43 AD47:AF47 AD51:AF51 AD55:AF55 AD59:AF59 AD63:AF63 AD67:AF67 AD71:AF71 AD75:AF75 AD79:AF79 AD83:AF83 AD87:AF87 AD91:AF91 AD95:AF95 AD99:AF99 AD103:AF103 AD107:AF107 AD111:AF111 AD115:AF115 AD119:AF119 AD123:AF123 AD8:AE10 AD12:AE14 AD16:AE18 AD20:AE22 AD24:AE26 AD28:AE30 AD32:AE34 AD36:AE38 AD40:AE42 AD44:AE46 AD48:AE50 AD52:AE54 AD56:AE58 AD60:AE62 AD64:AE66 AD68:AE70 AD72:AE74 AD76:AE78 AD80:AE82 AD84:AE86 AD88:AE90 AD92:AE94 AD96:AE98 AD100:AE102 AD104:AE106 AD108:AE110 AD112:AE114 AD116:AE118 AD120:AE122 AD124:AE127" name="Range1_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7:AA87 Z84:Z86 Z91:AA91 Z88:Z90 Z95:AA95 Z92:Z94 Z99:AA99 Z96:Z98 Z103:AA103 Z100:Z102 Z107:AA107 Z104:Z106 Z111:AA111 Z108:Z110 Z115:AA115 Z112:Z114 Z119:AA119 Z116:Z118 Z123:AA123 Z120:Z122 Z127:AA127 Z124:Z126" name="Range1_1_1_1_1_2"/>
    <protectedRange sqref="N4:N127" name="Range1_1_1_1_1_5"/>
    <protectedRange sqref="P4:P127" name="Range1_1_1_1_1_7"/>
    <protectedRange sqref="R4:R127" name="Range1_1_1_1_1_8"/>
    <protectedRange sqref="T4:T127" name="Range1_1_1_1_1_10"/>
    <protectedRange sqref="V4:V127" name="Range1_1_1_1_1_12"/>
    <protectedRange sqref="X4:X127" name="Range1_1_1_1_1_16"/>
    <protectedRange sqref="AC4:AC127" name="Range1_1_1_1_1_18"/>
    <protectedRange sqref="AA4:AA6" name="Range1_1_1_1_1_2_1"/>
    <protectedRange sqref="AA8:AA10" name="Range1_1_1_1_1_2_2"/>
    <protectedRange sqref="AA12:AA14" name="Range1_1_1_1_1_2_3"/>
    <protectedRange sqref="AA16:AA18" name="Range1_1_1_1_1_2_4"/>
    <protectedRange sqref="AA20:AA22" name="Range1_1_1_1_1_2_5"/>
    <protectedRange sqref="AA24:AA26" name="Range1_1_1_1_1_2_6"/>
    <protectedRange sqref="AA28:AA30" name="Range1_1_1_1_1_2_7"/>
    <protectedRange sqref="AA32:AA34" name="Range1_1_1_1_1_2_8"/>
    <protectedRange sqref="AA36:AA38" name="Range1_1_1_1_1_2_9"/>
    <protectedRange sqref="AA40:AA42" name="Range1_1_1_1_1_2_10"/>
    <protectedRange sqref="AA44:AA46" name="Range1_1_1_1_1_2_11"/>
    <protectedRange sqref="AA48:AA50" name="Range1_1_1_1_1_2_12"/>
    <protectedRange sqref="AA52:AA54" name="Range1_1_1_1_1_2_13"/>
    <protectedRange sqref="AA56:AA58" name="Range1_1_1_1_1_2_14"/>
    <protectedRange sqref="AA60:AA62" name="Range1_1_1_1_1_2_15"/>
    <protectedRange sqref="AA64:AA66" name="Range1_1_1_1_1_2_16"/>
    <protectedRange sqref="AA68:AA70" name="Range1_1_1_1_1_2_17"/>
    <protectedRange sqref="AA72:AA74" name="Range1_1_1_1_1_2_18"/>
    <protectedRange sqref="AA76:AA78" name="Range1_1_1_1_1_2_19"/>
    <protectedRange sqref="AA80:AA82" name="Range1_1_1_1_1_2_20"/>
    <protectedRange sqref="AA84:AA86" name="Range1_1_1_1_1_2_21"/>
    <protectedRange sqref="AA88:AA90" name="Range1_1_1_1_1_2_22"/>
    <protectedRange sqref="AA92:AA94" name="Range1_1_1_1_1_2_23"/>
    <protectedRange sqref="AA96:AA98" name="Range1_1_1_1_1_2_24"/>
    <protectedRange sqref="AA100:AA102" name="Range1_1_1_1_1_2_25"/>
    <protectedRange sqref="AA104:AA106" name="Range1_1_1_1_1_2_26"/>
    <protectedRange sqref="AA108:AA110" name="Range1_1_1_1_1_2_27"/>
    <protectedRange sqref="AA112:AA114" name="Range1_1_1_1_1_2_28"/>
    <protectedRange sqref="AA116:AA118" name="Range1_1_1_1_1_2_29"/>
    <protectedRange sqref="AA120:AA122" name="Range1_1_1_1_1_2_30"/>
    <protectedRange sqref="AA124:AA126" name="Range1_1_1_1_1_2_3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T1:AU1"/>
    <mergeCell ref="A60:A63"/>
    <mergeCell ref="A76:A79"/>
    <mergeCell ref="A32:A35"/>
    <mergeCell ref="A36:A39"/>
    <mergeCell ref="A44:A47"/>
    <mergeCell ref="A64:A67"/>
    <mergeCell ref="A68:A71"/>
    <mergeCell ref="A72:A75"/>
    <mergeCell ref="AR1:AS1"/>
    <mergeCell ref="A4:A7"/>
    <mergeCell ref="A28:A31"/>
    <mergeCell ref="A1:A2"/>
    <mergeCell ref="B1:B2"/>
    <mergeCell ref="A24:A27"/>
    <mergeCell ref="A40:A43"/>
    <mergeCell ref="A48:A51"/>
    <mergeCell ref="C1:C2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102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0.140625" style="32" hidden="1" customWidth="1"/>
    <col min="25" max="25" width="11.5703125" style="32" bestFit="1" customWidth="1"/>
    <col min="26" max="26" width="7.7109375" style="32" hidden="1" customWidth="1"/>
    <col min="27" max="27" width="11.7109375" style="32" hidden="1" customWidth="1"/>
    <col min="28" max="28" width="11.5703125" style="32" customWidth="1"/>
    <col min="29" max="29" width="12.28515625" style="32" hidden="1" customWidth="1"/>
    <col min="30" max="30" width="15" style="80" customWidth="1"/>
    <col min="31" max="31" width="0.14062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27" t="s">
        <v>5</v>
      </c>
      <c r="K1" s="127" t="s">
        <v>6</v>
      </c>
      <c r="L1" s="127" t="s">
        <v>7</v>
      </c>
      <c r="M1" s="127" t="s">
        <v>8</v>
      </c>
      <c r="N1" s="127"/>
      <c r="O1" s="1" t="s">
        <v>9</v>
      </c>
      <c r="P1" s="1"/>
      <c r="Q1" s="1" t="s">
        <v>10</v>
      </c>
      <c r="R1" s="1"/>
      <c r="S1" s="127" t="s">
        <v>11</v>
      </c>
      <c r="T1" s="127"/>
      <c r="U1" s="127" t="s">
        <v>12</v>
      </c>
      <c r="V1" s="127"/>
      <c r="W1" s="127" t="s">
        <v>13</v>
      </c>
      <c r="X1" s="127"/>
      <c r="Y1" s="127" t="s">
        <v>14</v>
      </c>
      <c r="Z1" s="127" t="s">
        <v>15</v>
      </c>
      <c r="AA1" s="127" t="s">
        <v>16</v>
      </c>
      <c r="AB1" s="127" t="s">
        <v>17</v>
      </c>
      <c r="AC1" s="127" t="s">
        <v>18</v>
      </c>
      <c r="AD1" s="115" t="s">
        <v>43</v>
      </c>
      <c r="AE1" s="3" t="s">
        <v>44</v>
      </c>
      <c r="AF1" s="127" t="s">
        <v>19</v>
      </c>
      <c r="AG1" s="127" t="s">
        <v>20</v>
      </c>
      <c r="AH1" s="127" t="s">
        <v>21</v>
      </c>
      <c r="AI1" s="2" t="s">
        <v>22</v>
      </c>
      <c r="AJ1" s="3" t="s">
        <v>23</v>
      </c>
      <c r="AK1" s="127" t="s">
        <v>24</v>
      </c>
      <c r="AL1" s="127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7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126"/>
      <c r="K3" s="126"/>
      <c r="L3" s="126"/>
      <c r="M3" s="126"/>
      <c r="N3" s="6"/>
      <c r="O3" s="126"/>
      <c r="P3" s="6"/>
      <c r="Q3" s="126"/>
      <c r="R3" s="6"/>
      <c r="S3" s="91"/>
      <c r="T3" s="6"/>
      <c r="U3" s="126"/>
      <c r="V3" s="6"/>
      <c r="W3" s="126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6"/>
      <c r="AI3" s="88"/>
      <c r="AJ3" s="89"/>
      <c r="AK3" s="126"/>
      <c r="AL3" s="126"/>
      <c r="AM3" s="99"/>
      <c r="AN3" s="100">
        <f>Февруари!AO127</f>
        <v>2143.4600000000005</v>
      </c>
      <c r="AO3" s="101"/>
      <c r="AP3" s="90"/>
      <c r="AQ3" s="126"/>
      <c r="AR3" s="126"/>
      <c r="AS3" s="126"/>
      <c r="AT3" s="126"/>
      <c r="AU3" s="126"/>
    </row>
    <row r="4" spans="1:47" x14ac:dyDescent="0.2">
      <c r="A4" s="187">
        <v>1</v>
      </c>
      <c r="B4" s="23">
        <v>1</v>
      </c>
      <c r="C4" s="11" t="s">
        <v>53</v>
      </c>
      <c r="D4" s="12">
        <v>6200</v>
      </c>
      <c r="E4" s="12">
        <v>2</v>
      </c>
      <c r="F4" s="12">
        <v>10709</v>
      </c>
      <c r="G4" s="13">
        <v>1.3</v>
      </c>
      <c r="H4" s="13">
        <v>3.4</v>
      </c>
      <c r="I4" s="12">
        <v>10791</v>
      </c>
      <c r="J4" s="12">
        <v>16642</v>
      </c>
      <c r="K4" s="14">
        <v>7.9000000000000001E-2</v>
      </c>
      <c r="L4" s="24">
        <f>J4*(1-K4)</f>
        <v>15327.282000000001</v>
      </c>
      <c r="M4" s="15">
        <v>0.79500000000000004</v>
      </c>
      <c r="N4" s="25">
        <f>L4*M4</f>
        <v>12185.189190000001</v>
      </c>
      <c r="O4" s="14">
        <v>0.16600000000000001</v>
      </c>
      <c r="P4" s="25">
        <f>L4*O4</f>
        <v>2544.3288120000002</v>
      </c>
      <c r="Q4" s="16">
        <v>3.9E-2</v>
      </c>
      <c r="R4" s="25">
        <f>L4*Q4</f>
        <v>597.76399800000002</v>
      </c>
      <c r="S4" s="26">
        <v>0.2</v>
      </c>
      <c r="T4" s="25">
        <f>L4*S4</f>
        <v>3065.4564000000005</v>
      </c>
      <c r="U4" s="16">
        <v>0.496</v>
      </c>
      <c r="V4" s="25">
        <f>L4*U4</f>
        <v>7602.3318720000007</v>
      </c>
      <c r="W4" s="16">
        <v>0.39</v>
      </c>
      <c r="X4" s="25">
        <f>W4*L4</f>
        <v>5977.6399800000008</v>
      </c>
      <c r="Y4" s="17">
        <v>3.1199999999999999E-3</v>
      </c>
      <c r="Z4" s="19">
        <f>L4*Y4</f>
        <v>47.821119840000001</v>
      </c>
      <c r="AA4" s="27">
        <f>IF(L4&gt;0,(AC4+AK4)/L4,0)</f>
        <v>3.0710727851161086E-3</v>
      </c>
      <c r="AB4" s="17">
        <v>3.1E-4</v>
      </c>
      <c r="AC4" s="24">
        <f>AB4*L4</f>
        <v>4.7514574200000004</v>
      </c>
      <c r="AD4" s="118">
        <v>0.21920000000000001</v>
      </c>
      <c r="AE4" s="30">
        <f>AH4*(1-AI4)*AD4</f>
        <v>45.629548800000002</v>
      </c>
      <c r="AF4" s="28">
        <f>IF(AND(AD4&gt;0,AB4&gt;0,Y4&gt;0),((Y4-AB4)*AD4)/((AD4-AB4)*Y4),0)</f>
        <v>0.9019165463041382</v>
      </c>
      <c r="AG4" s="60">
        <f>IF(AND(AA4&gt;0,AJ4&gt;0,AB4&gt;0),((AJ4*(AA4-AB4))/(AA4*(AJ4-AB4))),0)</f>
        <v>0.90043108805558536</v>
      </c>
      <c r="AH4" s="12">
        <v>228</v>
      </c>
      <c r="AI4" s="14">
        <v>8.6999999999999994E-2</v>
      </c>
      <c r="AJ4" s="15">
        <v>0.20330000000000001</v>
      </c>
      <c r="AK4" s="30">
        <f>AH4*(1-AI4)*AJ4</f>
        <v>42.319741200000003</v>
      </c>
      <c r="AL4" s="19">
        <v>1.8</v>
      </c>
      <c r="AM4" s="19">
        <v>1201.3800000000001</v>
      </c>
      <c r="AN4" s="102">
        <f>AN3+AH4-AM4</f>
        <v>1170.0800000000004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46" t="s">
        <v>50</v>
      </c>
      <c r="D5" s="34">
        <v>18685</v>
      </c>
      <c r="E5" s="34">
        <v>5</v>
      </c>
      <c r="F5" s="34">
        <v>15003</v>
      </c>
      <c r="G5" s="35">
        <v>1.5</v>
      </c>
      <c r="H5" s="35">
        <v>4.2</v>
      </c>
      <c r="I5" s="34">
        <v>15615</v>
      </c>
      <c r="J5" s="34">
        <v>16741</v>
      </c>
      <c r="K5" s="36">
        <v>7.4999999999999997E-2</v>
      </c>
      <c r="L5" s="37">
        <f>J5*(1-K5)</f>
        <v>15485.425000000001</v>
      </c>
      <c r="M5" s="38">
        <v>0.746</v>
      </c>
      <c r="N5" s="25">
        <f>L5*M5</f>
        <v>11552.127050000001</v>
      </c>
      <c r="O5" s="36">
        <v>0.191</v>
      </c>
      <c r="P5" s="25">
        <f>L5*O5</f>
        <v>2957.7161750000005</v>
      </c>
      <c r="Q5" s="39">
        <v>6.3E-2</v>
      </c>
      <c r="R5" s="25">
        <f>L5*Q5</f>
        <v>975.58177500000011</v>
      </c>
      <c r="S5" s="28">
        <v>0.20200000000000001</v>
      </c>
      <c r="T5" s="25">
        <f>L5*S5</f>
        <v>3128.0558500000006</v>
      </c>
      <c r="U5" s="39">
        <v>0.50700000000000001</v>
      </c>
      <c r="V5" s="25">
        <f>L5*U5</f>
        <v>7851.1104750000004</v>
      </c>
      <c r="W5" s="39">
        <v>0.39</v>
      </c>
      <c r="X5" s="25">
        <f>W5*L5</f>
        <v>6039.3157500000007</v>
      </c>
      <c r="Y5" s="40">
        <v>3.0599999999999998E-3</v>
      </c>
      <c r="Z5" s="18">
        <f>L5*Y5</f>
        <v>47.385400500000003</v>
      </c>
      <c r="AA5" s="27">
        <f>IF(L5&gt;0,(AC5+AK5)/L5,0)</f>
        <v>2.949346630783463E-3</v>
      </c>
      <c r="AB5" s="40">
        <v>2.9E-4</v>
      </c>
      <c r="AC5" s="37">
        <f>AB5*L5</f>
        <v>4.4907732500000002</v>
      </c>
      <c r="AD5" s="28">
        <v>0.22309999999999999</v>
      </c>
      <c r="AE5" s="41">
        <f>AH5*(1-AI5)*AD5</f>
        <v>41.780383200000003</v>
      </c>
      <c r="AF5" s="28">
        <f>IF(AND(AD5&gt;0,AB5&gt;0,Y5&gt;0),((Y5-AB5)*AD5)/((AD5-AB5)*Y5),0)</f>
        <v>0.90640696534137799</v>
      </c>
      <c r="AG5" s="29">
        <f t="shared" ref="AG5:AG68" si="0">IF(AND(AA5&gt;0,AJ5&gt;0,AB5&gt;0),((AJ5*(AA5-AB5))/(AA5*(AJ5-AB5))),0)</f>
        <v>0.90286381760035272</v>
      </c>
      <c r="AH5" s="34">
        <v>204</v>
      </c>
      <c r="AI5" s="36">
        <v>8.2000000000000003E-2</v>
      </c>
      <c r="AJ5" s="38">
        <v>0.21990000000000001</v>
      </c>
      <c r="AK5" s="41">
        <f>AH5*(1-AI5)*AJ5</f>
        <v>41.181112800000008</v>
      </c>
      <c r="AL5" s="42">
        <v>1.8</v>
      </c>
      <c r="AM5" s="42"/>
      <c r="AN5" s="114">
        <f>AN4+AH5-AM5</f>
        <v>1374.0800000000004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11" t="s">
        <v>51</v>
      </c>
      <c r="D6" s="43">
        <v>22425</v>
      </c>
      <c r="E6" s="43">
        <v>1</v>
      </c>
      <c r="F6" s="43">
        <v>17151</v>
      </c>
      <c r="G6" s="37">
        <v>2.5</v>
      </c>
      <c r="H6" s="37">
        <v>5</v>
      </c>
      <c r="I6" s="43">
        <v>17092</v>
      </c>
      <c r="J6" s="43">
        <v>16547</v>
      </c>
      <c r="K6" s="39">
        <v>7.8E-2</v>
      </c>
      <c r="L6" s="37">
        <f>J6*(1-K6)</f>
        <v>15256.334000000001</v>
      </c>
      <c r="M6" s="28">
        <v>0.69199999999999995</v>
      </c>
      <c r="N6" s="25">
        <f>L6*M6</f>
        <v>10557.383127999999</v>
      </c>
      <c r="O6" s="39">
        <v>0.26800000000000002</v>
      </c>
      <c r="P6" s="25">
        <f>L6*O6</f>
        <v>4088.6975120000006</v>
      </c>
      <c r="Q6" s="39">
        <v>0.04</v>
      </c>
      <c r="R6" s="25">
        <f>L6*Q6</f>
        <v>610.25336000000004</v>
      </c>
      <c r="S6" s="28">
        <v>0.19900000000000001</v>
      </c>
      <c r="T6" s="25">
        <f>L6*S6</f>
        <v>3036.0104660000002</v>
      </c>
      <c r="U6" s="39">
        <v>0.49399999999999999</v>
      </c>
      <c r="V6" s="25">
        <f>L6*U6</f>
        <v>7536.6289960000004</v>
      </c>
      <c r="W6" s="39">
        <v>0.39</v>
      </c>
      <c r="X6" s="25">
        <f>W6*L6</f>
        <v>5949.9702600000001</v>
      </c>
      <c r="Y6" s="47">
        <v>3.0400000000000002E-3</v>
      </c>
      <c r="Z6" s="18">
        <f>L6*Y6</f>
        <v>46.379255360000002</v>
      </c>
      <c r="AA6" s="27">
        <f>IF(L6&gt;0,(AC6+AK6)/L6,0)</f>
        <v>2.9562042152459431E-3</v>
      </c>
      <c r="AB6" s="47">
        <v>2.7E-4</v>
      </c>
      <c r="AC6" s="37">
        <f>AB6*L6</f>
        <v>4.1192101800000005</v>
      </c>
      <c r="AD6" s="28">
        <v>0.2208</v>
      </c>
      <c r="AE6" s="41">
        <f>AH6*(1-AI6)*AD6</f>
        <v>40.342147199999999</v>
      </c>
      <c r="AF6" s="28">
        <f>IF(AND(AD6&gt;0,AB6&gt;0,Y6&gt;0),((Y6-AB6)*AD6)/((AD6-AB6)*Y6),0)</f>
        <v>0.91229979451417276</v>
      </c>
      <c r="AG6" s="29">
        <f t="shared" si="0"/>
        <v>0.90976178277305086</v>
      </c>
      <c r="AH6" s="43">
        <v>201</v>
      </c>
      <c r="AI6" s="39">
        <v>9.0999999999999998E-2</v>
      </c>
      <c r="AJ6" s="28">
        <v>0.2243</v>
      </c>
      <c r="AK6" s="41">
        <f>AH6*(1-AI6)*AJ6</f>
        <v>40.981628700000002</v>
      </c>
      <c r="AL6" s="18">
        <v>1.7</v>
      </c>
      <c r="AM6" s="18"/>
      <c r="AN6" s="114">
        <f>AN5+AH6-AM6</f>
        <v>1575.0800000000004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47310</v>
      </c>
      <c r="E7" s="51"/>
      <c r="F7" s="51">
        <f>SUM(F4:F6)</f>
        <v>42863</v>
      </c>
      <c r="G7" s="52"/>
      <c r="H7" s="52"/>
      <c r="I7" s="51">
        <f>SUM(I4:I6)</f>
        <v>43498</v>
      </c>
      <c r="J7" s="51">
        <f>SUM(J4:J6)</f>
        <v>49930</v>
      </c>
      <c r="K7" s="21">
        <f>IF(J7&gt;0,(J4*K4+J5*K5+J6*K6)/J7,0)</f>
        <v>7.7327438413779287E-2</v>
      </c>
      <c r="L7" s="52">
        <f>L4+L5+L6</f>
        <v>46069.041000000005</v>
      </c>
      <c r="M7" s="53">
        <f>IF(L7&gt;0,N7/L7,0)</f>
        <v>0.744419649803433</v>
      </c>
      <c r="N7" s="54">
        <f>N4+N5+N6</f>
        <v>34294.699368000001</v>
      </c>
      <c r="O7" s="21">
        <f>IF(L7&gt;0,P7/L7,0)</f>
        <v>0.20818194368317763</v>
      </c>
      <c r="P7" s="54">
        <f>P4+P5+P6</f>
        <v>9590.7424990000018</v>
      </c>
      <c r="Q7" s="21">
        <f>IF(L7&gt;0,R7/L7,0)</f>
        <v>4.7398406513389328E-2</v>
      </c>
      <c r="R7" s="54">
        <f>R4+R5+R6</f>
        <v>2183.5991330000002</v>
      </c>
      <c r="S7" s="21">
        <f>IF(L7&gt;0,T7/L7,0)</f>
        <v>0.20034110794709184</v>
      </c>
      <c r="T7" s="54">
        <f>T4+T5+T6</f>
        <v>9229.5227160000013</v>
      </c>
      <c r="U7" s="21">
        <f>IF(L7&gt;0,V7/L7,0)</f>
        <v>0.49903516209508242</v>
      </c>
      <c r="V7" s="54">
        <f>V4+V5+V6</f>
        <v>22990.071343</v>
      </c>
      <c r="W7" s="21">
        <f>IF(L7&gt;0,X7/L7,0)</f>
        <v>0.39</v>
      </c>
      <c r="X7" s="54">
        <f>X4+X5+X6</f>
        <v>17966.925990000003</v>
      </c>
      <c r="Y7" s="55">
        <f>IF(L7&gt;0,Z7/L7,0)</f>
        <v>3.0733388980248143E-3</v>
      </c>
      <c r="Z7" s="56">
        <f>SUM(Z4:Z6)</f>
        <v>141.5857757</v>
      </c>
      <c r="AA7" s="55">
        <f>IF(L7&gt;0,(AA4*L4+AA5*L5+AA6*L6)/L7,0)</f>
        <v>2.9921161925206999E-3</v>
      </c>
      <c r="AB7" s="55">
        <f>IF(J7&gt;0,(J4*AB4+J5*AB5+J6*AB6)/J7,0)</f>
        <v>2.900380532745844E-4</v>
      </c>
      <c r="AC7" s="52">
        <f>SUM(AC4:AC6)</f>
        <v>13.361440850000001</v>
      </c>
      <c r="AD7" s="53">
        <f>IF(J7&gt;0,(J4*AD4+J5*AD5+J6*AD6)/J7,0)</f>
        <v>0.22103787502503505</v>
      </c>
      <c r="AE7" s="58">
        <f>SUM(AE4:AE6)</f>
        <v>127.7520792</v>
      </c>
      <c r="AF7" s="53">
        <f>IF(AND(Z7&gt;0),((Z4*AF4+Z5*AF5+Z6*AF6)/Z7),0)</f>
        <v>0.90682062385895634</v>
      </c>
      <c r="AG7" s="57">
        <f t="shared" si="0"/>
        <v>0.90428113574979585</v>
      </c>
      <c r="AH7" s="51">
        <f>SUM(AH4:AH6)</f>
        <v>633</v>
      </c>
      <c r="AI7" s="21">
        <f>IF(AH7&gt;0,(AI4*AH4+AI5*AH5+AI6*AH6)/AH7,0)</f>
        <v>8.6658767772511858E-2</v>
      </c>
      <c r="AJ7" s="53">
        <f>IF(J7&gt;0,(AJ4*J4+AJ5*J5+AJ6*J6)/J7,0)</f>
        <v>0.21582528740236331</v>
      </c>
      <c r="AK7" s="58">
        <f>SUM(AK4:AK6)</f>
        <v>124.48248270000001</v>
      </c>
      <c r="AL7" s="56"/>
      <c r="AM7" s="56">
        <f>SUM(AM4:AM6)</f>
        <v>1201.3800000000001</v>
      </c>
      <c r="AN7" s="106"/>
      <c r="AO7" s="107">
        <f>AN6</f>
        <v>1575.0800000000004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49</v>
      </c>
      <c r="D8" s="12">
        <v>5774</v>
      </c>
      <c r="E8" s="12">
        <v>0</v>
      </c>
      <c r="F8" s="12">
        <v>15101</v>
      </c>
      <c r="G8" s="13">
        <v>2.2999999999999998</v>
      </c>
      <c r="H8" s="13">
        <v>4.5999999999999996</v>
      </c>
      <c r="I8" s="12">
        <v>15490</v>
      </c>
      <c r="J8" s="12">
        <v>16580</v>
      </c>
      <c r="K8" s="14">
        <v>7.3999999999999996E-2</v>
      </c>
      <c r="L8" s="24">
        <f t="shared" ref="L8:L10" si="1">J8*(1-K8)</f>
        <v>15353.08</v>
      </c>
      <c r="M8" s="15">
        <v>0.89500000000000002</v>
      </c>
      <c r="N8" s="25">
        <f>L8*M8</f>
        <v>13741.006600000001</v>
      </c>
      <c r="O8" s="14">
        <v>6.9000000000000006E-2</v>
      </c>
      <c r="P8" s="25">
        <f>L8*O8</f>
        <v>1059.3625200000001</v>
      </c>
      <c r="Q8" s="16">
        <v>3.5999999999999997E-2</v>
      </c>
      <c r="R8" s="25">
        <f>L8*Q8</f>
        <v>552.71087999999997</v>
      </c>
      <c r="S8" s="26">
        <v>0.20599999999999999</v>
      </c>
      <c r="T8" s="25">
        <f>L8*S8</f>
        <v>3162.7344799999996</v>
      </c>
      <c r="U8" s="16">
        <v>0.51200000000000001</v>
      </c>
      <c r="V8" s="25">
        <f>L8*U8</f>
        <v>7860.7769600000001</v>
      </c>
      <c r="W8" s="16">
        <v>0.39</v>
      </c>
      <c r="X8" s="25">
        <f>W8*L8</f>
        <v>5987.7012000000004</v>
      </c>
      <c r="Y8" s="17">
        <v>3.0599999999999998E-3</v>
      </c>
      <c r="Z8" s="18">
        <f>L8*Y8</f>
        <v>46.980424799999994</v>
      </c>
      <c r="AA8" s="27">
        <f>IF(L8&gt;0,(AC8+AK8)/L8,0)</f>
        <v>2.8377091762695175E-3</v>
      </c>
      <c r="AB8" s="17">
        <v>2.7E-4</v>
      </c>
      <c r="AC8" s="24">
        <f>AB8*L8</f>
        <v>4.1453316000000004</v>
      </c>
      <c r="AD8" s="118">
        <v>0.22239999999999999</v>
      </c>
      <c r="AE8" s="30">
        <f t="shared" ref="AE8:AE10" si="2">AH8*(1-AI8)*AD8</f>
        <v>39.798035200000001</v>
      </c>
      <c r="AF8" s="28">
        <f t="shared" ref="AF8:AF10" si="3">IF(AND(AD8&gt;0,AB8&gt;0,Y8&gt;0),((Y8-AB8)*AD8)/((AD8-AB8)*Y8),0)</f>
        <v>0.91287295992542794</v>
      </c>
      <c r="AG8" s="60">
        <f t="shared" si="0"/>
        <v>0.90596317887355415</v>
      </c>
      <c r="AH8" s="12">
        <v>196</v>
      </c>
      <c r="AI8" s="14">
        <v>8.6999999999999994E-2</v>
      </c>
      <c r="AJ8" s="15">
        <v>0.2203</v>
      </c>
      <c r="AK8" s="30">
        <f t="shared" ref="AK8:AK10" si="4">AH8*(1-AI8)*AJ8</f>
        <v>39.422244400000004</v>
      </c>
      <c r="AL8" s="19">
        <v>1.75</v>
      </c>
      <c r="AM8" s="19">
        <v>1006.58</v>
      </c>
      <c r="AN8" s="102">
        <f>AN6+AH8-AM8</f>
        <v>764.50000000000034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46" t="s">
        <v>50</v>
      </c>
      <c r="D9" s="34">
        <v>18256</v>
      </c>
      <c r="E9" s="34">
        <v>7</v>
      </c>
      <c r="F9" s="34">
        <v>17280</v>
      </c>
      <c r="G9" s="35">
        <v>1.6</v>
      </c>
      <c r="H9" s="35">
        <v>3.7</v>
      </c>
      <c r="I9" s="34">
        <v>16665</v>
      </c>
      <c r="J9" s="34">
        <v>16698</v>
      </c>
      <c r="K9" s="36">
        <v>7.0999999999999994E-2</v>
      </c>
      <c r="L9" s="37">
        <f t="shared" si="1"/>
        <v>15512.442000000001</v>
      </c>
      <c r="M9" s="38">
        <v>0.871</v>
      </c>
      <c r="N9" s="25">
        <f>L9*M9</f>
        <v>13511.336982000001</v>
      </c>
      <c r="O9" s="36">
        <v>6.8000000000000005E-2</v>
      </c>
      <c r="P9" s="25">
        <f>L9*O9</f>
        <v>1054.8460560000001</v>
      </c>
      <c r="Q9" s="39">
        <v>6.0999999999999999E-2</v>
      </c>
      <c r="R9" s="25">
        <f>L9*Q9</f>
        <v>946.258962</v>
      </c>
      <c r="S9" s="28">
        <v>0.21099999999999999</v>
      </c>
      <c r="T9" s="25">
        <f>L9*S9</f>
        <v>3273.125262</v>
      </c>
      <c r="U9" s="39">
        <v>0.501</v>
      </c>
      <c r="V9" s="25">
        <f>L9*U9</f>
        <v>7771.7334420000007</v>
      </c>
      <c r="W9" s="39">
        <v>0.39</v>
      </c>
      <c r="X9" s="25">
        <f>W9*L9</f>
        <v>6049.8523800000003</v>
      </c>
      <c r="Y9" s="40">
        <v>3.0599999999999998E-3</v>
      </c>
      <c r="Z9" s="18">
        <f>L9*Y9</f>
        <v>47.46807252</v>
      </c>
      <c r="AA9" s="27">
        <f>IF(L9&gt;0,(AC9+AK9)/L9,0)</f>
        <v>3.0785574895300168E-3</v>
      </c>
      <c r="AB9" s="40">
        <v>2.5000000000000001E-4</v>
      </c>
      <c r="AC9" s="37">
        <f>AB9*L9</f>
        <v>3.8781105000000005</v>
      </c>
      <c r="AD9" s="28">
        <v>0.216</v>
      </c>
      <c r="AE9" s="41">
        <f t="shared" si="2"/>
        <v>42.65352</v>
      </c>
      <c r="AF9" s="28">
        <f t="shared" si="3"/>
        <v>0.91936473314702494</v>
      </c>
      <c r="AG9" s="29">
        <f t="shared" si="0"/>
        <v>0.91982804583742517</v>
      </c>
      <c r="AH9" s="34">
        <v>217</v>
      </c>
      <c r="AI9" s="36">
        <v>0.09</v>
      </c>
      <c r="AJ9" s="38">
        <v>0.22220000000000001</v>
      </c>
      <c r="AK9" s="41">
        <f t="shared" si="4"/>
        <v>43.877834</v>
      </c>
      <c r="AL9" s="42">
        <v>1.75</v>
      </c>
      <c r="AM9" s="42"/>
      <c r="AN9" s="114">
        <f>AN8+AH9-AM9</f>
        <v>981.50000000000034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11" t="s">
        <v>51</v>
      </c>
      <c r="D10" s="43">
        <v>21470</v>
      </c>
      <c r="E10" s="43">
        <v>2</v>
      </c>
      <c r="F10" s="43">
        <v>16676</v>
      </c>
      <c r="G10" s="37">
        <v>0.7</v>
      </c>
      <c r="H10" s="37">
        <v>3.4</v>
      </c>
      <c r="I10" s="43">
        <v>16613</v>
      </c>
      <c r="J10" s="43">
        <v>16575</v>
      </c>
      <c r="K10" s="39">
        <v>7.1999999999999995E-2</v>
      </c>
      <c r="L10" s="37">
        <f t="shared" si="1"/>
        <v>15381.6</v>
      </c>
      <c r="M10" s="28">
        <v>0.67</v>
      </c>
      <c r="N10" s="25">
        <f>L10*M10</f>
        <v>10305.672</v>
      </c>
      <c r="O10" s="39">
        <v>0.30599999999999999</v>
      </c>
      <c r="P10" s="25">
        <f>L10*O10</f>
        <v>4706.7695999999996</v>
      </c>
      <c r="Q10" s="39">
        <v>2.4E-2</v>
      </c>
      <c r="R10" s="25">
        <f>L10*Q10</f>
        <v>369.15840000000003</v>
      </c>
      <c r="S10" s="28">
        <v>0.214</v>
      </c>
      <c r="T10" s="25">
        <f>L10*S10</f>
        <v>3291.6624000000002</v>
      </c>
      <c r="U10" s="39">
        <v>0.502</v>
      </c>
      <c r="V10" s="25">
        <f>L10*U10</f>
        <v>7721.5632000000005</v>
      </c>
      <c r="W10" s="39">
        <v>0.39</v>
      </c>
      <c r="X10" s="25">
        <f>W10*L10</f>
        <v>5998.8240000000005</v>
      </c>
      <c r="Y10" s="47">
        <v>3.0300000000000001E-3</v>
      </c>
      <c r="Z10" s="18">
        <f>L10*Y10</f>
        <v>46.606248000000001</v>
      </c>
      <c r="AA10" s="27">
        <f>IF(L10&gt;0,(AC10+AK10)/L10,0)</f>
        <v>2.9912054337650176E-3</v>
      </c>
      <c r="AB10" s="47">
        <v>2.5999999999999998E-4</v>
      </c>
      <c r="AC10" s="37">
        <f>AB10*L10</f>
        <v>3.9992159999999997</v>
      </c>
      <c r="AD10" s="28">
        <v>0.2147</v>
      </c>
      <c r="AE10" s="41">
        <f t="shared" si="2"/>
        <v>41.6610321</v>
      </c>
      <c r="AF10" s="28">
        <f t="shared" si="3"/>
        <v>0.91529984000078801</v>
      </c>
      <c r="AG10" s="29">
        <f t="shared" si="0"/>
        <v>0.91417637725629786</v>
      </c>
      <c r="AH10" s="43">
        <v>213</v>
      </c>
      <c r="AI10" s="39">
        <v>8.8999999999999996E-2</v>
      </c>
      <c r="AJ10" s="28">
        <v>0.2165</v>
      </c>
      <c r="AK10" s="41">
        <f t="shared" si="4"/>
        <v>42.010309499999998</v>
      </c>
      <c r="AL10" s="18">
        <v>1.7</v>
      </c>
      <c r="AM10" s="18"/>
      <c r="AN10" s="114">
        <f>AN9+AH10-AM10</f>
        <v>1194.5000000000005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5">SUM(D8:D10)</f>
        <v>45500</v>
      </c>
      <c r="E11" s="51"/>
      <c r="F11" s="51">
        <f t="shared" ref="F11" si="6">SUM(F8:F10)</f>
        <v>49057</v>
      </c>
      <c r="G11" s="52"/>
      <c r="H11" s="52"/>
      <c r="I11" s="51">
        <f t="shared" ref="I11:J11" si="7">SUM(I8:I10)</f>
        <v>48768</v>
      </c>
      <c r="J11" s="51">
        <f t="shared" si="7"/>
        <v>49853</v>
      </c>
      <c r="K11" s="21">
        <f t="shared" ref="K11" si="8">IF(J11&gt;0,(J8*K8+J9*K9+J10*K10)/J11,0)</f>
        <v>7.2330210819810239E-2</v>
      </c>
      <c r="L11" s="52">
        <f t="shared" ref="L11" si="9">L8+L9+L10</f>
        <v>46247.122000000003</v>
      </c>
      <c r="M11" s="53">
        <f>IF(L11&gt;0,N11/L11,0)</f>
        <v>0.81211573732090825</v>
      </c>
      <c r="N11" s="54">
        <f t="shared" ref="N11" si="10">N8+N9+N10</f>
        <v>37558.015582</v>
      </c>
      <c r="O11" s="21">
        <f>IF(L11&gt;0,P11/L11,0)</f>
        <v>0.14748978706177648</v>
      </c>
      <c r="P11" s="54">
        <f t="shared" ref="P11" si="11">P8+P9+P10</f>
        <v>6820.9781759999996</v>
      </c>
      <c r="Q11" s="21">
        <f>IF(L11&gt;0,R11/L11,0)</f>
        <v>4.039447561731517E-2</v>
      </c>
      <c r="R11" s="54">
        <f t="shared" ref="R11" si="12">R8+R9+R10</f>
        <v>1868.128242</v>
      </c>
      <c r="S11" s="21">
        <f>IF(L11&gt;0,T11/L11,0)</f>
        <v>0.21033789177194634</v>
      </c>
      <c r="T11" s="54">
        <f t="shared" ref="T11" si="13">T8+T9+T10</f>
        <v>9727.5221419999998</v>
      </c>
      <c r="U11" s="21">
        <f>IF(L11&gt;0,V11/L11,0)</f>
        <v>0.50498436642176348</v>
      </c>
      <c r="V11" s="54">
        <f t="shared" ref="V11" si="14">V8+V9+V10</f>
        <v>23354.073602</v>
      </c>
      <c r="W11" s="21">
        <f>IF(L11&gt;0,X11/L11,0)</f>
        <v>0.38999999999999996</v>
      </c>
      <c r="X11" s="54">
        <f t="shared" ref="X11" si="15">X8+X9+X10</f>
        <v>18036.37758</v>
      </c>
      <c r="Y11" s="55">
        <f>IF(L11&gt;0,Z11/L11,0)</f>
        <v>3.0500221250524518E-3</v>
      </c>
      <c r="Z11" s="56">
        <f t="shared" ref="Z11" si="16">SUM(Z8:Z10)</f>
        <v>141.05474531999999</v>
      </c>
      <c r="AA11" s="55">
        <f>IF(L11&gt;0,(AA8*L8+AA9*L9+AA10*L10)/L11,0)</f>
        <v>2.9695479428968573E-3</v>
      </c>
      <c r="AB11" s="55">
        <f>IF(J11&gt;0,(J8*AB8+J9*AB9+J10*AB10)/J11,0)</f>
        <v>2.5997633041140953E-4</v>
      </c>
      <c r="AC11" s="52">
        <f t="shared" ref="AC11" si="17">SUM(AC8:AC10)</f>
        <v>12.022658100000001</v>
      </c>
      <c r="AD11" s="53">
        <f>IF(J11&gt;0,(J8*AD8+J9*AD9+J10*AD10)/J11,0)</f>
        <v>0.21769627705454034</v>
      </c>
      <c r="AE11" s="58">
        <f t="shared" ref="AE11" si="18">SUM(AE8:AE10)</f>
        <v>124.1125873</v>
      </c>
      <c r="AF11" s="53">
        <f t="shared" ref="AF11" si="19">IF(AND(Z11&gt;0),((Z8*AF8+Z9*AF9+Z10*AF10)/Z11),0)</f>
        <v>0.91585945808094193</v>
      </c>
      <c r="AG11" s="57">
        <f t="shared" si="0"/>
        <v>0.91353369612199742</v>
      </c>
      <c r="AH11" s="51">
        <f t="shared" ref="AH11" si="20">SUM(AH8:AH10)</f>
        <v>626</v>
      </c>
      <c r="AI11" s="21">
        <f t="shared" ref="AI11" si="21">IF(AH11&gt;0,(AI8*AH8+AI9*AH9+AI10*AH10)/AH11,0)</f>
        <v>8.8720447284345041E-2</v>
      </c>
      <c r="AJ11" s="53">
        <f>IF(J11&gt;0,(AJ8*J8+AJ9*J9+AJ10*J10)/J11,0)</f>
        <v>0.21967298056285481</v>
      </c>
      <c r="AK11" s="58">
        <f t="shared" ref="AK11" si="22">SUM(AK8:AK10)</f>
        <v>125.31038789999999</v>
      </c>
      <c r="AL11" s="56"/>
      <c r="AM11" s="56">
        <f t="shared" ref="AM11" si="23">SUM(AM8:AM10)</f>
        <v>1006.58</v>
      </c>
      <c r="AN11" s="106"/>
      <c r="AO11" s="107">
        <f>AN10</f>
        <v>1194.5000000000005</v>
      </c>
      <c r="AP11" s="51">
        <f t="shared" ref="AP11" si="24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49</v>
      </c>
      <c r="D12" s="12">
        <v>15904</v>
      </c>
      <c r="E12" s="12">
        <v>0</v>
      </c>
      <c r="F12" s="12">
        <v>17592</v>
      </c>
      <c r="G12" s="13">
        <v>1</v>
      </c>
      <c r="H12" s="13">
        <v>4.4000000000000004</v>
      </c>
      <c r="I12" s="12">
        <v>17814</v>
      </c>
      <c r="J12" s="12">
        <v>16479</v>
      </c>
      <c r="K12" s="14">
        <v>6.9000000000000006E-2</v>
      </c>
      <c r="L12" s="24">
        <f t="shared" ref="L12:L14" si="25">J12*(1-K12)</f>
        <v>15341.949000000001</v>
      </c>
      <c r="M12" s="15">
        <v>0.89300000000000002</v>
      </c>
      <c r="N12" s="25">
        <f>L12*M12</f>
        <v>13700.360457000001</v>
      </c>
      <c r="O12" s="14">
        <v>8.8999999999999996E-2</v>
      </c>
      <c r="P12" s="25">
        <f>L12*O12</f>
        <v>1365.4334610000001</v>
      </c>
      <c r="Q12" s="16">
        <v>1.7999999999999999E-2</v>
      </c>
      <c r="R12" s="25">
        <f>L12*Q12</f>
        <v>276.15508199999999</v>
      </c>
      <c r="S12" s="26">
        <v>0.20799999999999999</v>
      </c>
      <c r="T12" s="25">
        <f>L12*S12</f>
        <v>3191.1253919999999</v>
      </c>
      <c r="U12" s="16">
        <v>0.51100000000000001</v>
      </c>
      <c r="V12" s="25">
        <f>L12*U12</f>
        <v>7839.7359390000001</v>
      </c>
      <c r="W12" s="16">
        <v>0.39</v>
      </c>
      <c r="X12" s="25">
        <f>W12*L12</f>
        <v>5983.3601100000005</v>
      </c>
      <c r="Y12" s="17">
        <v>3.0300000000000001E-3</v>
      </c>
      <c r="Z12" s="18">
        <f>L12*Y12</f>
        <v>46.486105470000005</v>
      </c>
      <c r="AA12" s="27">
        <f>IF(L12&gt;0,(AC12+AK12)/L12,0)</f>
        <v>2.9333813982825776E-3</v>
      </c>
      <c r="AB12" s="17">
        <v>2.9E-4</v>
      </c>
      <c r="AC12" s="24">
        <f>AB12*L12</f>
        <v>4.4491652100000003</v>
      </c>
      <c r="AD12" s="118">
        <v>0.2142</v>
      </c>
      <c r="AE12" s="30">
        <f t="shared" ref="AE12:AE14" si="26">AH12*(1-AI12)*AD12</f>
        <v>40.198057200000001</v>
      </c>
      <c r="AF12" s="28">
        <f t="shared" ref="AF12:AF14" si="27">IF(AND(AD12&gt;0,AB12&gt;0,Y12&gt;0),((Y12-AB12)*AD12)/((AD12-AB12)*Y12),0)</f>
        <v>0.90551638493286957</v>
      </c>
      <c r="AG12" s="60">
        <f t="shared" si="0"/>
        <v>0.90234890991576933</v>
      </c>
      <c r="AH12" s="12">
        <v>206</v>
      </c>
      <c r="AI12" s="14">
        <v>8.8999999999999996E-2</v>
      </c>
      <c r="AJ12" s="15">
        <v>0.21609999999999999</v>
      </c>
      <c r="AK12" s="30">
        <f t="shared" ref="AK12:AK14" si="28">AH12*(1-AI12)*AJ12</f>
        <v>40.554622599999995</v>
      </c>
      <c r="AL12" s="19">
        <v>1.75</v>
      </c>
      <c r="AM12" s="19"/>
      <c r="AN12" s="102">
        <f>AN10+AH12-AM12</f>
        <v>1400.5000000000005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54</v>
      </c>
      <c r="D13" s="34">
        <v>19700</v>
      </c>
      <c r="E13" s="34">
        <v>5</v>
      </c>
      <c r="F13" s="34">
        <v>17156</v>
      </c>
      <c r="G13" s="35">
        <v>1.6</v>
      </c>
      <c r="H13" s="35">
        <v>3.9</v>
      </c>
      <c r="I13" s="34">
        <v>17140</v>
      </c>
      <c r="J13" s="34">
        <v>16355</v>
      </c>
      <c r="K13" s="36">
        <v>8.3000000000000004E-2</v>
      </c>
      <c r="L13" s="37">
        <f t="shared" si="25"/>
        <v>14997.535</v>
      </c>
      <c r="M13" s="38">
        <v>0.79200000000000004</v>
      </c>
      <c r="N13" s="25">
        <f>L13*M13</f>
        <v>11878.04772</v>
      </c>
      <c r="O13" s="36">
        <v>0.17399999999999999</v>
      </c>
      <c r="P13" s="25">
        <f>L13*O13</f>
        <v>2609.5710899999999</v>
      </c>
      <c r="Q13" s="39">
        <v>3.4000000000000002E-2</v>
      </c>
      <c r="R13" s="25">
        <f>L13*Q13</f>
        <v>509.91619000000003</v>
      </c>
      <c r="S13" s="28">
        <v>0.20799999999999999</v>
      </c>
      <c r="T13" s="25">
        <f>L13*S13</f>
        <v>3119.4872799999998</v>
      </c>
      <c r="U13" s="39">
        <v>0.50600000000000001</v>
      </c>
      <c r="V13" s="25">
        <f>L13*U13</f>
        <v>7588.7527099999998</v>
      </c>
      <c r="W13" s="39">
        <v>0.39</v>
      </c>
      <c r="X13" s="25">
        <f>W13*L13</f>
        <v>5849.0386500000004</v>
      </c>
      <c r="Y13" s="40">
        <v>3.0400000000000002E-3</v>
      </c>
      <c r="Z13" s="18">
        <f>L13*Y13</f>
        <v>45.592506400000005</v>
      </c>
      <c r="AA13" s="27">
        <f>IF(L13&gt;0,(AC13+AK13)/L13,0)</f>
        <v>2.9585288382390842E-3</v>
      </c>
      <c r="AB13" s="40">
        <v>3.2000000000000003E-4</v>
      </c>
      <c r="AC13" s="37">
        <f>AB13*L13</f>
        <v>4.7992112000000002</v>
      </c>
      <c r="AD13" s="28">
        <v>0.221</v>
      </c>
      <c r="AE13" s="41">
        <f t="shared" si="26"/>
        <v>39.951053999999999</v>
      </c>
      <c r="AF13" s="28">
        <f t="shared" si="27"/>
        <v>0.89603426728866753</v>
      </c>
      <c r="AG13" s="29">
        <f t="shared" si="0"/>
        <v>0.89314378037675057</v>
      </c>
      <c r="AH13" s="34">
        <v>198</v>
      </c>
      <c r="AI13" s="36">
        <v>8.6999999999999994E-2</v>
      </c>
      <c r="AJ13" s="38">
        <v>0.21890000000000001</v>
      </c>
      <c r="AK13" s="41">
        <f t="shared" si="28"/>
        <v>39.571428600000004</v>
      </c>
      <c r="AL13" s="42">
        <v>1.7</v>
      </c>
      <c r="AM13" s="42"/>
      <c r="AN13" s="114">
        <f>AN12+AH13-AM13</f>
        <v>1598.5000000000005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11" t="s">
        <v>51</v>
      </c>
      <c r="D14" s="43">
        <v>21566</v>
      </c>
      <c r="E14" s="43">
        <v>2</v>
      </c>
      <c r="F14" s="43">
        <v>17314</v>
      </c>
      <c r="G14" s="37">
        <v>1.7</v>
      </c>
      <c r="H14" s="37">
        <v>3.7</v>
      </c>
      <c r="I14" s="43">
        <v>17183</v>
      </c>
      <c r="J14" s="43">
        <v>16438</v>
      </c>
      <c r="K14" s="39">
        <v>7.9000000000000001E-2</v>
      </c>
      <c r="L14" s="37">
        <f t="shared" si="25"/>
        <v>15139.398000000001</v>
      </c>
      <c r="M14" s="28">
        <v>0.65400000000000003</v>
      </c>
      <c r="N14" s="25">
        <f>L14*M14</f>
        <v>9901.1662920000017</v>
      </c>
      <c r="O14" s="39">
        <v>0.34100000000000003</v>
      </c>
      <c r="P14" s="25">
        <f>L14*O14</f>
        <v>5162.5347180000008</v>
      </c>
      <c r="Q14" s="39">
        <v>5.0000000000000001E-3</v>
      </c>
      <c r="R14" s="25">
        <f>L14*Q14</f>
        <v>75.696990000000014</v>
      </c>
      <c r="S14" s="28">
        <v>0.21299999999999999</v>
      </c>
      <c r="T14" s="25">
        <f>L14*S14</f>
        <v>3224.6917740000004</v>
      </c>
      <c r="U14" s="39">
        <v>0.503</v>
      </c>
      <c r="V14" s="25">
        <f>L14*U14</f>
        <v>7615.1171940000004</v>
      </c>
      <c r="W14" s="39">
        <v>0.39</v>
      </c>
      <c r="X14" s="25">
        <f>W14*L14</f>
        <v>5904.3652200000006</v>
      </c>
      <c r="Y14" s="47">
        <v>3.0899999999999999E-3</v>
      </c>
      <c r="Z14" s="18">
        <f>L14*Y14</f>
        <v>46.780739820000001</v>
      </c>
      <c r="AA14" s="27">
        <f>IF(L14&gt;0,(AC14+AK14)/L14,0)</f>
        <v>2.9634077312717453E-3</v>
      </c>
      <c r="AB14" s="47">
        <v>3.1E-4</v>
      </c>
      <c r="AC14" s="37">
        <f>AB14*L14</f>
        <v>4.6932133800000004</v>
      </c>
      <c r="AD14" s="28">
        <v>0.222</v>
      </c>
      <c r="AE14" s="41">
        <f t="shared" si="26"/>
        <v>40.334514000000006</v>
      </c>
      <c r="AF14" s="28">
        <f t="shared" si="27"/>
        <v>0.90093443700575493</v>
      </c>
      <c r="AG14" s="29">
        <f t="shared" si="0"/>
        <v>0.89664787533606827</v>
      </c>
      <c r="AH14" s="43">
        <v>199</v>
      </c>
      <c r="AI14" s="39">
        <v>8.6999999999999994E-2</v>
      </c>
      <c r="AJ14" s="28">
        <v>0.22109999999999999</v>
      </c>
      <c r="AK14" s="41">
        <f t="shared" si="28"/>
        <v>40.170995699999999</v>
      </c>
      <c r="AL14" s="18">
        <v>1.71</v>
      </c>
      <c r="AM14" s="18"/>
      <c r="AN14" s="114">
        <f>AN13+AH14-AM14</f>
        <v>1797.5000000000005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29">SUM(D12:D14)</f>
        <v>57170</v>
      </c>
      <c r="E15" s="51"/>
      <c r="F15" s="51">
        <f t="shared" ref="F15" si="30">SUM(F12:F14)</f>
        <v>52062</v>
      </c>
      <c r="G15" s="52"/>
      <c r="H15" s="52"/>
      <c r="I15" s="51">
        <f t="shared" ref="I15:J15" si="31">SUM(I12:I14)</f>
        <v>52137</v>
      </c>
      <c r="J15" s="51">
        <f t="shared" si="31"/>
        <v>49272</v>
      </c>
      <c r="K15" s="21">
        <f t="shared" ref="K15" si="32">IF(J15&gt;0,(J12*K12+J13*K13+J14*K14)/J15,0)</f>
        <v>7.6983235914921261E-2</v>
      </c>
      <c r="L15" s="52">
        <f t="shared" ref="L15" si="33">L12+L13+L14</f>
        <v>45478.881999999998</v>
      </c>
      <c r="M15" s="53">
        <f>IF(L15&gt;0,N15/L15,0)</f>
        <v>0.78013295201495936</v>
      </c>
      <c r="N15" s="54">
        <f t="shared" ref="N15" si="34">N12+N13+N14</f>
        <v>35479.574468999999</v>
      </c>
      <c r="O15" s="21">
        <f>IF(L15&gt;0,P15/L15,0)</f>
        <v>0.20091829146107859</v>
      </c>
      <c r="P15" s="54">
        <f t="shared" ref="P15" si="35">P12+P13+P14</f>
        <v>9137.5392690000008</v>
      </c>
      <c r="Q15" s="21">
        <f>IF(L15&gt;0,R15/L15,0)</f>
        <v>1.8948756523962048E-2</v>
      </c>
      <c r="R15" s="54">
        <f t="shared" ref="R15" si="36">R12+R13+R14</f>
        <v>861.76826200000005</v>
      </c>
      <c r="S15" s="21">
        <f>IF(L15&gt;0,T15/L15,0)</f>
        <v>0.20966444263075773</v>
      </c>
      <c r="T15" s="54">
        <f t="shared" ref="T15" si="37">T12+T13+T14</f>
        <v>9535.3044460000001</v>
      </c>
      <c r="U15" s="21">
        <f>IF(L15&gt;0,V15/L15,0)</f>
        <v>0.50668804573955883</v>
      </c>
      <c r="V15" s="54">
        <f t="shared" ref="V15" si="38">V12+V13+V14</f>
        <v>23043.605842999998</v>
      </c>
      <c r="W15" s="21">
        <f>IF(L15&gt;0,X15/L15,0)</f>
        <v>0.39</v>
      </c>
      <c r="X15" s="54">
        <f t="shared" ref="X15" si="39">X12+X13+X14</f>
        <v>17736.76398</v>
      </c>
      <c r="Y15" s="55">
        <f>IF(L15&gt;0,Z15/L15,0)</f>
        <v>3.0532710036715507E-3</v>
      </c>
      <c r="Z15" s="56">
        <f t="shared" ref="Z15" si="40">SUM(Z12:Z14)</f>
        <v>138.85935169000001</v>
      </c>
      <c r="AA15" s="55">
        <f>IF(L15&gt;0,(AA12*L12+AA13*L13+AA14*L14)/L15,0)</f>
        <v>2.9516696714312371E-3</v>
      </c>
      <c r="AB15" s="55">
        <f>IF(J15&gt;0,(J12*AB12+J13*AB13+J14*AB14)/J15,0)</f>
        <v>3.0663033771716186E-4</v>
      </c>
      <c r="AC15" s="52">
        <f t="shared" ref="AC15" si="41">SUM(AC12:AC14)</f>
        <v>13.941589790000002</v>
      </c>
      <c r="AD15" s="53">
        <f>IF(J15&gt;0,(J12*AD12+J13*AD13+J14*AD14)/J15,0)</f>
        <v>0.21905936028576067</v>
      </c>
      <c r="AE15" s="58">
        <f t="shared" ref="AE15" si="42">SUM(AE12:AE14)</f>
        <v>120.48362520000001</v>
      </c>
      <c r="AF15" s="53">
        <f t="shared" ref="AF15" si="43">IF(AND(Z15&gt;0),((Z12*AF12+Z13*AF13+Z14*AF14)/Z15),0)</f>
        <v>0.90085943950315439</v>
      </c>
      <c r="AG15" s="57">
        <f t="shared" si="0"/>
        <v>0.89737449631590793</v>
      </c>
      <c r="AH15" s="51">
        <f t="shared" ref="AH15" si="44">SUM(AH12:AH14)</f>
        <v>603</v>
      </c>
      <c r="AI15" s="21">
        <f t="shared" ref="AI15" si="45">IF(AH15&gt;0,(AI12*AH12+AI13*AH13+AI14*AH14)/AH15,0)</f>
        <v>8.7683250414593711E-2</v>
      </c>
      <c r="AJ15" s="53">
        <f>IF(J15&gt;0,(AJ12*J12+AJ13*J13+AJ14*J14)/J15,0)</f>
        <v>0.21869749959408996</v>
      </c>
      <c r="AK15" s="58">
        <f t="shared" ref="AK15" si="46">SUM(AK12:AK14)</f>
        <v>120.2970469</v>
      </c>
      <c r="AL15" s="56"/>
      <c r="AM15" s="56">
        <f t="shared" ref="AM15" si="47">SUM(AM12:AM14)</f>
        <v>0</v>
      </c>
      <c r="AN15" s="106"/>
      <c r="AO15" s="107">
        <f>AN14</f>
        <v>1797.5000000000005</v>
      </c>
      <c r="AP15" s="51">
        <f t="shared" ref="AP15" si="48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49</v>
      </c>
      <c r="D16" s="12">
        <v>5886</v>
      </c>
      <c r="E16" s="12">
        <v>0</v>
      </c>
      <c r="F16" s="12">
        <v>16111</v>
      </c>
      <c r="G16" s="13">
        <v>2.1</v>
      </c>
      <c r="H16" s="13">
        <v>4.7</v>
      </c>
      <c r="I16" s="12">
        <v>16030</v>
      </c>
      <c r="J16" s="12">
        <v>16427</v>
      </c>
      <c r="K16" s="14">
        <v>8.1000000000000003E-2</v>
      </c>
      <c r="L16" s="24">
        <f t="shared" ref="L16:L18" si="49">J16*(1-K16)</f>
        <v>15096.413</v>
      </c>
      <c r="M16" s="15">
        <v>0.89800000000000002</v>
      </c>
      <c r="N16" s="25">
        <f>L16*M16</f>
        <v>13556.578874000001</v>
      </c>
      <c r="O16" s="14">
        <v>8.1000000000000003E-2</v>
      </c>
      <c r="P16" s="25">
        <f>L16*O16</f>
        <v>1222.8094530000001</v>
      </c>
      <c r="Q16" s="16">
        <v>2.1000000000000001E-2</v>
      </c>
      <c r="R16" s="25">
        <f>L16*Q16</f>
        <v>317.02467300000001</v>
      </c>
      <c r="S16" s="26">
        <v>0.20799999999999999</v>
      </c>
      <c r="T16" s="25">
        <f>L16*S16</f>
        <v>3140.0539039999999</v>
      </c>
      <c r="U16" s="16">
        <v>0.5</v>
      </c>
      <c r="V16" s="25">
        <f>L16*U16</f>
        <v>7548.2065000000002</v>
      </c>
      <c r="W16" s="16">
        <v>0.39</v>
      </c>
      <c r="X16" s="25">
        <f>W16*L16</f>
        <v>5887.6010700000006</v>
      </c>
      <c r="Y16" s="17">
        <v>3.16E-3</v>
      </c>
      <c r="Z16" s="18">
        <f>L16*Y16</f>
        <v>47.704665080000005</v>
      </c>
      <c r="AA16" s="27">
        <f>IF(L16&gt;0,(AC16+AK16)/L16,0)</f>
        <v>3.062959386444979E-3</v>
      </c>
      <c r="AB16" s="17">
        <v>2.9999999999999997E-4</v>
      </c>
      <c r="AC16" s="24">
        <f>AB16*L16</f>
        <v>4.5289238999999997</v>
      </c>
      <c r="AD16" s="118">
        <v>0.21959999999999999</v>
      </c>
      <c r="AE16" s="30">
        <f t="shared" ref="AE16:AE18" si="50">AH16*(1-AI16)*AD16</f>
        <v>41.056415999999999</v>
      </c>
      <c r="AF16" s="28">
        <f t="shared" ref="AF16:AF18" si="51">IF(AND(AD16&gt;0,AB16&gt;0,Y16&gt;0),((Y16-AB16)*AD16)/((AD16-AB16)*Y16),0)</f>
        <v>0.90630140781658564</v>
      </c>
      <c r="AG16" s="60">
        <f t="shared" si="0"/>
        <v>0.9032701252985782</v>
      </c>
      <c r="AH16" s="12">
        <v>205</v>
      </c>
      <c r="AI16" s="14">
        <v>8.7999999999999995E-2</v>
      </c>
      <c r="AJ16" s="15">
        <v>0.22309999999999999</v>
      </c>
      <c r="AK16" s="30">
        <f t="shared" ref="AK16:AK18" si="52">AH16*(1-AI16)*AJ16</f>
        <v>41.710776000000003</v>
      </c>
      <c r="AL16" s="19">
        <v>1.88</v>
      </c>
      <c r="AM16" s="19">
        <v>1201.72</v>
      </c>
      <c r="AN16" s="102">
        <f>AN14+AH16-AM16</f>
        <v>800.78000000000043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11" t="s">
        <v>52</v>
      </c>
      <c r="D17" s="34">
        <v>19000</v>
      </c>
      <c r="E17" s="34">
        <v>7</v>
      </c>
      <c r="F17" s="34">
        <v>15634</v>
      </c>
      <c r="G17" s="35">
        <v>1.2</v>
      </c>
      <c r="H17" s="35">
        <v>4.0999999999999996</v>
      </c>
      <c r="I17" s="34">
        <v>15606</v>
      </c>
      <c r="J17" s="34">
        <v>16410</v>
      </c>
      <c r="K17" s="36">
        <v>7.1999999999999995E-2</v>
      </c>
      <c r="L17" s="37">
        <f t="shared" si="49"/>
        <v>15228.480000000001</v>
      </c>
      <c r="M17" s="38">
        <v>0.83199999999999996</v>
      </c>
      <c r="N17" s="25">
        <f>L17*M17</f>
        <v>12670.095360000001</v>
      </c>
      <c r="O17" s="36">
        <v>0.158</v>
      </c>
      <c r="P17" s="25">
        <f>L17*O17</f>
        <v>2406.0998400000003</v>
      </c>
      <c r="Q17" s="39">
        <v>0.01</v>
      </c>
      <c r="R17" s="25">
        <f>L17*Q17</f>
        <v>152.28480000000002</v>
      </c>
      <c r="S17" s="28">
        <v>0.20200000000000001</v>
      </c>
      <c r="T17" s="25">
        <f>L17*S17</f>
        <v>3076.1529600000003</v>
      </c>
      <c r="U17" s="39">
        <v>0.48899999999999999</v>
      </c>
      <c r="V17" s="25">
        <f>L17*U17</f>
        <v>7446.7267200000006</v>
      </c>
      <c r="W17" s="39">
        <v>0.39</v>
      </c>
      <c r="X17" s="25">
        <f>W17*L17</f>
        <v>5939.1072000000004</v>
      </c>
      <c r="Y17" s="40">
        <v>3.15E-3</v>
      </c>
      <c r="Z17" s="18">
        <f>L17*Y17</f>
        <v>47.969712000000001</v>
      </c>
      <c r="AA17" s="27">
        <f>IF(L17&gt;0,(AC17+AK17)/L17,0)</f>
        <v>3.4147153754018784E-3</v>
      </c>
      <c r="AB17" s="40">
        <v>3.1E-4</v>
      </c>
      <c r="AC17" s="37">
        <f>AB17*L17</f>
        <v>4.7208288000000005</v>
      </c>
      <c r="AD17" s="28">
        <v>0.21779999999999999</v>
      </c>
      <c r="AE17" s="41">
        <f t="shared" si="50"/>
        <v>47.410704000000003</v>
      </c>
      <c r="AF17" s="28">
        <f t="shared" si="51"/>
        <v>0.9028723816530152</v>
      </c>
      <c r="AG17" s="29">
        <f t="shared" si="0"/>
        <v>0.91051598470869088</v>
      </c>
      <c r="AH17" s="34">
        <v>240</v>
      </c>
      <c r="AI17" s="36">
        <v>9.2999999999999999E-2</v>
      </c>
      <c r="AJ17" s="38">
        <v>0.2172</v>
      </c>
      <c r="AK17" s="41">
        <f t="shared" si="52"/>
        <v>47.280096</v>
      </c>
      <c r="AL17" s="42">
        <v>1.6</v>
      </c>
      <c r="AM17" s="42"/>
      <c r="AN17" s="114">
        <f>AN16+AH17-AM17</f>
        <v>1040.7800000000004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46" t="s">
        <v>54</v>
      </c>
      <c r="D18" s="43">
        <v>22274</v>
      </c>
      <c r="E18" s="43">
        <v>3</v>
      </c>
      <c r="F18" s="43">
        <v>16205</v>
      </c>
      <c r="G18" s="37">
        <v>1</v>
      </c>
      <c r="H18" s="37">
        <v>3.3</v>
      </c>
      <c r="I18" s="43">
        <v>16041</v>
      </c>
      <c r="J18" s="43">
        <v>16392</v>
      </c>
      <c r="K18" s="39">
        <v>7.5999999999999998E-2</v>
      </c>
      <c r="L18" s="37">
        <f t="shared" si="49"/>
        <v>15146.208000000001</v>
      </c>
      <c r="M18" s="28">
        <v>0.80600000000000005</v>
      </c>
      <c r="N18" s="25">
        <f>L18*M18</f>
        <v>12207.843648000002</v>
      </c>
      <c r="O18" s="39">
        <v>0.17699999999999999</v>
      </c>
      <c r="P18" s="25">
        <f>L18*O18</f>
        <v>2680.8788159999999</v>
      </c>
      <c r="Q18" s="39">
        <v>1.7000000000000001E-2</v>
      </c>
      <c r="R18" s="25">
        <f>L18*Q18</f>
        <v>257.48553600000002</v>
      </c>
      <c r="S18" s="28">
        <v>0.19900000000000001</v>
      </c>
      <c r="T18" s="25">
        <f>L18*S18</f>
        <v>3014.0953920000002</v>
      </c>
      <c r="U18" s="39">
        <v>0.497</v>
      </c>
      <c r="V18" s="25">
        <f>L18*U18</f>
        <v>7527.6653759999999</v>
      </c>
      <c r="W18" s="39">
        <v>0.39</v>
      </c>
      <c r="X18" s="25">
        <f>W18*L18</f>
        <v>5907.0211200000003</v>
      </c>
      <c r="Y18" s="47">
        <v>3.1800000000000001E-3</v>
      </c>
      <c r="Z18" s="18">
        <f>L18*Y18</f>
        <v>48.16494144</v>
      </c>
      <c r="AA18" s="27">
        <f>IF(L18&gt;0,(AC18+AK18)/L18,0)</f>
        <v>3.1502496862581054E-3</v>
      </c>
      <c r="AB18" s="47">
        <v>2.9999999999999997E-4</v>
      </c>
      <c r="AC18" s="37">
        <f>AB18*L18</f>
        <v>4.5438624000000001</v>
      </c>
      <c r="AD18" s="28">
        <v>0.2218</v>
      </c>
      <c r="AE18" s="41">
        <f t="shared" si="50"/>
        <v>44.145741200000003</v>
      </c>
      <c r="AF18" s="28">
        <f t="shared" si="51"/>
        <v>0.90688700540908884</v>
      </c>
      <c r="AG18" s="29">
        <f t="shared" si="0"/>
        <v>0.90602259654384454</v>
      </c>
      <c r="AH18" s="43">
        <v>218</v>
      </c>
      <c r="AI18" s="39">
        <v>8.6999999999999994E-2</v>
      </c>
      <c r="AJ18" s="28">
        <v>0.21690000000000001</v>
      </c>
      <c r="AK18" s="41">
        <f t="shared" si="52"/>
        <v>43.170474600000006</v>
      </c>
      <c r="AL18" s="18">
        <v>1.7</v>
      </c>
      <c r="AM18" s="18"/>
      <c r="AN18" s="114">
        <f>AN17+AH18-AM18</f>
        <v>1258.7800000000004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53">SUM(D16:D18)</f>
        <v>47160</v>
      </c>
      <c r="E19" s="51"/>
      <c r="F19" s="51">
        <f t="shared" ref="F19" si="54">SUM(F16:F18)</f>
        <v>47950</v>
      </c>
      <c r="G19" s="52"/>
      <c r="H19" s="52"/>
      <c r="I19" s="51">
        <f t="shared" ref="I19:J19" si="55">SUM(I16:I18)</f>
        <v>47677</v>
      </c>
      <c r="J19" s="51">
        <f t="shared" si="55"/>
        <v>49229</v>
      </c>
      <c r="K19" s="21">
        <f t="shared" ref="K19" si="56">IF(J19&gt;0,(J16*K16+J17*K17+J18*K18)/J19,0)</f>
        <v>7.6335066728960566E-2</v>
      </c>
      <c r="L19" s="52">
        <f t="shared" ref="L19" si="57">L16+L17+L18</f>
        <v>45471.101000000002</v>
      </c>
      <c r="M19" s="53">
        <f>IF(L19&gt;0,N19/L19,0)</f>
        <v>0.84525153419971066</v>
      </c>
      <c r="N19" s="54">
        <f t="shared" ref="N19" si="58">N16+N17+N18</f>
        <v>38434.517882</v>
      </c>
      <c r="O19" s="21">
        <f>IF(L19&gt;0,P19/L19,0)</f>
        <v>0.13876479720603205</v>
      </c>
      <c r="P19" s="54">
        <f t="shared" ref="P19" si="59">P16+P17+P18</f>
        <v>6309.788109000001</v>
      </c>
      <c r="Q19" s="21">
        <f>IF(L19&gt;0,R19/L19,0)</f>
        <v>1.5983668594257264E-2</v>
      </c>
      <c r="R19" s="54">
        <f t="shared" ref="R19" si="60">R16+R17+R18</f>
        <v>726.79500900000005</v>
      </c>
      <c r="S19" s="21">
        <f>IF(L19&gt;0,T19/L19,0)</f>
        <v>0.20299271521927736</v>
      </c>
      <c r="T19" s="54">
        <f t="shared" ref="T19" si="61">T16+T17+T18</f>
        <v>9230.302255999999</v>
      </c>
      <c r="U19" s="21">
        <f>IF(L19&gt;0,V19/L19,0)</f>
        <v>0.49531676384963713</v>
      </c>
      <c r="V19" s="54">
        <f t="shared" ref="V19" si="62">V16+V17+V18</f>
        <v>22522.598596</v>
      </c>
      <c r="W19" s="21">
        <f>IF(L19&gt;0,X19/L19,0)</f>
        <v>0.39</v>
      </c>
      <c r="X19" s="54">
        <f t="shared" ref="X19" si="63">X16+X17+X18</f>
        <v>17733.72939</v>
      </c>
      <c r="Y19" s="55">
        <f>IF(L19&gt;0,Z19/L19,0)</f>
        <v>3.1633128593037585E-3</v>
      </c>
      <c r="Z19" s="56">
        <f t="shared" ref="Z19" si="64">SUM(Z16:Z18)</f>
        <v>143.83931852000001</v>
      </c>
      <c r="AA19" s="55">
        <f>IF(L19&gt;0,(AA16*L16+AA17*L17+AA18*L18)/L19,0)</f>
        <v>3.2098400630325621E-3</v>
      </c>
      <c r="AB19" s="55">
        <f>IF(J19&gt;0,(J16*AB16+J17*AB17+J18*AB18)/J19,0)</f>
        <v>3.0333340104410003E-4</v>
      </c>
      <c r="AC19" s="52">
        <f t="shared" ref="AC19" si="65">SUM(AC16:AC18)</f>
        <v>13.7936151</v>
      </c>
      <c r="AD19" s="53">
        <f>IF(J19&gt;0,(J16*AD16+J17*AD17+J18*AD18)/J19,0)</f>
        <v>0.21973253163785572</v>
      </c>
      <c r="AE19" s="58">
        <f t="shared" ref="AE19" si="66">SUM(AE16:AE18)</f>
        <v>132.6128612</v>
      </c>
      <c r="AF19" s="53">
        <f t="shared" ref="AF19" si="67">IF(AND(Z19&gt;0),((Z16*AF16+Z17*AF17+Z18*AF18)/Z19),0)</f>
        <v>0.90535393305684064</v>
      </c>
      <c r="AG19" s="57">
        <f t="shared" si="0"/>
        <v>0.90675444126230209</v>
      </c>
      <c r="AH19" s="51">
        <f t="shared" ref="AH19" si="68">SUM(AH16:AH18)</f>
        <v>663</v>
      </c>
      <c r="AI19" s="21">
        <f t="shared" ref="AI19" si="69">IF(AH19&gt;0,(AI16*AH16+AI17*AH17+AI18*AH18)/AH19,0)</f>
        <v>8.9481146304675713E-2</v>
      </c>
      <c r="AJ19" s="53">
        <f>IF(J19&gt;0,(AJ16*J16+AJ17*J17+AJ18*J18)/J19,0)</f>
        <v>0.21906885169310775</v>
      </c>
      <c r="AK19" s="58">
        <f t="shared" ref="AK19" si="70">SUM(AK16:AK18)</f>
        <v>132.1613466</v>
      </c>
      <c r="AL19" s="56"/>
      <c r="AM19" s="56">
        <f t="shared" ref="AM19" si="71">SUM(AM16:AM18)</f>
        <v>1201.72</v>
      </c>
      <c r="AN19" s="106"/>
      <c r="AO19" s="107">
        <f>AN18</f>
        <v>1258.7800000000004</v>
      </c>
      <c r="AP19" s="51">
        <f t="shared" ref="AP19" si="72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46" t="s">
        <v>50</v>
      </c>
      <c r="D20" s="12">
        <v>5298</v>
      </c>
      <c r="E20" s="12">
        <v>1</v>
      </c>
      <c r="F20" s="12">
        <v>9790</v>
      </c>
      <c r="G20" s="13">
        <v>0.8</v>
      </c>
      <c r="H20" s="13">
        <v>3.8</v>
      </c>
      <c r="I20" s="12">
        <v>10096</v>
      </c>
      <c r="J20" s="12">
        <v>16169</v>
      </c>
      <c r="K20" s="14">
        <v>7.5999999999999998E-2</v>
      </c>
      <c r="L20" s="24">
        <f t="shared" ref="L20:L22" si="73">J20*(1-K20)</f>
        <v>14940.156000000001</v>
      </c>
      <c r="M20" s="15">
        <v>0.85699999999999998</v>
      </c>
      <c r="N20" s="25">
        <f>L20*M20</f>
        <v>12803.713692000001</v>
      </c>
      <c r="O20" s="14">
        <v>7.6999999999999999E-2</v>
      </c>
      <c r="P20" s="25">
        <f>L20*O20</f>
        <v>1150.392012</v>
      </c>
      <c r="Q20" s="16">
        <v>6.6000000000000003E-2</v>
      </c>
      <c r="R20" s="25">
        <f>L20*Q20</f>
        <v>986.05029600000012</v>
      </c>
      <c r="S20" s="26">
        <v>0.20699999999999999</v>
      </c>
      <c r="T20" s="25">
        <f>L20*S20</f>
        <v>3092.6122919999998</v>
      </c>
      <c r="U20" s="16">
        <v>0.50900000000000001</v>
      </c>
      <c r="V20" s="25">
        <f>L20*U20</f>
        <v>7604.5394040000001</v>
      </c>
      <c r="W20" s="16">
        <v>0.39</v>
      </c>
      <c r="X20" s="25">
        <f>W20*L20</f>
        <v>5826.6608400000005</v>
      </c>
      <c r="Y20" s="17">
        <v>3.1900000000000001E-3</v>
      </c>
      <c r="Z20" s="18">
        <f>L20*Y20</f>
        <v>47.659097640000006</v>
      </c>
      <c r="AA20" s="27">
        <f>IF(L20&gt;0,(AC20+AK20)/L20,0)</f>
        <v>3.1597824212812767E-3</v>
      </c>
      <c r="AB20" s="17">
        <v>2.9999999999999997E-4</v>
      </c>
      <c r="AC20" s="24">
        <f>AB20*L20</f>
        <v>4.4820468</v>
      </c>
      <c r="AD20" s="118">
        <v>0.21659999999999999</v>
      </c>
      <c r="AE20" s="30">
        <f t="shared" ref="AE20:AE22" si="74">AH20*(1-AI20)*AD20</f>
        <v>42.238082999999996</v>
      </c>
      <c r="AF20" s="28">
        <f t="shared" ref="AF20:AF22" si="75">IF(AND(AD20&gt;0,AB20&gt;0,Y20&gt;0),((Y20-AB20)*AD20)/((AD20-AB20)*Y20),0)</f>
        <v>0.90721264005495661</v>
      </c>
      <c r="AG20" s="60">
        <f t="shared" si="0"/>
        <v>0.90629769096293811</v>
      </c>
      <c r="AH20" s="12">
        <v>215</v>
      </c>
      <c r="AI20" s="14">
        <v>9.2999999999999999E-2</v>
      </c>
      <c r="AJ20" s="15">
        <v>0.21909999999999999</v>
      </c>
      <c r="AK20" s="30">
        <f t="shared" ref="AK20:AK22" si="76">AH20*(1-AI20)*AJ20</f>
        <v>42.725595499999997</v>
      </c>
      <c r="AL20" s="19">
        <v>1.7</v>
      </c>
      <c r="AM20" s="19">
        <v>1001.9</v>
      </c>
      <c r="AN20" s="102">
        <f>AN18+AH20-AM20</f>
        <v>471.88000000000045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11" t="s">
        <v>52</v>
      </c>
      <c r="D21" s="34">
        <v>19300</v>
      </c>
      <c r="E21" s="34">
        <v>6</v>
      </c>
      <c r="F21" s="34">
        <v>18592</v>
      </c>
      <c r="G21" s="35">
        <v>1.2</v>
      </c>
      <c r="H21" s="35">
        <v>3.7</v>
      </c>
      <c r="I21" s="34">
        <v>18334</v>
      </c>
      <c r="J21" s="34">
        <v>16410</v>
      </c>
      <c r="K21" s="36">
        <v>7.4999999999999997E-2</v>
      </c>
      <c r="L21" s="37">
        <f t="shared" si="73"/>
        <v>15179.25</v>
      </c>
      <c r="M21" s="38">
        <v>0.80100000000000005</v>
      </c>
      <c r="N21" s="25">
        <f>L21*M21</f>
        <v>12158.579250000001</v>
      </c>
      <c r="O21" s="36">
        <v>0.16400000000000001</v>
      </c>
      <c r="P21" s="25">
        <f>L21*O21</f>
        <v>2489.3969999999999</v>
      </c>
      <c r="Q21" s="39">
        <v>3.5000000000000003E-2</v>
      </c>
      <c r="R21" s="25">
        <f>L21*Q21</f>
        <v>531.27375000000006</v>
      </c>
      <c r="S21" s="28">
        <v>0.20499999999999999</v>
      </c>
      <c r="T21" s="25">
        <f>L21*S21</f>
        <v>3111.7462499999997</v>
      </c>
      <c r="U21" s="39">
        <v>0.503</v>
      </c>
      <c r="V21" s="25">
        <f>L21*U21</f>
        <v>7635.1627500000004</v>
      </c>
      <c r="W21" s="39">
        <v>0.39</v>
      </c>
      <c r="X21" s="25">
        <f>W21*L21</f>
        <v>5919.9075000000003</v>
      </c>
      <c r="Y21" s="40">
        <v>3.2000000000000002E-3</v>
      </c>
      <c r="Z21" s="18">
        <f>L21*Y21</f>
        <v>48.573599999999999</v>
      </c>
      <c r="AA21" s="27">
        <f>IF(L21&gt;0,(AC21+AK21)/L21,0)</f>
        <v>3.1819999472964739E-3</v>
      </c>
      <c r="AB21" s="40">
        <v>3.1E-4</v>
      </c>
      <c r="AC21" s="37">
        <f>AB21*L21</f>
        <v>4.7055674999999999</v>
      </c>
      <c r="AD21" s="28">
        <v>0.21410000000000001</v>
      </c>
      <c r="AE21" s="41">
        <f t="shared" si="74"/>
        <v>43.351824400000005</v>
      </c>
      <c r="AF21" s="28">
        <f t="shared" si="75"/>
        <v>0.90443455025960051</v>
      </c>
      <c r="AG21" s="29">
        <f t="shared" si="0"/>
        <v>0.90387844460357192</v>
      </c>
      <c r="AH21" s="34">
        <v>223</v>
      </c>
      <c r="AI21" s="36">
        <v>9.1999999999999998E-2</v>
      </c>
      <c r="AJ21" s="38">
        <v>0.21529999999999999</v>
      </c>
      <c r="AK21" s="41">
        <f t="shared" si="76"/>
        <v>43.594805200000003</v>
      </c>
      <c r="AL21" s="42">
        <v>1.65</v>
      </c>
      <c r="AM21" s="42"/>
      <c r="AN21" s="122">
        <f>AN20+AH21-AM21</f>
        <v>694.88000000000045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46" t="s">
        <v>54</v>
      </c>
      <c r="D22" s="43">
        <v>17802</v>
      </c>
      <c r="E22" s="43">
        <v>4</v>
      </c>
      <c r="F22" s="43">
        <v>17621</v>
      </c>
      <c r="G22" s="37">
        <v>1</v>
      </c>
      <c r="H22" s="37">
        <v>3.6</v>
      </c>
      <c r="I22" s="43">
        <v>17092</v>
      </c>
      <c r="J22" s="43">
        <v>16253</v>
      </c>
      <c r="K22" s="39">
        <v>7.6999999999999999E-2</v>
      </c>
      <c r="L22" s="37">
        <f t="shared" si="73"/>
        <v>15001.519</v>
      </c>
      <c r="M22" s="28">
        <v>0.76400000000000001</v>
      </c>
      <c r="N22" s="25">
        <f>L22*M22</f>
        <v>11461.160516</v>
      </c>
      <c r="O22" s="39">
        <v>0.16200000000000001</v>
      </c>
      <c r="P22" s="25">
        <f>L22*O22</f>
        <v>2430.2460780000001</v>
      </c>
      <c r="Q22" s="39">
        <v>7.3999999999999996E-2</v>
      </c>
      <c r="R22" s="25">
        <f>L22*Q22</f>
        <v>1110.112406</v>
      </c>
      <c r="S22" s="28">
        <v>0.20699999999999999</v>
      </c>
      <c r="T22" s="25">
        <f>L22*S22</f>
        <v>3105.314433</v>
      </c>
      <c r="U22" s="39">
        <v>0.501</v>
      </c>
      <c r="V22" s="25">
        <f>L22*U22</f>
        <v>7515.7610190000005</v>
      </c>
      <c r="W22" s="39">
        <v>0.39</v>
      </c>
      <c r="X22" s="25">
        <f>W22*L22</f>
        <v>5850.5924100000002</v>
      </c>
      <c r="Y22" s="47">
        <v>3.2499999999999999E-3</v>
      </c>
      <c r="Z22" s="18">
        <f>L22*Y22</f>
        <v>48.754936749999999</v>
      </c>
      <c r="AA22" s="27">
        <f>IF(L22&gt;0,(AC22+AK22)/L22,0)</f>
        <v>3.2939956487073076E-3</v>
      </c>
      <c r="AB22" s="47">
        <v>2.9E-4</v>
      </c>
      <c r="AC22" s="37">
        <f>AB22*L22</f>
        <v>4.3504405100000003</v>
      </c>
      <c r="AD22" s="28">
        <v>0.21909999999999999</v>
      </c>
      <c r="AE22" s="41">
        <f t="shared" si="74"/>
        <v>46.0094663</v>
      </c>
      <c r="AF22" s="28">
        <f t="shared" si="75"/>
        <v>0.91197631946226632</v>
      </c>
      <c r="AG22" s="29">
        <f t="shared" si="0"/>
        <v>0.91319507256738697</v>
      </c>
      <c r="AH22" s="43">
        <v>229</v>
      </c>
      <c r="AI22" s="39">
        <v>8.3000000000000004E-2</v>
      </c>
      <c r="AJ22" s="28">
        <v>0.21460000000000001</v>
      </c>
      <c r="AK22" s="41">
        <f t="shared" si="76"/>
        <v>45.064497800000005</v>
      </c>
      <c r="AL22" s="18">
        <v>1.7</v>
      </c>
      <c r="AM22" s="18"/>
      <c r="AN22" s="122">
        <f>AN21+AH22-AM22</f>
        <v>923.88000000000045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77">SUM(D20:D22)</f>
        <v>42400</v>
      </c>
      <c r="E23" s="51"/>
      <c r="F23" s="51">
        <f t="shared" ref="F23" si="78">SUM(F20:F22)</f>
        <v>46003</v>
      </c>
      <c r="G23" s="52"/>
      <c r="H23" s="52"/>
      <c r="I23" s="51">
        <f t="shared" ref="I23:J23" si="79">SUM(I20:I22)</f>
        <v>45522</v>
      </c>
      <c r="J23" s="51">
        <f t="shared" si="79"/>
        <v>48832</v>
      </c>
      <c r="K23" s="21">
        <f t="shared" ref="K23" si="80">IF(J23&gt;0,(J20*K20+J21*K21+J22*K22)/J23,0)</f>
        <v>7.5996784895150715E-2</v>
      </c>
      <c r="L23" s="52">
        <f t="shared" ref="L23" si="81">L20+L21+L22</f>
        <v>45120.925000000003</v>
      </c>
      <c r="M23" s="53">
        <f>IF(L23&gt;0,N23/L23,0)</f>
        <v>0.80724084131697216</v>
      </c>
      <c r="N23" s="54">
        <f t="shared" ref="N23" si="82">N20+N21+N22</f>
        <v>36423.453458000004</v>
      </c>
      <c r="O23" s="21">
        <f>IF(L23&gt;0,P23/L23,0)</f>
        <v>0.13452816160129696</v>
      </c>
      <c r="P23" s="54">
        <f t="shared" ref="P23" si="83">P20+P21+P22</f>
        <v>6070.0350900000003</v>
      </c>
      <c r="Q23" s="21">
        <f>IF(L23&gt;0,R23/L23,0)</f>
        <v>5.823099708173092E-2</v>
      </c>
      <c r="R23" s="54">
        <f t="shared" ref="R23" si="84">R20+R21+R22</f>
        <v>2627.4364519999999</v>
      </c>
      <c r="S23" s="21">
        <f>IF(L23&gt;0,T23/L23,0)</f>
        <v>0.20632717469777045</v>
      </c>
      <c r="T23" s="54">
        <f t="shared" ref="T23" si="85">T20+T21+T22</f>
        <v>9309.6729749999995</v>
      </c>
      <c r="U23" s="21">
        <f>IF(L23&gt;0,V23/L23,0)</f>
        <v>0.50432173482702314</v>
      </c>
      <c r="V23" s="54">
        <f t="shared" ref="V23" si="86">V20+V21+V22</f>
        <v>22755.463173</v>
      </c>
      <c r="W23" s="21">
        <f>IF(L23&gt;0,X23/L23,0)</f>
        <v>0.39</v>
      </c>
      <c r="X23" s="54">
        <f t="shared" ref="X23" si="87">X20+X21+X22</f>
        <v>17597.160750000003</v>
      </c>
      <c r="Y23" s="55">
        <f>IF(L23&gt;0,Z23/L23,0)</f>
        <v>3.2133125460083092E-3</v>
      </c>
      <c r="Z23" s="56">
        <f t="shared" ref="Z23" si="88">SUM(Z20:Z22)</f>
        <v>144.98763438999998</v>
      </c>
      <c r="AA23" s="55">
        <f>IF(L23&gt;0,(AA20*L20+AA21*L21+AA22*L22)/L23,0)</f>
        <v>3.2118790408219686E-3</v>
      </c>
      <c r="AB23" s="55">
        <f>IF(J23&gt;0,(J20*AB20+J21*AB21+J22*AB22)/J23,0)</f>
        <v>3.0003215104849282E-4</v>
      </c>
      <c r="AC23" s="52">
        <f t="shared" ref="AC23" si="89">SUM(AC20:AC22)</f>
        <v>13.53805481</v>
      </c>
      <c r="AD23" s="53">
        <f>IF(J23&gt;0,(J20*AD20+J21*AD21+J22*AD22)/J23,0)</f>
        <v>0.21659196223787677</v>
      </c>
      <c r="AE23" s="58">
        <f t="shared" ref="AE23" si="90">SUM(AE20:AE22)</f>
        <v>131.5993737</v>
      </c>
      <c r="AF23" s="53">
        <f t="shared" ref="AF23" si="91">IF(AND(Z23&gt;0),((Z20*AF20+Z21*AF21+Z22*AF22)/Z23),0)</f>
        <v>0.90788380809026104</v>
      </c>
      <c r="AG23" s="57">
        <f t="shared" si="0"/>
        <v>0.90784585774674753</v>
      </c>
      <c r="AH23" s="51">
        <f t="shared" ref="AH23" si="92">SUM(AH20:AH22)</f>
        <v>667</v>
      </c>
      <c r="AI23" s="21">
        <f t="shared" ref="AI23" si="93">IF(AH23&gt;0,(AI20*AH20+AI21*AH21+AI22*AH22)/AH23,0)</f>
        <v>8.923238380809595E-2</v>
      </c>
      <c r="AJ23" s="53">
        <f>IF(J23&gt;0,(AJ20*J20+AJ21*J21+AJ22*J22)/J23,0)</f>
        <v>0.21632525188401047</v>
      </c>
      <c r="AK23" s="58">
        <f t="shared" ref="AK23" si="94">SUM(AK20:AK22)</f>
        <v>131.38489849999999</v>
      </c>
      <c r="AL23" s="56"/>
      <c r="AM23" s="56">
        <f t="shared" ref="AM23" si="95">SUM(AM20:AM22)</f>
        <v>1001.9</v>
      </c>
      <c r="AN23" s="106"/>
      <c r="AO23" s="107">
        <f>AN22</f>
        <v>923.88000000000045</v>
      </c>
      <c r="AP23" s="51">
        <f t="shared" ref="AP23" si="96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46" t="s">
        <v>50</v>
      </c>
      <c r="D24" s="12">
        <v>18100</v>
      </c>
      <c r="E24" s="12">
        <v>1</v>
      </c>
      <c r="F24" s="12">
        <v>18593</v>
      </c>
      <c r="G24" s="13">
        <v>0.8</v>
      </c>
      <c r="H24" s="13">
        <v>3</v>
      </c>
      <c r="I24" s="12">
        <v>18619</v>
      </c>
      <c r="J24" s="12">
        <v>16406</v>
      </c>
      <c r="K24" s="14">
        <v>0.08</v>
      </c>
      <c r="L24" s="24">
        <f t="shared" ref="L24:L26" si="97">J24*(1-K24)</f>
        <v>15093.52</v>
      </c>
      <c r="M24" s="15">
        <v>0.84499999999999997</v>
      </c>
      <c r="N24" s="25">
        <f>L24*M24</f>
        <v>12754.0244</v>
      </c>
      <c r="O24" s="14">
        <v>0.10100000000000001</v>
      </c>
      <c r="P24" s="25">
        <f>L24*O24</f>
        <v>1524.4455200000002</v>
      </c>
      <c r="Q24" s="16">
        <v>5.3999999999999999E-2</v>
      </c>
      <c r="R24" s="25">
        <f>L24*Q24</f>
        <v>815.05007999999998</v>
      </c>
      <c r="S24" s="26">
        <v>0.20200000000000001</v>
      </c>
      <c r="T24" s="25">
        <f>L24*S24</f>
        <v>3048.8910400000004</v>
      </c>
      <c r="U24" s="16">
        <v>0.51200000000000001</v>
      </c>
      <c r="V24" s="25">
        <f>L24*U24</f>
        <v>7727.8822400000008</v>
      </c>
      <c r="W24" s="16">
        <v>0.39</v>
      </c>
      <c r="X24" s="25">
        <f>W24*L24</f>
        <v>5886.4728000000005</v>
      </c>
      <c r="Y24" s="17">
        <v>3.2399999999999998E-3</v>
      </c>
      <c r="Z24" s="18">
        <f>L24*Y24</f>
        <v>48.903004799999998</v>
      </c>
      <c r="AA24" s="27">
        <f>IF(L24&gt;0,(AC24+AK24)/L24,0)</f>
        <v>3.3642990634391444E-3</v>
      </c>
      <c r="AB24" s="17">
        <v>3.1E-4</v>
      </c>
      <c r="AC24" s="24">
        <f>AB24*L24</f>
        <v>4.6789912000000005</v>
      </c>
      <c r="AD24" s="118">
        <v>0.21529999999999999</v>
      </c>
      <c r="AE24" s="30">
        <f t="shared" ref="AE24:AE26" si="98">AH24*(1-AI24)*AD24</f>
        <v>47.039605199999997</v>
      </c>
      <c r="AF24" s="28">
        <f t="shared" ref="AF24:AF26" si="99">IF(AND(AD24&gt;0,AB24&gt;0,Y24&gt;0),((Y24-AB24)*AD24)/((AD24-AB24)*Y24),0)</f>
        <v>0.9056249529837449</v>
      </c>
      <c r="AG24" s="60">
        <f t="shared" si="0"/>
        <v>0.90919177132495876</v>
      </c>
      <c r="AH24" s="12">
        <v>238</v>
      </c>
      <c r="AI24" s="14">
        <v>8.2000000000000003E-2</v>
      </c>
      <c r="AJ24" s="15">
        <v>0.21099999999999999</v>
      </c>
      <c r="AK24" s="30">
        <f t="shared" ref="AK24:AK26" si="100">AH24*(1-AI24)*AJ24</f>
        <v>46.100124000000001</v>
      </c>
      <c r="AL24" s="19">
        <v>1.75</v>
      </c>
      <c r="AM24" s="19"/>
      <c r="AN24" s="102">
        <f>AN22+AH24-AM24</f>
        <v>1161.8800000000006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11" t="s">
        <v>51</v>
      </c>
      <c r="D25" s="34">
        <v>20025</v>
      </c>
      <c r="E25" s="34">
        <v>5</v>
      </c>
      <c r="F25" s="34">
        <v>18758</v>
      </c>
      <c r="G25" s="35">
        <v>1.3</v>
      </c>
      <c r="H25" s="35">
        <v>3.4</v>
      </c>
      <c r="I25" s="34">
        <v>17937</v>
      </c>
      <c r="J25" s="34">
        <v>16376</v>
      </c>
      <c r="K25" s="36">
        <v>7.4999999999999997E-2</v>
      </c>
      <c r="L25" s="37">
        <f t="shared" si="97"/>
        <v>15147.800000000001</v>
      </c>
      <c r="M25" s="38">
        <v>0.77</v>
      </c>
      <c r="N25" s="25">
        <f>L25*M25</f>
        <v>11663.806</v>
      </c>
      <c r="O25" s="36">
        <v>0.21099999999999999</v>
      </c>
      <c r="P25" s="25">
        <f>L25*O25</f>
        <v>3196.1858000000002</v>
      </c>
      <c r="Q25" s="39">
        <v>1.9E-2</v>
      </c>
      <c r="R25" s="25">
        <f>L25*Q25</f>
        <v>287.8082</v>
      </c>
      <c r="S25" s="28">
        <v>0.20899999999999999</v>
      </c>
      <c r="T25" s="25">
        <f>L25*S25</f>
        <v>3165.8902000000003</v>
      </c>
      <c r="U25" s="39">
        <v>0.51100000000000001</v>
      </c>
      <c r="V25" s="25">
        <f>L25*U25</f>
        <v>7740.5258000000003</v>
      </c>
      <c r="W25" s="39">
        <v>0.39</v>
      </c>
      <c r="X25" s="25">
        <f>W25*L25</f>
        <v>5907.6420000000007</v>
      </c>
      <c r="Y25" s="40">
        <v>3.2100000000000002E-3</v>
      </c>
      <c r="Z25" s="18">
        <f>L25*Y25</f>
        <v>48.624438000000005</v>
      </c>
      <c r="AA25" s="27">
        <f>IF(L25&gt;0,(AC25+AK25)/L25,0)</f>
        <v>3.0566719391594815E-3</v>
      </c>
      <c r="AB25" s="40">
        <v>3.3E-4</v>
      </c>
      <c r="AC25" s="37">
        <f>AB25*L25</f>
        <v>4.9987740000000001</v>
      </c>
      <c r="AD25" s="28">
        <v>0.21879999999999999</v>
      </c>
      <c r="AE25" s="41">
        <f t="shared" si="98"/>
        <v>42.288788799999999</v>
      </c>
      <c r="AF25" s="28">
        <f t="shared" si="99"/>
        <v>0.89855148100917637</v>
      </c>
      <c r="AG25" s="29">
        <f t="shared" si="0"/>
        <v>0.89341908106532242</v>
      </c>
      <c r="AH25" s="34">
        <v>211</v>
      </c>
      <c r="AI25" s="36">
        <v>8.4000000000000005E-2</v>
      </c>
      <c r="AJ25" s="38">
        <v>0.2137</v>
      </c>
      <c r="AK25" s="41">
        <f t="shared" si="100"/>
        <v>41.303081200000001</v>
      </c>
      <c r="AL25" s="42">
        <v>1.7</v>
      </c>
      <c r="AM25" s="42"/>
      <c r="AN25" s="122">
        <f>AN24+AH25-AM25</f>
        <v>1372.8800000000006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54</v>
      </c>
      <c r="D26" s="43">
        <v>15375</v>
      </c>
      <c r="E26" s="43">
        <v>7</v>
      </c>
      <c r="F26" s="43">
        <v>19045</v>
      </c>
      <c r="G26" s="37">
        <v>1.4</v>
      </c>
      <c r="H26" s="37">
        <v>3.2</v>
      </c>
      <c r="I26" s="43">
        <v>18610</v>
      </c>
      <c r="J26" s="43">
        <v>16368</v>
      </c>
      <c r="K26" s="39">
        <v>7.6999999999999999E-2</v>
      </c>
      <c r="L26" s="37">
        <f t="shared" si="97"/>
        <v>15107.664000000001</v>
      </c>
      <c r="M26" s="28">
        <v>0.82</v>
      </c>
      <c r="N26" s="25">
        <f>L26*M26</f>
        <v>12388.28448</v>
      </c>
      <c r="O26" s="39">
        <v>0.15</v>
      </c>
      <c r="P26" s="25">
        <f>L26*O26</f>
        <v>2266.1496000000002</v>
      </c>
      <c r="Q26" s="39">
        <v>0.03</v>
      </c>
      <c r="R26" s="25">
        <f>L26*Q26</f>
        <v>453.22991999999999</v>
      </c>
      <c r="S26" s="28">
        <v>0.21099999999999999</v>
      </c>
      <c r="T26" s="25">
        <f>L26*S26</f>
        <v>3187.7171039999998</v>
      </c>
      <c r="U26" s="39">
        <v>0.51</v>
      </c>
      <c r="V26" s="25">
        <f>L26*U26</f>
        <v>7704.9086400000006</v>
      </c>
      <c r="W26" s="39">
        <v>0.39</v>
      </c>
      <c r="X26" s="25">
        <f>W26*L26</f>
        <v>5891.9889600000006</v>
      </c>
      <c r="Y26" s="47">
        <v>3.16E-3</v>
      </c>
      <c r="Z26" s="18">
        <f>L26*Y26</f>
        <v>47.740218240000004</v>
      </c>
      <c r="AA26" s="27">
        <f>IF(L26&gt;0,(AC26+AK26)/L26,0)</f>
        <v>3.1247082963984374E-3</v>
      </c>
      <c r="AB26" s="47">
        <v>3.1E-4</v>
      </c>
      <c r="AC26" s="37">
        <f>AB26*L26</f>
        <v>4.6833758400000001</v>
      </c>
      <c r="AD26" s="28">
        <v>0.21290000000000001</v>
      </c>
      <c r="AE26" s="41">
        <f t="shared" si="98"/>
        <v>43.588294400000002</v>
      </c>
      <c r="AF26" s="28">
        <f t="shared" si="99"/>
        <v>0.90321388826534221</v>
      </c>
      <c r="AG26" s="29">
        <f t="shared" si="0"/>
        <v>0.90213721274829339</v>
      </c>
      <c r="AH26" s="43">
        <v>224</v>
      </c>
      <c r="AI26" s="39">
        <v>8.5999999999999993E-2</v>
      </c>
      <c r="AJ26" s="28">
        <v>0.2077</v>
      </c>
      <c r="AK26" s="41">
        <f t="shared" si="100"/>
        <v>42.523667200000006</v>
      </c>
      <c r="AL26" s="18">
        <v>1.7</v>
      </c>
      <c r="AM26" s="18"/>
      <c r="AN26" s="122">
        <f>AN25+AH26-AM26</f>
        <v>1596.8800000000006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01">SUM(D24:D26)</f>
        <v>53500</v>
      </c>
      <c r="E27" s="51"/>
      <c r="F27" s="51">
        <f t="shared" ref="F27" si="102">SUM(F24:F26)</f>
        <v>56396</v>
      </c>
      <c r="G27" s="52"/>
      <c r="H27" s="52"/>
      <c r="I27" s="51">
        <f t="shared" ref="I27:J27" si="103">SUM(I24:I26)</f>
        <v>55166</v>
      </c>
      <c r="J27" s="51">
        <f t="shared" si="103"/>
        <v>49150</v>
      </c>
      <c r="K27" s="21">
        <f t="shared" ref="K27" si="104">IF(J27&gt;0,(J24*K24+J25*K25+J26*K26)/J27,0)</f>
        <v>7.7335015259409987E-2</v>
      </c>
      <c r="L27" s="52">
        <f t="shared" ref="L27" si="105">L24+L25+L26</f>
        <v>45348.983999999997</v>
      </c>
      <c r="M27" s="53">
        <f>IF(L27&gt;0,N27/L27,0)</f>
        <v>0.81161939328122557</v>
      </c>
      <c r="N27" s="54">
        <f t="shared" ref="N27" si="106">N24+N25+N26</f>
        <v>36806.114880000001</v>
      </c>
      <c r="O27" s="21">
        <f>IF(L27&gt;0,P27/L27,0)</f>
        <v>0.15406697799447946</v>
      </c>
      <c r="P27" s="54">
        <f t="shared" ref="P27" si="107">P24+P25+P26</f>
        <v>6986.7809200000011</v>
      </c>
      <c r="Q27" s="21">
        <f>IF(L27&gt;0,R27/L27,0)</f>
        <v>3.4313628724295123E-2</v>
      </c>
      <c r="R27" s="54">
        <f t="shared" ref="R27" si="108">R24+R25+R26</f>
        <v>1556.0881999999999</v>
      </c>
      <c r="S27" s="21">
        <f>IF(L27&gt;0,T27/L27,0)</f>
        <v>0.20733647183804604</v>
      </c>
      <c r="T27" s="54">
        <f t="shared" ref="T27" si="109">T24+T25+T26</f>
        <v>9402.4983439999996</v>
      </c>
      <c r="U27" s="21">
        <f>IF(L27&gt;0,V27/L27,0)</f>
        <v>0.51099968810767638</v>
      </c>
      <c r="V27" s="54">
        <f t="shared" ref="V27" si="110">V24+V25+V26</f>
        <v>23173.316680000004</v>
      </c>
      <c r="W27" s="21">
        <f>IF(L27&gt;0,X27/L27,0)</f>
        <v>0.39000000000000007</v>
      </c>
      <c r="X27" s="54">
        <f t="shared" ref="X27" si="111">X24+X25+X26</f>
        <v>17686.103760000002</v>
      </c>
      <c r="Y27" s="55">
        <f>IF(L27&gt;0,Z27/L27,0)</f>
        <v>3.2033277975974063E-3</v>
      </c>
      <c r="Z27" s="56">
        <f t="shared" ref="Z27" si="112">SUM(Z24:Z26)</f>
        <v>145.26766104000001</v>
      </c>
      <c r="AA27" s="55">
        <f>IF(L27&gt;0,(AA24*L24+AA25*L25+AA26*L26)/L27,0)</f>
        <v>3.1817253819843021E-3</v>
      </c>
      <c r="AB27" s="55">
        <f>IF(J27&gt;0,(J24*AB24+J25*AB25+J26*AB26)/J27,0)</f>
        <v>3.1666368260427265E-4</v>
      </c>
      <c r="AC27" s="52">
        <f t="shared" ref="AC27" si="113">SUM(AC24:AC26)</f>
        <v>14.36114104</v>
      </c>
      <c r="AD27" s="53">
        <f>IF(J27&gt;0,(J24*AD24+J25*AD25+J26*AD26)/J27,0)</f>
        <v>0.21566689318413021</v>
      </c>
      <c r="AE27" s="58">
        <f t="shared" ref="AE27" si="114">SUM(AE24:AE26)</f>
        <v>132.9166884</v>
      </c>
      <c r="AF27" s="53">
        <f t="shared" ref="AF27" si="115">IF(AND(Z27&gt;0),((Z24*AF24+Z25*AF25+Z26*AF26)/Z27),0)</f>
        <v>0.90246493545449546</v>
      </c>
      <c r="AG27" s="57">
        <f t="shared" si="0"/>
        <v>0.90182894867762553</v>
      </c>
      <c r="AH27" s="51">
        <f t="shared" ref="AH27" si="116">SUM(AH24:AH26)</f>
        <v>673</v>
      </c>
      <c r="AI27" s="21">
        <f t="shared" ref="AI27" si="117">IF(AH27&gt;0,(AI24*AH24+AI25*AH25+AI26*AH26)/AH27,0)</f>
        <v>8.3958395245170889E-2</v>
      </c>
      <c r="AJ27" s="53">
        <f>IF(J27&gt;0,(AJ24*J24+AJ25*J25+AJ26*J26)/J27,0)</f>
        <v>0.21080062665310276</v>
      </c>
      <c r="AK27" s="58">
        <f t="shared" ref="AK27" si="118">SUM(AK24:AK26)</f>
        <v>129.92687240000001</v>
      </c>
      <c r="AL27" s="56"/>
      <c r="AM27" s="56">
        <f t="shared" ref="AM27" si="119">SUM(AM24:AM26)</f>
        <v>0</v>
      </c>
      <c r="AN27" s="106"/>
      <c r="AO27" s="107">
        <f>AN26</f>
        <v>1596.8800000000006</v>
      </c>
      <c r="AP27" s="51">
        <f t="shared" ref="AP27" si="120">SUM(AP24:AP26)</f>
        <v>0</v>
      </c>
      <c r="AQ27" s="59"/>
      <c r="AR27" s="58"/>
      <c r="AS27" s="58"/>
      <c r="AT27" s="58"/>
      <c r="AU27" s="58"/>
    </row>
    <row r="28" spans="1:47" x14ac:dyDescent="0.2">
      <c r="A28" s="187">
        <v>7</v>
      </c>
      <c r="B28" s="23">
        <v>1</v>
      </c>
      <c r="C28" s="46" t="s">
        <v>50</v>
      </c>
      <c r="D28" s="12">
        <v>18500</v>
      </c>
      <c r="E28" s="12">
        <v>1</v>
      </c>
      <c r="F28" s="12">
        <v>15990</v>
      </c>
      <c r="G28" s="13">
        <v>1.2</v>
      </c>
      <c r="H28" s="13">
        <v>3.2</v>
      </c>
      <c r="I28" s="12">
        <v>15719</v>
      </c>
      <c r="J28" s="12">
        <v>16316</v>
      </c>
      <c r="K28" s="14">
        <v>7.8E-2</v>
      </c>
      <c r="L28" s="24">
        <f t="shared" ref="L28:L30" si="121">J28*(1-K28)</f>
        <v>15043.352000000001</v>
      </c>
      <c r="M28" s="15">
        <v>0.83399999999999996</v>
      </c>
      <c r="N28" s="25">
        <f>L28*M28</f>
        <v>12546.155568</v>
      </c>
      <c r="O28" s="14">
        <v>9.2999999999999999E-2</v>
      </c>
      <c r="P28" s="25">
        <f>L28*O28</f>
        <v>1399.0317360000001</v>
      </c>
      <c r="Q28" s="16">
        <v>7.2999999999999995E-2</v>
      </c>
      <c r="R28" s="25">
        <f>L28*Q28</f>
        <v>1098.164696</v>
      </c>
      <c r="S28" s="26">
        <v>0.20200000000000001</v>
      </c>
      <c r="T28" s="25">
        <f>L28*S28</f>
        <v>3038.7571040000003</v>
      </c>
      <c r="U28" s="16">
        <v>0.51900000000000002</v>
      </c>
      <c r="V28" s="25">
        <f>L28*U28</f>
        <v>7807.4996880000008</v>
      </c>
      <c r="W28" s="16">
        <v>0.4</v>
      </c>
      <c r="X28" s="25">
        <f>W28*L28</f>
        <v>6017.3408000000009</v>
      </c>
      <c r="Y28" s="17">
        <v>3.1800000000000001E-3</v>
      </c>
      <c r="Z28" s="18">
        <f>L28*Y28</f>
        <v>47.837859360000003</v>
      </c>
      <c r="AA28" s="27">
        <f>IF(L28&gt;0,(AC28+AK28)/L28,0)</f>
        <v>2.8292185145970127E-3</v>
      </c>
      <c r="AB28" s="17">
        <v>2.9999999999999997E-4</v>
      </c>
      <c r="AC28" s="24">
        <f>AB28*L28</f>
        <v>4.5130055999999996</v>
      </c>
      <c r="AD28" s="118">
        <v>0.22439999999999999</v>
      </c>
      <c r="AE28" s="30">
        <f t="shared" ref="AE28:AE30" si="122">AH28*(1-AI28)*AD28</f>
        <v>40.502629199999994</v>
      </c>
      <c r="AF28" s="28">
        <f t="shared" ref="AF28:AF30" si="123">IF(AND(AD28&gt;0,AB28&gt;0,Y28&gt;0),((Y28-AB28)*AD28)/((AD28-AB28)*Y28),0)</f>
        <v>0.90687277411532929</v>
      </c>
      <c r="AG28" s="60">
        <f t="shared" si="0"/>
        <v>0.89523770910090084</v>
      </c>
      <c r="AH28" s="43">
        <v>199</v>
      </c>
      <c r="AI28" s="39">
        <v>9.2999999999999999E-2</v>
      </c>
      <c r="AJ28" s="15">
        <v>0.21079999999999999</v>
      </c>
      <c r="AK28" s="30">
        <f t="shared" ref="AK28:AK30" si="124">AH28*(1-AI28)*AJ28</f>
        <v>38.047924399999999</v>
      </c>
      <c r="AL28" s="19">
        <v>1.7</v>
      </c>
      <c r="AM28" s="19"/>
      <c r="AN28" s="102">
        <f>AN26+AH28-AM28</f>
        <v>1795.8800000000006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11" t="s">
        <v>51</v>
      </c>
      <c r="D29" s="34">
        <v>19583</v>
      </c>
      <c r="E29" s="34">
        <v>5</v>
      </c>
      <c r="F29" s="34">
        <v>19008</v>
      </c>
      <c r="G29" s="35">
        <v>1.2</v>
      </c>
      <c r="H29" s="35">
        <v>4</v>
      </c>
      <c r="I29" s="34">
        <v>18268</v>
      </c>
      <c r="J29" s="34">
        <v>16476</v>
      </c>
      <c r="K29" s="36">
        <v>7.4999999999999997E-2</v>
      </c>
      <c r="L29" s="37">
        <f t="shared" si="121"/>
        <v>15240.300000000001</v>
      </c>
      <c r="M29" s="38">
        <v>0.73799999999999999</v>
      </c>
      <c r="N29" s="25">
        <f>L29*M29</f>
        <v>11247.341400000001</v>
      </c>
      <c r="O29" s="36">
        <v>0.22900000000000001</v>
      </c>
      <c r="P29" s="25">
        <f>L29*O29</f>
        <v>3490.0287000000003</v>
      </c>
      <c r="Q29" s="39">
        <v>3.3000000000000002E-2</v>
      </c>
      <c r="R29" s="25">
        <f>L29*Q29</f>
        <v>502.92990000000003</v>
      </c>
      <c r="S29" s="28">
        <v>0.20399999999999999</v>
      </c>
      <c r="T29" s="25">
        <f>L29*S29</f>
        <v>3109.0212000000001</v>
      </c>
      <c r="U29" s="39">
        <v>0.51400000000000001</v>
      </c>
      <c r="V29" s="25">
        <f>L29*U29</f>
        <v>7833.5142000000005</v>
      </c>
      <c r="W29" s="39">
        <v>0.39</v>
      </c>
      <c r="X29" s="25">
        <f>W29*L29</f>
        <v>5943.7170000000006</v>
      </c>
      <c r="Y29" s="40">
        <v>3.1199999999999999E-3</v>
      </c>
      <c r="Z29" s="18">
        <f>L29*Y29</f>
        <v>47.549736000000003</v>
      </c>
      <c r="AA29" s="27">
        <f>IF(L29&gt;0,(AC29+AK29)/L29,0)</f>
        <v>2.9825000820193825E-3</v>
      </c>
      <c r="AB29" s="40">
        <v>2.7999999999999998E-4</v>
      </c>
      <c r="AC29" s="37">
        <f>AB29*L29</f>
        <v>4.2672840000000001</v>
      </c>
      <c r="AD29" s="28">
        <v>0.22020000000000001</v>
      </c>
      <c r="AE29" s="41">
        <f t="shared" si="122"/>
        <v>41.450448000000002</v>
      </c>
      <c r="AF29" s="28">
        <f t="shared" si="123"/>
        <v>0.91141533984385936</v>
      </c>
      <c r="AG29" s="29">
        <f t="shared" si="0"/>
        <v>0.90728008336624222</v>
      </c>
      <c r="AH29" s="34">
        <v>208</v>
      </c>
      <c r="AI29" s="36">
        <v>9.5000000000000001E-2</v>
      </c>
      <c r="AJ29" s="38">
        <v>0.21879999999999999</v>
      </c>
      <c r="AK29" s="41">
        <f t="shared" si="124"/>
        <v>41.186912</v>
      </c>
      <c r="AL29" s="42">
        <v>1.7</v>
      </c>
      <c r="AM29" s="42"/>
      <c r="AN29" s="122">
        <f>AN28+AH29-AM29</f>
        <v>2003.8800000000006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49</v>
      </c>
      <c r="D30" s="43">
        <v>15117</v>
      </c>
      <c r="E30" s="43">
        <v>7</v>
      </c>
      <c r="F30" s="43">
        <v>16890</v>
      </c>
      <c r="G30" s="37">
        <v>0.7</v>
      </c>
      <c r="H30" s="37">
        <v>4.0999999999999996</v>
      </c>
      <c r="I30" s="43">
        <v>16056</v>
      </c>
      <c r="J30" s="43">
        <v>16495</v>
      </c>
      <c r="K30" s="39">
        <v>7.8E-2</v>
      </c>
      <c r="L30" s="37">
        <f t="shared" si="121"/>
        <v>15208.390000000001</v>
      </c>
      <c r="M30" s="28">
        <v>0.84799999999999998</v>
      </c>
      <c r="N30" s="25">
        <f>L30*M30</f>
        <v>12896.71472</v>
      </c>
      <c r="O30" s="39">
        <v>0.121</v>
      </c>
      <c r="P30" s="25">
        <f>L30*O30</f>
        <v>1840.2151900000001</v>
      </c>
      <c r="Q30" s="39">
        <v>3.1E-2</v>
      </c>
      <c r="R30" s="25">
        <f>L30*Q30</f>
        <v>471.46009000000004</v>
      </c>
      <c r="S30" s="28">
        <v>0.20300000000000001</v>
      </c>
      <c r="T30" s="25">
        <f>L30*S30</f>
        <v>3087.3031700000006</v>
      </c>
      <c r="U30" s="39">
        <v>0.53</v>
      </c>
      <c r="V30" s="25">
        <f>L30*U30</f>
        <v>8060.4467000000013</v>
      </c>
      <c r="W30" s="39">
        <v>0.39</v>
      </c>
      <c r="X30" s="25">
        <f>W30*L30</f>
        <v>5931.272100000001</v>
      </c>
      <c r="Y30" s="47">
        <v>3.2000000000000002E-3</v>
      </c>
      <c r="Z30" s="18">
        <f>L30*Y30</f>
        <v>48.666848000000009</v>
      </c>
      <c r="AA30" s="27">
        <f>IF(L30&gt;0,(AC30+AK30)/L30,0)</f>
        <v>3.2972595258275198E-3</v>
      </c>
      <c r="AB30" s="47">
        <v>3.2000000000000003E-4</v>
      </c>
      <c r="AC30" s="37">
        <f>AB30*L30</f>
        <v>4.8666848000000007</v>
      </c>
      <c r="AD30" s="28">
        <v>0.18090000000000001</v>
      </c>
      <c r="AE30" s="41">
        <f t="shared" si="122"/>
        <v>43.2016335</v>
      </c>
      <c r="AF30" s="28">
        <f t="shared" si="123"/>
        <v>0.90159486100343333</v>
      </c>
      <c r="AG30" s="29">
        <f t="shared" si="0"/>
        <v>0.90447625012799393</v>
      </c>
      <c r="AH30" s="43">
        <v>261</v>
      </c>
      <c r="AI30" s="39">
        <v>8.5000000000000006E-2</v>
      </c>
      <c r="AJ30" s="28">
        <v>0.18959999999999999</v>
      </c>
      <c r="AK30" s="41">
        <f t="shared" si="124"/>
        <v>45.279323999999995</v>
      </c>
      <c r="AL30" s="18">
        <v>1.75</v>
      </c>
      <c r="AM30" s="18"/>
      <c r="AN30" s="122">
        <f>AN29+AH30-AM30</f>
        <v>2264.8800000000006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125">SUM(D28:D30)</f>
        <v>53200</v>
      </c>
      <c r="E31" s="51"/>
      <c r="F31" s="51">
        <f t="shared" ref="F31" si="126">SUM(F28:F30)</f>
        <v>51888</v>
      </c>
      <c r="G31" s="52"/>
      <c r="H31" s="52"/>
      <c r="I31" s="51">
        <f t="shared" ref="I31:J31" si="127">SUM(I28:I30)</f>
        <v>50043</v>
      </c>
      <c r="J31" s="51">
        <f t="shared" si="127"/>
        <v>49287</v>
      </c>
      <c r="K31" s="21">
        <f t="shared" ref="K31" si="128">IF(J31&gt;0,(J28*K28+J29*K29+J30*K30)/J31,0)</f>
        <v>7.6997139205064208E-2</v>
      </c>
      <c r="L31" s="52">
        <f t="shared" ref="L31" si="129">L28+L29+L30</f>
        <v>45492.042000000001</v>
      </c>
      <c r="M31" s="53">
        <f>IF(L31&gt;0,N31/L31,0)</f>
        <v>0.80651933997598957</v>
      </c>
      <c r="N31" s="54">
        <f t="shared" ref="N31" si="130">N28+N29+N30</f>
        <v>36690.211687999996</v>
      </c>
      <c r="O31" s="21">
        <f>IF(L31&gt;0,P31/L31,0)</f>
        <v>0.1479220393316264</v>
      </c>
      <c r="P31" s="54">
        <f t="shared" ref="P31" si="131">P28+P29+P30</f>
        <v>6729.2756260000006</v>
      </c>
      <c r="Q31" s="21">
        <f>IF(L31&gt;0,R31/L31,0)</f>
        <v>4.5558620692383964E-2</v>
      </c>
      <c r="R31" s="54">
        <f t="shared" ref="R31" si="132">R28+R29+R30</f>
        <v>2072.5546860000004</v>
      </c>
      <c r="S31" s="21">
        <f>IF(L31&gt;0,T31/L31,0)</f>
        <v>0.20300432928466919</v>
      </c>
      <c r="T31" s="54">
        <f t="shared" ref="T31" si="133">T28+T29+T30</f>
        <v>9235.0814740000005</v>
      </c>
      <c r="U31" s="21">
        <f>IF(L31&gt;0,V31/L31,0)</f>
        <v>0.52100234559706071</v>
      </c>
      <c r="V31" s="54">
        <f t="shared" ref="V31" si="134">V28+V29+V30</f>
        <v>23701.460588000002</v>
      </c>
      <c r="W31" s="21">
        <f>IF(L31&gt;0,X31/L31,0)</f>
        <v>0.39330680957341951</v>
      </c>
      <c r="X31" s="54">
        <f t="shared" ref="X31" si="135">X28+X29+X30</f>
        <v>17892.329900000004</v>
      </c>
      <c r="Y31" s="55">
        <f>IF(L31&gt;0,Z31/L31,0)</f>
        <v>3.1665855614922719E-3</v>
      </c>
      <c r="Z31" s="56">
        <f t="shared" ref="Z31" si="136">SUM(Z28:Z30)</f>
        <v>144.05444336000002</v>
      </c>
      <c r="AA31" s="55">
        <f>IF(L31&gt;0,(AA28*L28+AA29*L29+AA30*L30)/L31,0)</f>
        <v>3.0370396387130738E-3</v>
      </c>
      <c r="AB31" s="55">
        <f>IF(J31&gt;0,(J28*AB28+J29*AB29+J30*AB30)/J31,0)</f>
        <v>3.000077099437986E-4</v>
      </c>
      <c r="AC31" s="52">
        <f t="shared" ref="AC31" si="137">SUM(AC28:AC30)</f>
        <v>13.646974400000001</v>
      </c>
      <c r="AD31" s="53">
        <f>IF(J31&gt;0,(J28*AD28+J29*AD29+J30*AD30)/J31,0)</f>
        <v>0.20843774423275915</v>
      </c>
      <c r="AE31" s="58">
        <f t="shared" ref="AE31" si="138">SUM(AE28:AE30)</f>
        <v>125.1547107</v>
      </c>
      <c r="AF31" s="53">
        <f t="shared" ref="AF31" si="139">IF(AND(Z31&gt;0),((Z28*AF28+Z29*AF29+Z30*AF30)/Z31),0)</f>
        <v>0.90658912028927197</v>
      </c>
      <c r="AG31" s="57">
        <f t="shared" si="0"/>
        <v>0.90252903931611106</v>
      </c>
      <c r="AH31" s="51">
        <f t="shared" ref="AH31" si="140">SUM(AH28:AH30)</f>
        <v>668</v>
      </c>
      <c r="AI31" s="21">
        <f t="shared" ref="AI31" si="141">IF(AH31&gt;0,(AI28*AH28+AI29*AH29+AI30*AH30)/AH31,0)</f>
        <v>9.049700598802396E-2</v>
      </c>
      <c r="AJ31" s="53">
        <f>IF(J31&gt;0,(AJ28*J28+AJ29*J29+AJ30*J30)/J31,0)</f>
        <v>0.20637923996185606</v>
      </c>
      <c r="AK31" s="58">
        <f t="shared" ref="AK31" si="142">SUM(AK28:AK30)</f>
        <v>124.51416040000001</v>
      </c>
      <c r="AL31" s="56"/>
      <c r="AM31" s="56">
        <f t="shared" ref="AM31" si="143">SUM(AM28:AM30)</f>
        <v>0</v>
      </c>
      <c r="AN31" s="106"/>
      <c r="AO31" s="107">
        <f>AN30</f>
        <v>2264.8800000000006</v>
      </c>
      <c r="AP31" s="51">
        <f t="shared" ref="AP31" si="144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8500</v>
      </c>
      <c r="E32" s="12">
        <v>4</v>
      </c>
      <c r="F32" s="12">
        <v>8682</v>
      </c>
      <c r="G32" s="13">
        <v>1.2</v>
      </c>
      <c r="H32" s="13">
        <v>3.7</v>
      </c>
      <c r="I32" s="12">
        <v>9559</v>
      </c>
      <c r="J32" s="12">
        <v>16425</v>
      </c>
      <c r="K32" s="14">
        <v>8.1000000000000003E-2</v>
      </c>
      <c r="L32" s="24">
        <f t="shared" ref="L32:L34" si="145">J32*(1-K32)</f>
        <v>15094.575000000001</v>
      </c>
      <c r="M32" s="15">
        <v>0.79400000000000004</v>
      </c>
      <c r="N32" s="25">
        <f>L32*M32</f>
        <v>11985.092550000001</v>
      </c>
      <c r="O32" s="14">
        <v>0.17</v>
      </c>
      <c r="P32" s="25">
        <f>L32*O32</f>
        <v>2566.0777500000004</v>
      </c>
      <c r="Q32" s="16">
        <v>3.5999999999999997E-2</v>
      </c>
      <c r="R32" s="25">
        <f>L32*Q32</f>
        <v>543.40469999999993</v>
      </c>
      <c r="S32" s="26">
        <v>0.20399999999999999</v>
      </c>
      <c r="T32" s="25">
        <f>L32*S32</f>
        <v>3079.2932999999998</v>
      </c>
      <c r="U32" s="16">
        <v>0.51</v>
      </c>
      <c r="V32" s="25">
        <f>L32*U32</f>
        <v>7698.2332500000002</v>
      </c>
      <c r="W32" s="16">
        <v>0.39</v>
      </c>
      <c r="X32" s="25">
        <f>W32*L32</f>
        <v>5886.8842500000001</v>
      </c>
      <c r="Y32" s="17">
        <v>3.14E-3</v>
      </c>
      <c r="Z32" s="18">
        <f>L32*Y32</f>
        <v>47.3969655</v>
      </c>
      <c r="AA32" s="27">
        <f>IF(L32&gt;0,(AC32+AK32)/L32,0)</f>
        <v>2.9196076338684593E-3</v>
      </c>
      <c r="AB32" s="17">
        <v>2.9999999999999997E-4</v>
      </c>
      <c r="AC32" s="24">
        <f>AB32*L32</f>
        <v>4.5283724999999997</v>
      </c>
      <c r="AD32" s="118">
        <v>0.224</v>
      </c>
      <c r="AE32" s="30">
        <f t="shared" ref="AE32:AE34" si="146">AH32*(1-AI32)*AD32</f>
        <v>47.138784000000001</v>
      </c>
      <c r="AF32" s="28">
        <f t="shared" ref="AF32:AF34" si="147">IF(AND(AD32&gt;0,AB32&gt;0,Y32&gt;0),((Y32-AB32)*AD32)/((AD32-AB32)*Y32),0)</f>
        <v>0.90567155169713753</v>
      </c>
      <c r="AG32" s="60">
        <f t="shared" si="0"/>
        <v>0.89868129588331003</v>
      </c>
      <c r="AH32" s="12">
        <v>231</v>
      </c>
      <c r="AI32" s="14">
        <v>8.8999999999999996E-2</v>
      </c>
      <c r="AJ32" s="15">
        <v>0.18790000000000001</v>
      </c>
      <c r="AK32" s="30">
        <f t="shared" ref="AK32:AK34" si="148">AH32*(1-AI32)*AJ32</f>
        <v>39.541863900000003</v>
      </c>
      <c r="AL32" s="19">
        <v>1.7</v>
      </c>
      <c r="AM32" s="19">
        <v>1202.5</v>
      </c>
      <c r="AN32" s="102">
        <f>AN30+AH32-AM32</f>
        <v>1293.3800000000006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11" t="s">
        <v>51</v>
      </c>
      <c r="D33" s="34">
        <v>19240</v>
      </c>
      <c r="E33" s="34">
        <v>7</v>
      </c>
      <c r="F33" s="34">
        <v>17514</v>
      </c>
      <c r="G33" s="35">
        <v>0.6</v>
      </c>
      <c r="H33" s="35">
        <v>3.4</v>
      </c>
      <c r="I33" s="34">
        <v>16865</v>
      </c>
      <c r="J33" s="34">
        <v>16393</v>
      </c>
      <c r="K33" s="36">
        <v>7.5999999999999998E-2</v>
      </c>
      <c r="L33" s="37">
        <f t="shared" si="145"/>
        <v>15147.132000000001</v>
      </c>
      <c r="M33" s="38">
        <v>0.82199999999999995</v>
      </c>
      <c r="N33" s="25">
        <f>L33*M33</f>
        <v>12450.942504000001</v>
      </c>
      <c r="O33" s="36">
        <v>0.16200000000000001</v>
      </c>
      <c r="P33" s="25">
        <f>L33*O33</f>
        <v>2453.8353840000004</v>
      </c>
      <c r="Q33" s="39">
        <v>1.6E-2</v>
      </c>
      <c r="R33" s="25">
        <f>L33*Q33</f>
        <v>242.35411200000001</v>
      </c>
      <c r="S33" s="28">
        <v>0.19900000000000001</v>
      </c>
      <c r="T33" s="25">
        <f>L33*S33</f>
        <v>3014.2792680000002</v>
      </c>
      <c r="U33" s="39">
        <v>0.505</v>
      </c>
      <c r="V33" s="25">
        <f>L33*U33</f>
        <v>7649.301660000001</v>
      </c>
      <c r="W33" s="39">
        <v>0.39</v>
      </c>
      <c r="X33" s="25">
        <f>W33*L33</f>
        <v>5907.3814800000009</v>
      </c>
      <c r="Y33" s="40">
        <v>3.1199999999999999E-3</v>
      </c>
      <c r="Z33" s="18">
        <f>L33*Y33</f>
        <v>47.259051840000005</v>
      </c>
      <c r="AA33" s="27">
        <f>IF(L33&gt;0,(AC33+AK33)/L33,0)</f>
        <v>3.0617036281191711E-3</v>
      </c>
      <c r="AB33" s="40">
        <v>2.9999999999999997E-4</v>
      </c>
      <c r="AC33" s="37">
        <f>AB33*L33</f>
        <v>4.5441396000000003</v>
      </c>
      <c r="AD33" s="28">
        <v>0.21920000000000001</v>
      </c>
      <c r="AE33" s="41">
        <f t="shared" si="146"/>
        <v>42.412350400000001</v>
      </c>
      <c r="AF33" s="28">
        <f t="shared" si="147"/>
        <v>0.90508486488385986</v>
      </c>
      <c r="AG33" s="29">
        <f t="shared" si="0"/>
        <v>0.90326871576099166</v>
      </c>
      <c r="AH33" s="34">
        <v>211</v>
      </c>
      <c r="AI33" s="36">
        <v>8.3000000000000004E-2</v>
      </c>
      <c r="AJ33" s="38">
        <v>0.2162</v>
      </c>
      <c r="AK33" s="41">
        <f t="shared" si="148"/>
        <v>41.831889400000001</v>
      </c>
      <c r="AL33" s="42">
        <v>1.68</v>
      </c>
      <c r="AM33" s="42"/>
      <c r="AN33" s="122">
        <f>AN32+AH33-AM33</f>
        <v>1504.3800000000006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46" t="s">
        <v>49</v>
      </c>
      <c r="D34" s="43">
        <v>22619</v>
      </c>
      <c r="E34" s="43">
        <v>4</v>
      </c>
      <c r="F34" s="43">
        <v>18640</v>
      </c>
      <c r="G34" s="37">
        <v>1.6</v>
      </c>
      <c r="H34" s="37">
        <v>4.3</v>
      </c>
      <c r="I34" s="43">
        <v>18230</v>
      </c>
      <c r="J34" s="43">
        <v>16611</v>
      </c>
      <c r="K34" s="39">
        <v>8.1000000000000003E-2</v>
      </c>
      <c r="L34" s="37">
        <f t="shared" si="145"/>
        <v>15265.509</v>
      </c>
      <c r="M34" s="28">
        <v>0.82399999999999995</v>
      </c>
      <c r="N34" s="25">
        <f>L34*M34</f>
        <v>12578.779415999999</v>
      </c>
      <c r="O34" s="39">
        <v>0.14799999999999999</v>
      </c>
      <c r="P34" s="25">
        <f>L34*O34</f>
        <v>2259.2953319999997</v>
      </c>
      <c r="Q34" s="39">
        <v>2.8000000000000001E-2</v>
      </c>
      <c r="R34" s="25">
        <f>L34*Q34</f>
        <v>427.43425200000001</v>
      </c>
      <c r="S34" s="28">
        <v>0.20399999999999999</v>
      </c>
      <c r="T34" s="25">
        <f>L34*S34</f>
        <v>3114.1638359999997</v>
      </c>
      <c r="U34" s="39">
        <v>0.51800000000000002</v>
      </c>
      <c r="V34" s="25">
        <f>L34*U34</f>
        <v>7907.5336619999998</v>
      </c>
      <c r="W34" s="39">
        <v>0.39</v>
      </c>
      <c r="X34" s="25">
        <f>W34*L34</f>
        <v>5953.5485100000005</v>
      </c>
      <c r="Y34" s="47">
        <v>3.0699999999999998E-3</v>
      </c>
      <c r="Z34" s="18">
        <f>L34*Y34</f>
        <v>46.865112629999999</v>
      </c>
      <c r="AA34" s="27">
        <f>IF(L34&gt;0,(AC34+AK34)/L34,0)</f>
        <v>3.7423422920257686E-3</v>
      </c>
      <c r="AB34" s="47">
        <v>2.5999999999999998E-4</v>
      </c>
      <c r="AC34" s="37">
        <f>AB34*L34</f>
        <v>3.9690323399999996</v>
      </c>
      <c r="AD34" s="28">
        <v>0.222</v>
      </c>
      <c r="AE34" s="41">
        <f t="shared" si="146"/>
        <v>54.209736000000007</v>
      </c>
      <c r="AF34" s="28">
        <f t="shared" si="147"/>
        <v>0.91638268723912653</v>
      </c>
      <c r="AG34" s="29">
        <f t="shared" si="0"/>
        <v>0.93163745286250943</v>
      </c>
      <c r="AH34" s="43">
        <v>266</v>
      </c>
      <c r="AI34" s="39">
        <v>8.2000000000000003E-2</v>
      </c>
      <c r="AJ34" s="28">
        <v>0.2177</v>
      </c>
      <c r="AK34" s="41">
        <f t="shared" si="148"/>
        <v>53.159727600000004</v>
      </c>
      <c r="AL34" s="18">
        <v>1.8</v>
      </c>
      <c r="AM34" s="18"/>
      <c r="AN34" s="122">
        <f>AN33+AH34-AM34</f>
        <v>1770.3800000000006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149">SUM(D32:D34)</f>
        <v>50359</v>
      </c>
      <c r="E35" s="51"/>
      <c r="F35" s="51">
        <f t="shared" ref="F35" si="150">SUM(F32:F34)</f>
        <v>44836</v>
      </c>
      <c r="G35" s="52"/>
      <c r="H35" s="52"/>
      <c r="I35" s="51">
        <f t="shared" ref="I35:J35" si="151">SUM(I32:I34)</f>
        <v>44654</v>
      </c>
      <c r="J35" s="51">
        <f t="shared" si="151"/>
        <v>49429</v>
      </c>
      <c r="K35" s="21">
        <f t="shared" ref="K35" si="152">IF(J35&gt;0,(J32*K32+J33*K33+J34*K34)/J35,0)</f>
        <v>7.9341762932691323E-2</v>
      </c>
      <c r="L35" s="52">
        <f t="shared" ref="L35" si="153">L32+L33+L34</f>
        <v>45507.216</v>
      </c>
      <c r="M35" s="53">
        <f>IF(L35&gt;0,N35/L35,0)</f>
        <v>0.81338340868841541</v>
      </c>
      <c r="N35" s="54">
        <f t="shared" ref="N35" si="154">N32+N33+N34</f>
        <v>37014.814469999998</v>
      </c>
      <c r="O35" s="21">
        <f>IF(L35&gt;0,P35/L35,0)</f>
        <v>0.15995723548546675</v>
      </c>
      <c r="P35" s="54">
        <f t="shared" ref="P35" si="155">P32+P33+P34</f>
        <v>7279.208466</v>
      </c>
      <c r="Q35" s="21">
        <f>IF(L35&gt;0,R35/L35,0)</f>
        <v>2.6659355826117774E-2</v>
      </c>
      <c r="R35" s="54">
        <f t="shared" ref="R35" si="156">R32+R33+R34</f>
        <v>1213.193064</v>
      </c>
      <c r="S35" s="21">
        <f>IF(L35&gt;0,T35/L35,0)</f>
        <v>0.20233574394003798</v>
      </c>
      <c r="T35" s="54">
        <f t="shared" ref="T35" si="157">T32+T33+T34</f>
        <v>9207.7364039999993</v>
      </c>
      <c r="U35" s="21">
        <f>IF(L35&gt;0,V35/L35,0)</f>
        <v>0.51101936387407232</v>
      </c>
      <c r="V35" s="54">
        <f t="shared" ref="V35" si="158">V32+V33+V34</f>
        <v>23255.068572000004</v>
      </c>
      <c r="W35" s="21">
        <f>IF(L35&gt;0,X35/L35,0)</f>
        <v>0.39</v>
      </c>
      <c r="X35" s="54">
        <f t="shared" ref="X35" si="159">X32+X33+X34</f>
        <v>17747.81424</v>
      </c>
      <c r="Y35" s="55">
        <f>IF(L35&gt;0,Z35/L35,0)</f>
        <v>3.1098613013373529E-3</v>
      </c>
      <c r="Z35" s="56">
        <f t="shared" ref="Z35" si="160">SUM(Z32:Z34)</f>
        <v>141.52112997</v>
      </c>
      <c r="AA35" s="55">
        <f>IF(L35&gt;0,(AA32*L32+AA33*L33+AA34*L34)/L35,0)</f>
        <v>3.2428928489055451E-3</v>
      </c>
      <c r="AB35" s="55">
        <f>IF(J35&gt;0,(J32*AB32+J33*AB33+J34*AB34)/J35,0)</f>
        <v>2.865576888061664E-4</v>
      </c>
      <c r="AC35" s="52">
        <f t="shared" ref="AC35" si="161">SUM(AC32:AC34)</f>
        <v>13.041544440000001</v>
      </c>
      <c r="AD35" s="53">
        <f>IF(J35&gt;0,(J32*AD32+J33*AD33+J34*AD34)/J35,0)</f>
        <v>0.22173597685569202</v>
      </c>
      <c r="AE35" s="58">
        <f t="shared" ref="AE35" si="162">SUM(AE32:AE34)</f>
        <v>143.76087039999999</v>
      </c>
      <c r="AF35" s="53">
        <f t="shared" ref="AF35" si="163">IF(AND(Z35&gt;0),((Z32*AF32+Z33*AF33+Z34*AF34)/Z35),0)</f>
        <v>0.90902265772030511</v>
      </c>
      <c r="AG35" s="57">
        <f t="shared" si="0"/>
        <v>0.91289709299354016</v>
      </c>
      <c r="AH35" s="51">
        <f t="shared" ref="AH35" si="164">SUM(AH32:AH34)</f>
        <v>708</v>
      </c>
      <c r="AI35" s="21">
        <f t="shared" ref="AI35" si="165">IF(AH35&gt;0,(AI32*AH32+AI33*AH33+AI34*AH34)/AH35,0)</f>
        <v>8.4581920903954805E-2</v>
      </c>
      <c r="AJ35" s="53">
        <f>IF(J35&gt;0,(AJ32*J32+AJ33*J33+AJ34*J34)/J35,0)</f>
        <v>0.20730014364037308</v>
      </c>
      <c r="AK35" s="58">
        <f t="shared" ref="AK35" si="166">SUM(AK32:AK34)</f>
        <v>134.5334809</v>
      </c>
      <c r="AL35" s="56"/>
      <c r="AM35" s="56">
        <f t="shared" ref="AM35" si="167">SUM(AM32:AM34)</f>
        <v>1202.5</v>
      </c>
      <c r="AN35" s="106"/>
      <c r="AO35" s="107">
        <f>AN34</f>
        <v>1770.3800000000006</v>
      </c>
      <c r="AP35" s="51">
        <f t="shared" ref="AP35" si="168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11" t="s">
        <v>52</v>
      </c>
      <c r="D36" s="12">
        <v>7834</v>
      </c>
      <c r="E36" s="12">
        <v>1</v>
      </c>
      <c r="F36" s="12">
        <v>12645</v>
      </c>
      <c r="G36" s="13">
        <v>0.6</v>
      </c>
      <c r="H36" s="13">
        <v>3.9</v>
      </c>
      <c r="I36" s="12">
        <v>12880</v>
      </c>
      <c r="J36" s="12">
        <v>15863</v>
      </c>
      <c r="K36" s="14">
        <v>7.1999999999999995E-2</v>
      </c>
      <c r="L36" s="24">
        <f t="shared" ref="L36:L38" si="169">J36*(1-K36)</f>
        <v>14720.864000000001</v>
      </c>
      <c r="M36" s="15">
        <v>0.84099999999999997</v>
      </c>
      <c r="N36" s="25">
        <f>L36*M36</f>
        <v>12380.246624000001</v>
      </c>
      <c r="O36" s="14">
        <v>0.13400000000000001</v>
      </c>
      <c r="P36" s="25">
        <f>L36*O36</f>
        <v>1972.5957760000003</v>
      </c>
      <c r="Q36" s="16">
        <v>2.5000000000000001E-2</v>
      </c>
      <c r="R36" s="25">
        <f>L36*Q36</f>
        <v>368.02160000000003</v>
      </c>
      <c r="S36" s="26">
        <v>0.217</v>
      </c>
      <c r="T36" s="25">
        <f>L36*S36</f>
        <v>3194.4274880000003</v>
      </c>
      <c r="U36" s="16">
        <v>0.48499999999999999</v>
      </c>
      <c r="V36" s="25">
        <f>L36*U36</f>
        <v>7139.6190400000005</v>
      </c>
      <c r="W36" s="16">
        <v>0.39</v>
      </c>
      <c r="X36" s="25">
        <f>W36*L36</f>
        <v>5741.1369600000007</v>
      </c>
      <c r="Y36" s="17">
        <v>3.0799999999999998E-3</v>
      </c>
      <c r="Z36" s="18">
        <f>L36*Y36</f>
        <v>45.340261120000001</v>
      </c>
      <c r="AA36" s="27">
        <f>IF(L36&gt;0,(AC36+AK36)/L36,0)</f>
        <v>2.9698463894510534E-3</v>
      </c>
      <c r="AB36" s="17">
        <v>2.9999999999999997E-4</v>
      </c>
      <c r="AC36" s="24">
        <f>AB36*L36</f>
        <v>4.4162591999999998</v>
      </c>
      <c r="AD36" s="118">
        <v>0.2215</v>
      </c>
      <c r="AE36" s="30">
        <f t="shared" ref="AE36:AE38" si="170">AH36*(1-AI36)*AD36</f>
        <v>40.173012</v>
      </c>
      <c r="AF36" s="28">
        <f t="shared" ref="AF36:AF38" si="171">IF(AND(AD36&gt;0,AB36&gt;0,Y36&gt;0),((Y36-AB36)*AD36)/((AD36-AB36)*Y36),0)</f>
        <v>0.90382154012352922</v>
      </c>
      <c r="AG36" s="60">
        <f t="shared" si="0"/>
        <v>0.90023095630029348</v>
      </c>
      <c r="AH36" s="12">
        <v>198</v>
      </c>
      <c r="AI36" s="14">
        <v>8.4000000000000005E-2</v>
      </c>
      <c r="AJ36" s="15">
        <v>0.2167</v>
      </c>
      <c r="AK36" s="30">
        <f t="shared" ref="AK36:AK38" si="172">AH36*(1-AI36)*AJ36</f>
        <v>39.302445599999999</v>
      </c>
      <c r="AL36" s="19">
        <v>1.68</v>
      </c>
      <c r="AM36" s="19">
        <v>1008.42</v>
      </c>
      <c r="AN36" s="102">
        <f>AN34+AH36-AM36</f>
        <v>959.9600000000006</v>
      </c>
      <c r="AO36" s="103"/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11" t="s">
        <v>53</v>
      </c>
      <c r="D37" s="34">
        <v>22507</v>
      </c>
      <c r="E37" s="34">
        <v>4</v>
      </c>
      <c r="F37" s="34">
        <v>17199</v>
      </c>
      <c r="G37" s="35">
        <v>0.8</v>
      </c>
      <c r="H37" s="35">
        <v>3.1</v>
      </c>
      <c r="I37" s="34">
        <v>16445</v>
      </c>
      <c r="J37" s="34">
        <v>16549</v>
      </c>
      <c r="K37" s="36">
        <v>7.0000000000000007E-2</v>
      </c>
      <c r="L37" s="37">
        <f t="shared" si="169"/>
        <v>15390.57</v>
      </c>
      <c r="M37" s="38">
        <v>0.79900000000000004</v>
      </c>
      <c r="N37" s="25">
        <f>L37*M37</f>
        <v>12297.065430000001</v>
      </c>
      <c r="O37" s="36">
        <v>0.17199999999999999</v>
      </c>
      <c r="P37" s="25">
        <f>L37*O37</f>
        <v>2647.1780399999998</v>
      </c>
      <c r="Q37" s="39">
        <v>2.9000000000000001E-2</v>
      </c>
      <c r="R37" s="25">
        <f>L37*Q37</f>
        <v>446.32652999999999</v>
      </c>
      <c r="S37" s="28">
        <v>0.20599999999999999</v>
      </c>
      <c r="T37" s="25">
        <f>L37*S37</f>
        <v>3170.4574199999997</v>
      </c>
      <c r="U37" s="39">
        <v>0.51100000000000001</v>
      </c>
      <c r="V37" s="25">
        <f>L37*U37</f>
        <v>7864.5812699999997</v>
      </c>
      <c r="W37" s="39">
        <v>0.39</v>
      </c>
      <c r="X37" s="25">
        <f>W37*L37</f>
        <v>6002.3222999999998</v>
      </c>
      <c r="Y37" s="40">
        <v>3.0599999999999998E-3</v>
      </c>
      <c r="Z37" s="18">
        <f>L37*Y37</f>
        <v>47.095144199999993</v>
      </c>
      <c r="AA37" s="27">
        <f>IF(L37&gt;0,(AC37+AK37)/L37,0)</f>
        <v>2.8855180932220188E-3</v>
      </c>
      <c r="AB37" s="40">
        <v>2.9999999999999997E-4</v>
      </c>
      <c r="AC37" s="37">
        <f>AB37*L37</f>
        <v>4.6171709999999999</v>
      </c>
      <c r="AD37" s="28">
        <v>0.22</v>
      </c>
      <c r="AE37" s="41">
        <f t="shared" si="170"/>
        <v>40.102480000000007</v>
      </c>
      <c r="AF37" s="28">
        <f t="shared" si="171"/>
        <v>0.90319241032780895</v>
      </c>
      <c r="AG37" s="29">
        <f t="shared" si="0"/>
        <v>0.89726560776920206</v>
      </c>
      <c r="AH37" s="34">
        <v>199</v>
      </c>
      <c r="AI37" s="36">
        <v>8.4000000000000005E-2</v>
      </c>
      <c r="AJ37" s="38">
        <v>0.21829999999999999</v>
      </c>
      <c r="AK37" s="41">
        <f t="shared" si="172"/>
        <v>39.792597200000003</v>
      </c>
      <c r="AL37" s="42">
        <v>1.75</v>
      </c>
      <c r="AM37" s="42"/>
      <c r="AN37" s="122">
        <f>AN36+AH37-AM37</f>
        <v>1158.9600000000005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46" t="s">
        <v>49</v>
      </c>
      <c r="D38" s="43">
        <v>21870</v>
      </c>
      <c r="E38" s="43">
        <v>2</v>
      </c>
      <c r="F38" s="43">
        <v>17837</v>
      </c>
      <c r="G38" s="37">
        <v>1.4</v>
      </c>
      <c r="H38" s="37">
        <v>4.8</v>
      </c>
      <c r="I38" s="43">
        <v>17569</v>
      </c>
      <c r="J38" s="43">
        <v>16494</v>
      </c>
      <c r="K38" s="39">
        <v>7.6999999999999999E-2</v>
      </c>
      <c r="L38" s="37">
        <f t="shared" si="169"/>
        <v>15223.962000000001</v>
      </c>
      <c r="M38" s="28">
        <v>0.84099999999999997</v>
      </c>
      <c r="N38" s="25">
        <f>L38*M38</f>
        <v>12803.352042</v>
      </c>
      <c r="O38" s="39">
        <v>0.121</v>
      </c>
      <c r="P38" s="25">
        <f>L38*O38</f>
        <v>1842.0994020000001</v>
      </c>
      <c r="Q38" s="39">
        <v>3.7999999999999999E-2</v>
      </c>
      <c r="R38" s="25">
        <f>L38*Q38</f>
        <v>578.51055600000007</v>
      </c>
      <c r="S38" s="28">
        <v>0.19800000000000001</v>
      </c>
      <c r="T38" s="25">
        <f>L38*S38</f>
        <v>3014.3444760000002</v>
      </c>
      <c r="U38" s="39">
        <v>0.51</v>
      </c>
      <c r="V38" s="25">
        <f>L38*U38</f>
        <v>7764.220620000001</v>
      </c>
      <c r="W38" s="39">
        <v>0.39</v>
      </c>
      <c r="X38" s="25">
        <f>W38*L38</f>
        <v>5937.3451800000012</v>
      </c>
      <c r="Y38" s="47">
        <v>3.0899999999999999E-3</v>
      </c>
      <c r="Z38" s="18">
        <f>L38*Y38</f>
        <v>47.04204258</v>
      </c>
      <c r="AA38" s="27">
        <f>IF(L38&gt;0,(AC38+AK38)/L38,0)</f>
        <v>3.4950915825985376E-3</v>
      </c>
      <c r="AB38" s="47">
        <v>3.2000000000000003E-4</v>
      </c>
      <c r="AC38" s="37">
        <f>AB38*L38</f>
        <v>4.8716678400000006</v>
      </c>
      <c r="AD38" s="28">
        <v>0.21679999999999999</v>
      </c>
      <c r="AE38" s="41">
        <f t="shared" si="170"/>
        <v>48.561465600000005</v>
      </c>
      <c r="AF38" s="28">
        <f t="shared" si="171"/>
        <v>0.897765244201427</v>
      </c>
      <c r="AG38" s="29">
        <f t="shared" si="0"/>
        <v>0.90979211795108827</v>
      </c>
      <c r="AH38" s="43">
        <v>244</v>
      </c>
      <c r="AI38" s="39">
        <v>8.2000000000000003E-2</v>
      </c>
      <c r="AJ38" s="28">
        <v>0.21579999999999999</v>
      </c>
      <c r="AK38" s="41">
        <f t="shared" si="172"/>
        <v>48.337473600000003</v>
      </c>
      <c r="AL38" s="18">
        <v>1.75</v>
      </c>
      <c r="AM38" s="18"/>
      <c r="AN38" s="122">
        <f>AN37+AH38-AM38</f>
        <v>1402.9600000000005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173">SUM(D36:D38)</f>
        <v>52211</v>
      </c>
      <c r="E39" s="51"/>
      <c r="F39" s="51">
        <f t="shared" ref="F39" si="174">SUM(F36:F38)</f>
        <v>47681</v>
      </c>
      <c r="G39" s="52"/>
      <c r="H39" s="52"/>
      <c r="I39" s="51">
        <f t="shared" ref="I39:J39" si="175">SUM(I36:I38)</f>
        <v>46894</v>
      </c>
      <c r="J39" s="51">
        <f t="shared" si="175"/>
        <v>48906</v>
      </c>
      <c r="K39" s="21">
        <f t="shared" ref="K39" si="176">IF(J39&gt;0,(J36*K36+J37*K37+J38*K38)/J39,0)</f>
        <v>7.3009528483212696E-2</v>
      </c>
      <c r="L39" s="52">
        <f t="shared" ref="L39" si="177">L36+L37+L38</f>
        <v>45335.396000000001</v>
      </c>
      <c r="M39" s="53">
        <f>IF(L39&gt;0,N39/L39,0)</f>
        <v>0.82674173830973041</v>
      </c>
      <c r="N39" s="54">
        <f t="shared" ref="N39" si="178">N36+N37+N38</f>
        <v>37480.664096</v>
      </c>
      <c r="O39" s="21">
        <f>IF(L39&gt;0,P39/L39,0)</f>
        <v>0.14253483565027203</v>
      </c>
      <c r="P39" s="54">
        <f t="shared" ref="P39" si="179">P36+P37+P38</f>
        <v>6461.8732179999997</v>
      </c>
      <c r="Q39" s="21">
        <f>IF(L39&gt;0,R39/L39,0)</f>
        <v>3.0723426039997535E-2</v>
      </c>
      <c r="R39" s="54">
        <f t="shared" ref="R39" si="180">R36+R37+R38</f>
        <v>1392.858686</v>
      </c>
      <c r="S39" s="21">
        <f>IF(L39&gt;0,T39/L39,0)</f>
        <v>0.20688535253998885</v>
      </c>
      <c r="T39" s="54">
        <f t="shared" ref="T39" si="181">T36+T37+T38</f>
        <v>9379.2293840000002</v>
      </c>
      <c r="U39" s="21">
        <f>IF(L39&gt;0,V39/L39,0)</f>
        <v>0.50222172824959999</v>
      </c>
      <c r="V39" s="54">
        <f t="shared" ref="V39" si="182">V36+V37+V38</f>
        <v>22768.42093</v>
      </c>
      <c r="W39" s="21">
        <f>IF(L39&gt;0,X39/L39,0)</f>
        <v>0.39</v>
      </c>
      <c r="X39" s="54">
        <f t="shared" ref="X39" si="183">X36+X37+X38</f>
        <v>17680.80444</v>
      </c>
      <c r="Y39" s="55">
        <f>IF(L39&gt;0,Z39/L39,0)</f>
        <v>3.0765684256954546E-3</v>
      </c>
      <c r="Z39" s="56">
        <f t="shared" ref="Z39" si="184">SUM(Z36:Z38)</f>
        <v>139.47744790000002</v>
      </c>
      <c r="AA39" s="55">
        <f>IF(L39&gt;0,(AA36*L36+AA37*L37+AA38*L38)/L39,0)</f>
        <v>3.1175996442161882E-3</v>
      </c>
      <c r="AB39" s="55">
        <f>IF(J39&gt;0,(J36*AB36+J37*AB37+J38*AB38)/J39,0)</f>
        <v>3.0674518463992149E-4</v>
      </c>
      <c r="AC39" s="52">
        <f t="shared" ref="AC39" si="185">SUM(AC36:AC38)</f>
        <v>13.90509804</v>
      </c>
      <c r="AD39" s="53">
        <f>IF(J39&gt;0,(J36*AD36+J37*AD37+J38*AD38)/J39,0)</f>
        <v>0.21940730585204268</v>
      </c>
      <c r="AE39" s="58">
        <f t="shared" ref="AE39" si="186">SUM(AE36:AE38)</f>
        <v>128.83695760000001</v>
      </c>
      <c r="AF39" s="53">
        <f t="shared" ref="AF39" si="187">IF(AND(Z39&gt;0),((Z36*AF36+Z37*AF37+Z38*AF38)/Z39),0)</f>
        <v>0.90156648388447258</v>
      </c>
      <c r="AG39" s="57">
        <f t="shared" si="0"/>
        <v>0.90288519768074782</v>
      </c>
      <c r="AH39" s="51">
        <f t="shared" ref="AH39" si="188">SUM(AH36:AH38)</f>
        <v>641</v>
      </c>
      <c r="AI39" s="21">
        <f t="shared" ref="AI39" si="189">IF(AH39&gt;0,(AI36*AH36+AI37*AH37+AI38*AH38)/AH39,0)</f>
        <v>8.3238689547581901E-2</v>
      </c>
      <c r="AJ39" s="53">
        <f>IF(J39&gt;0,(AJ36*J36+AJ37*J37+AJ38*J38)/J39,0)</f>
        <v>0.21693788083261764</v>
      </c>
      <c r="AK39" s="58">
        <f t="shared" ref="AK39" si="190">SUM(AK36:AK38)</f>
        <v>127.4325164</v>
      </c>
      <c r="AL39" s="56"/>
      <c r="AM39" s="56">
        <f t="shared" ref="AM39" si="191">SUM(AM36:AM38)</f>
        <v>1008.42</v>
      </c>
      <c r="AN39" s="106"/>
      <c r="AO39" s="107">
        <f>AN38</f>
        <v>1402.9600000000005</v>
      </c>
      <c r="AP39" s="51">
        <f t="shared" ref="AP39" si="192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11" t="s">
        <v>52</v>
      </c>
      <c r="D40" s="12">
        <v>7355</v>
      </c>
      <c r="E40" s="12">
        <v>0</v>
      </c>
      <c r="F40" s="12">
        <v>14011</v>
      </c>
      <c r="G40" s="13">
        <v>0.6</v>
      </c>
      <c r="H40" s="13">
        <v>2.8</v>
      </c>
      <c r="I40" s="12">
        <v>14317</v>
      </c>
      <c r="J40" s="12">
        <v>16340</v>
      </c>
      <c r="K40" s="14">
        <v>8.1000000000000003E-2</v>
      </c>
      <c r="L40" s="24">
        <f t="shared" ref="L40:L42" si="193">J40*(1-K40)</f>
        <v>15016.460000000001</v>
      </c>
      <c r="M40" s="15">
        <v>0.81699999999999995</v>
      </c>
      <c r="N40" s="25">
        <f>L40*M40</f>
        <v>12268.447819999999</v>
      </c>
      <c r="O40" s="14">
        <v>0.16300000000000001</v>
      </c>
      <c r="P40" s="25">
        <f>L40*O40</f>
        <v>2447.68298</v>
      </c>
      <c r="Q40" s="16">
        <v>0.02</v>
      </c>
      <c r="R40" s="25">
        <f>L40*Q40</f>
        <v>300.32920000000001</v>
      </c>
      <c r="S40" s="26">
        <v>0.2</v>
      </c>
      <c r="T40" s="25">
        <f>L40*S40</f>
        <v>3003.2920000000004</v>
      </c>
      <c r="U40" s="16">
        <v>0.50600000000000001</v>
      </c>
      <c r="V40" s="25">
        <f>L40*U40</f>
        <v>7598.3287600000003</v>
      </c>
      <c r="W40" s="16">
        <v>0.39</v>
      </c>
      <c r="X40" s="25">
        <f>W40*L40</f>
        <v>5856.4194000000007</v>
      </c>
      <c r="Y40" s="17">
        <v>3.14E-3</v>
      </c>
      <c r="Z40" s="18">
        <f>L40*Y40</f>
        <v>47.151684400000001</v>
      </c>
      <c r="AA40" s="27">
        <f>IF(L40&gt;0,(AC40+AK40)/L40,0)</f>
        <v>3.1944253039664474E-3</v>
      </c>
      <c r="AB40" s="17">
        <v>3.3E-4</v>
      </c>
      <c r="AC40" s="24">
        <f>AB40*L40</f>
        <v>4.9554318000000004</v>
      </c>
      <c r="AD40" s="118">
        <v>0.2195</v>
      </c>
      <c r="AE40" s="30">
        <f t="shared" ref="AE40:AE42" si="194">AH40*(1-AI40)*AD40</f>
        <v>42.625143999999999</v>
      </c>
      <c r="AF40" s="28">
        <f t="shared" ref="AF40:AF42" si="195">IF(AND(AD40&gt;0,AB40&gt;0,Y40&gt;0),((Y40-AB40)*AD40)/((AD40-AB40)*Y40),0)</f>
        <v>0.8962518988110616</v>
      </c>
      <c r="AG40" s="60">
        <f t="shared" si="0"/>
        <v>0.8980329604006525</v>
      </c>
      <c r="AH40" s="12">
        <v>212</v>
      </c>
      <c r="AI40" s="14">
        <v>8.4000000000000005E-2</v>
      </c>
      <c r="AJ40" s="15">
        <v>0.2215</v>
      </c>
      <c r="AK40" s="30">
        <f t="shared" ref="AK40:AK42" si="196">AH40*(1-AI40)*AJ40</f>
        <v>43.013528000000001</v>
      </c>
      <c r="AL40" s="19">
        <v>1.8</v>
      </c>
      <c r="AM40" s="19">
        <v>614.58000000000004</v>
      </c>
      <c r="AN40" s="102">
        <f>AN38+AH40-AM40</f>
        <v>1000.3800000000005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11" t="s">
        <v>53</v>
      </c>
      <c r="D41" s="34">
        <v>18775</v>
      </c>
      <c r="E41" s="34">
        <v>5</v>
      </c>
      <c r="F41" s="34">
        <v>15980</v>
      </c>
      <c r="G41" s="35">
        <v>0.8</v>
      </c>
      <c r="H41" s="35">
        <v>3.4</v>
      </c>
      <c r="I41" s="34">
        <v>15796</v>
      </c>
      <c r="J41" s="34">
        <v>16320</v>
      </c>
      <c r="K41" s="36">
        <v>0.08</v>
      </c>
      <c r="L41" s="37">
        <f t="shared" si="193"/>
        <v>15014.400000000001</v>
      </c>
      <c r="M41" s="38">
        <v>0.79100000000000004</v>
      </c>
      <c r="N41" s="25">
        <f>L41*M41</f>
        <v>11876.390400000002</v>
      </c>
      <c r="O41" s="36">
        <v>0.188</v>
      </c>
      <c r="P41" s="25">
        <f>L41*O41</f>
        <v>2822.7072000000003</v>
      </c>
      <c r="Q41" s="39">
        <v>2.1000000000000001E-2</v>
      </c>
      <c r="R41" s="25">
        <f>L41*Q41</f>
        <v>315.30240000000003</v>
      </c>
      <c r="S41" s="28">
        <v>0.20100000000000001</v>
      </c>
      <c r="T41" s="25">
        <f>L41*S41</f>
        <v>3017.8944000000006</v>
      </c>
      <c r="U41" s="39">
        <v>0.49199999999999999</v>
      </c>
      <c r="V41" s="25">
        <f>L41*U41</f>
        <v>7387.0848000000005</v>
      </c>
      <c r="W41" s="39">
        <v>0.39</v>
      </c>
      <c r="X41" s="25">
        <f>W41*L41</f>
        <v>5855.6160000000009</v>
      </c>
      <c r="Y41" s="40">
        <v>3.0899999999999999E-3</v>
      </c>
      <c r="Z41" s="18">
        <f>L41*Y41</f>
        <v>46.394496000000004</v>
      </c>
      <c r="AA41" s="27">
        <f>IF(L41&gt;0,(AC41+AK41)/L41,0)</f>
        <v>2.9320688139386191E-3</v>
      </c>
      <c r="AB41" s="40">
        <v>3.1E-4</v>
      </c>
      <c r="AC41" s="37">
        <f>AB41*L41</f>
        <v>4.6544640000000008</v>
      </c>
      <c r="AD41" s="28">
        <v>0.21790000000000001</v>
      </c>
      <c r="AE41" s="41">
        <f t="shared" si="194"/>
        <v>40.274457000000005</v>
      </c>
      <c r="AF41" s="28">
        <f t="shared" si="195"/>
        <v>0.90095814238084126</v>
      </c>
      <c r="AG41" s="29">
        <f t="shared" si="0"/>
        <v>0.89557602470684872</v>
      </c>
      <c r="AH41" s="34">
        <v>202</v>
      </c>
      <c r="AI41" s="36">
        <v>8.5000000000000006E-2</v>
      </c>
      <c r="AJ41" s="38">
        <v>0.21299999999999999</v>
      </c>
      <c r="AK41" s="41">
        <f t="shared" si="196"/>
        <v>39.368790000000004</v>
      </c>
      <c r="AL41" s="42">
        <v>1.7</v>
      </c>
      <c r="AM41" s="42"/>
      <c r="AN41" s="122">
        <f>AN40+AH41-AM41</f>
        <v>1202.3800000000006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46" t="s">
        <v>50</v>
      </c>
      <c r="D42" s="43">
        <v>22008</v>
      </c>
      <c r="E42" s="43">
        <v>3</v>
      </c>
      <c r="F42" s="43">
        <v>16595</v>
      </c>
      <c r="G42" s="37">
        <v>0.9</v>
      </c>
      <c r="H42" s="37">
        <v>3.7</v>
      </c>
      <c r="I42" s="43">
        <v>16945</v>
      </c>
      <c r="J42" s="43">
        <v>16304</v>
      </c>
      <c r="K42" s="39">
        <v>8.3000000000000004E-2</v>
      </c>
      <c r="L42" s="37">
        <f t="shared" si="193"/>
        <v>14950.768</v>
      </c>
      <c r="M42" s="28">
        <v>0.73099999999999998</v>
      </c>
      <c r="N42" s="25">
        <f>L42*M42</f>
        <v>10929.011408</v>
      </c>
      <c r="O42" s="39">
        <v>0.23100000000000001</v>
      </c>
      <c r="P42" s="25">
        <f>L42*O42</f>
        <v>3453.6274080000003</v>
      </c>
      <c r="Q42" s="39">
        <v>3.7999999999999999E-2</v>
      </c>
      <c r="R42" s="25">
        <f>L42*Q42</f>
        <v>568.12918400000001</v>
      </c>
      <c r="S42" s="28">
        <v>0.191</v>
      </c>
      <c r="T42" s="25">
        <f>L42*S42</f>
        <v>2855.5966880000001</v>
      </c>
      <c r="U42" s="39">
        <v>0.51400000000000001</v>
      </c>
      <c r="V42" s="25">
        <f>L42*U42</f>
        <v>7684.6947520000003</v>
      </c>
      <c r="W42" s="39">
        <v>0.39</v>
      </c>
      <c r="X42" s="25">
        <f>W42*L42</f>
        <v>5830.7995200000005</v>
      </c>
      <c r="Y42" s="47">
        <v>3.0999999999999999E-3</v>
      </c>
      <c r="Z42" s="18">
        <f>L42*Y42</f>
        <v>46.347380799999996</v>
      </c>
      <c r="AA42" s="27">
        <f>IF(L42&gt;0,(AC42+AK42)/L42,0)</f>
        <v>3.0750616222524488E-3</v>
      </c>
      <c r="AB42" s="47">
        <v>2.9999999999999997E-4</v>
      </c>
      <c r="AC42" s="37">
        <f>AB42*L42</f>
        <v>4.4852303999999998</v>
      </c>
      <c r="AD42" s="28">
        <v>0.21099999999999999</v>
      </c>
      <c r="AE42" s="41">
        <f t="shared" si="194"/>
        <v>41.508975</v>
      </c>
      <c r="AF42" s="28">
        <f t="shared" si="195"/>
        <v>0.90451184224627579</v>
      </c>
      <c r="AG42" s="29">
        <f t="shared" si="0"/>
        <v>0.90372650791005238</v>
      </c>
      <c r="AH42" s="43">
        <v>215</v>
      </c>
      <c r="AI42" s="39">
        <v>8.5000000000000006E-2</v>
      </c>
      <c r="AJ42" s="28">
        <v>0.2109</v>
      </c>
      <c r="AK42" s="41">
        <f t="shared" si="196"/>
        <v>41.489302500000001</v>
      </c>
      <c r="AL42" s="18">
        <v>1.7</v>
      </c>
      <c r="AM42" s="18"/>
      <c r="AN42" s="122">
        <f>AN41+AH42-AM42</f>
        <v>1417.3800000000006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197">SUM(D40:D42)</f>
        <v>48138</v>
      </c>
      <c r="E43" s="51"/>
      <c r="F43" s="51">
        <f t="shared" ref="F43" si="198">SUM(F40:F42)</f>
        <v>46586</v>
      </c>
      <c r="G43" s="52"/>
      <c r="H43" s="52"/>
      <c r="I43" s="51">
        <f t="shared" ref="I43:J43" si="199">SUM(I40:I42)</f>
        <v>47058</v>
      </c>
      <c r="J43" s="51">
        <f t="shared" si="199"/>
        <v>48964</v>
      </c>
      <c r="K43" s="21">
        <f t="shared" ref="K43" si="200">IF(J43&gt;0,(J40*K40+J41*K41+J42*K42)/J43,0)</f>
        <v>8.1332652561065283E-2</v>
      </c>
      <c r="L43" s="52">
        <f t="shared" ref="L43" si="201">L40+L41+L42</f>
        <v>44981.627999999997</v>
      </c>
      <c r="M43" s="53">
        <f>IF(L43&gt;0,N43/L43,0)</f>
        <v>0.77973722133845413</v>
      </c>
      <c r="N43" s="54">
        <f t="shared" ref="N43" si="202">N40+N41+N42</f>
        <v>35073.849628000004</v>
      </c>
      <c r="O43" s="21">
        <f>IF(L43&gt;0,P43/L43,0)</f>
        <v>0.19394623929574095</v>
      </c>
      <c r="P43" s="54">
        <f t="shared" ref="P43" si="203">P40+P41+P42</f>
        <v>8724.0175880000006</v>
      </c>
      <c r="Q43" s="21">
        <f>IF(L43&gt;0,R43/L43,0)</f>
        <v>2.6316539365805084E-2</v>
      </c>
      <c r="R43" s="54">
        <f t="shared" ref="R43" si="204">R40+R41+R42</f>
        <v>1183.7607840000001</v>
      </c>
      <c r="S43" s="21">
        <f>IF(L43&gt;0,T43/L43,0)</f>
        <v>0.19734241472985373</v>
      </c>
      <c r="T43" s="54">
        <f t="shared" ref="T43" si="205">T40+T41+T42</f>
        <v>8876.7830880000001</v>
      </c>
      <c r="U43" s="21">
        <f>IF(L43&gt;0,V43/L43,0)</f>
        <v>0.50398594537307551</v>
      </c>
      <c r="V43" s="54">
        <f t="shared" ref="V43" si="206">V40+V41+V42</f>
        <v>22670.108312</v>
      </c>
      <c r="W43" s="21">
        <f>IF(L43&gt;0,X43/L43,0)</f>
        <v>0.39000000000000007</v>
      </c>
      <c r="X43" s="54">
        <f t="shared" ref="X43" si="207">X40+X41+X42</f>
        <v>17542.834920000001</v>
      </c>
      <c r="Y43" s="55">
        <f>IF(L43&gt;0,Z43/L43,0)</f>
        <v>3.110015520114123E-3</v>
      </c>
      <c r="Z43" s="56">
        <f t="shared" ref="Z43" si="208">SUM(Z40:Z42)</f>
        <v>139.89356119999999</v>
      </c>
      <c r="AA43" s="55">
        <f>IF(L43&gt;0,(AA40*L40+AA41*L41+AA42*L42)/L43,0)</f>
        <v>3.0671799317712554E-3</v>
      </c>
      <c r="AB43" s="55">
        <f>IF(J43&gt;0,(J40*AB40+J41*AB41+J42*AB42)/J43,0)</f>
        <v>3.1334449799852953E-4</v>
      </c>
      <c r="AC43" s="52">
        <f t="shared" ref="AC43" si="209">SUM(AC40:AC42)</f>
        <v>14.095126199999999</v>
      </c>
      <c r="AD43" s="53">
        <f>IF(J43&gt;0,(J40*AD40+J41*AD41+J42*AD42)/J43,0)</f>
        <v>0.21613638591618331</v>
      </c>
      <c r="AE43" s="58">
        <f t="shared" ref="AE43" si="210">SUM(AE40:AE42)</f>
        <v>124.40857600000001</v>
      </c>
      <c r="AF43" s="53">
        <f t="shared" ref="AF43" si="211">IF(AND(Z43&gt;0),((Z40*AF40+Z41*AF41+Z42*AF42)/Z43),0)</f>
        <v>0.90054924128411529</v>
      </c>
      <c r="AG43" s="57">
        <f t="shared" si="0"/>
        <v>0.89914914297334159</v>
      </c>
      <c r="AH43" s="51">
        <f t="shared" ref="AH43" si="212">SUM(AH40:AH42)</f>
        <v>629</v>
      </c>
      <c r="AI43" s="21">
        <f t="shared" ref="AI43" si="213">IF(AH43&gt;0,(AI40*AH40+AI41*AH41+AI42*AH42)/AH43,0)</f>
        <v>8.4662957074721781E-2</v>
      </c>
      <c r="AJ43" s="53">
        <f>IF(J43&gt;0,(AJ40*J40+AJ41*J41+AJ42*J42)/J43,0)</f>
        <v>0.21513731721264601</v>
      </c>
      <c r="AK43" s="58">
        <f t="shared" ref="AK43" si="214">SUM(AK40:AK42)</f>
        <v>123.87162050000001</v>
      </c>
      <c r="AL43" s="56"/>
      <c r="AM43" s="56">
        <f t="shared" ref="AM43" si="215">SUM(AM40:AM42)</f>
        <v>614.58000000000004</v>
      </c>
      <c r="AN43" s="106"/>
      <c r="AO43" s="107">
        <f>AN42</f>
        <v>1417.3800000000006</v>
      </c>
      <c r="AP43" s="51">
        <f t="shared" ref="AP43" si="216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11" t="s">
        <v>51</v>
      </c>
      <c r="D44" s="12">
        <v>7320</v>
      </c>
      <c r="E44" s="12">
        <v>0</v>
      </c>
      <c r="F44" s="12">
        <v>13914</v>
      </c>
      <c r="G44" s="13">
        <v>0.8</v>
      </c>
      <c r="H44" s="13">
        <v>3.9</v>
      </c>
      <c r="I44" s="12">
        <v>14070</v>
      </c>
      <c r="J44" s="12">
        <v>16286</v>
      </c>
      <c r="K44" s="14">
        <v>8.3000000000000004E-2</v>
      </c>
      <c r="L44" s="24">
        <f t="shared" ref="L44:L46" si="217">J44*(1-K44)</f>
        <v>14934.262000000001</v>
      </c>
      <c r="M44" s="15">
        <v>0.82</v>
      </c>
      <c r="N44" s="25">
        <f>L44*M44</f>
        <v>12246.09484</v>
      </c>
      <c r="O44" s="14">
        <v>0.17</v>
      </c>
      <c r="P44" s="25">
        <f>L44*O44</f>
        <v>2538.8245400000001</v>
      </c>
      <c r="Q44" s="16">
        <v>0.01</v>
      </c>
      <c r="R44" s="25">
        <f>L44*Q44</f>
        <v>149.34262000000001</v>
      </c>
      <c r="S44" s="26">
        <v>0.19400000000000001</v>
      </c>
      <c r="T44" s="25">
        <f>L44*S44</f>
        <v>2897.2468280000003</v>
      </c>
      <c r="U44" s="16">
        <v>0.52300000000000002</v>
      </c>
      <c r="V44" s="25">
        <f>L44*U44</f>
        <v>7810.6190260000003</v>
      </c>
      <c r="W44" s="16">
        <v>0.39</v>
      </c>
      <c r="X44" s="25">
        <f>W44*L44</f>
        <v>5824.3621800000001</v>
      </c>
      <c r="Y44" s="17">
        <v>3.0999999999999999E-3</v>
      </c>
      <c r="Z44" s="18">
        <f>L44*Y44</f>
        <v>46.296212199999999</v>
      </c>
      <c r="AA44" s="27">
        <f>IF(L44&gt;0,(AC44+AK44)/L44,0)</f>
        <v>3.0032538414017378E-3</v>
      </c>
      <c r="AB44" s="17">
        <v>3.1E-4</v>
      </c>
      <c r="AC44" s="24">
        <f>AB44*L44</f>
        <v>4.6296212199999998</v>
      </c>
      <c r="AD44" s="118">
        <v>0.21510000000000001</v>
      </c>
      <c r="AE44" s="30">
        <f t="shared" ref="AE44:AE46" si="218">AH44*(1-AI44)*AD44</f>
        <v>40.259191500000007</v>
      </c>
      <c r="AF44" s="28">
        <f t="shared" ref="AF44:AF46" si="219">IF(AND(AD44&gt;0,AB44&gt;0,Y44&gt;0),((Y44-AB44)*AD44)/((AD44-AB44)*Y44),0)</f>
        <v>0.90129894315377812</v>
      </c>
      <c r="AG44" s="60">
        <f t="shared" si="0"/>
        <v>0.89807412212740212</v>
      </c>
      <c r="AH44" s="12">
        <v>205</v>
      </c>
      <c r="AI44" s="14">
        <v>8.6999999999999994E-2</v>
      </c>
      <c r="AJ44" s="15">
        <v>0.21490000000000001</v>
      </c>
      <c r="AK44" s="30">
        <f t="shared" ref="AK44:AK46" si="220">AH44*(1-AI44)*AJ44</f>
        <v>40.221758500000007</v>
      </c>
      <c r="AL44" s="19">
        <v>1.7</v>
      </c>
      <c r="AM44" s="19">
        <v>1115.5</v>
      </c>
      <c r="AN44" s="102">
        <f>AN42+AH44-AM44-AO44</f>
        <v>506.88000000000056</v>
      </c>
      <c r="AO44" s="103"/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53</v>
      </c>
      <c r="D45" s="34">
        <v>18872</v>
      </c>
      <c r="E45" s="34">
        <v>6</v>
      </c>
      <c r="F45" s="34">
        <v>17599</v>
      </c>
      <c r="G45" s="35">
        <v>0.8</v>
      </c>
      <c r="H45" s="35">
        <v>3.5</v>
      </c>
      <c r="I45" s="34">
        <v>16674</v>
      </c>
      <c r="J45" s="34">
        <v>16199</v>
      </c>
      <c r="K45" s="36">
        <v>8.1000000000000003E-2</v>
      </c>
      <c r="L45" s="37">
        <f t="shared" si="217"/>
        <v>14886.881000000001</v>
      </c>
      <c r="M45" s="38">
        <v>0.85299999999999998</v>
      </c>
      <c r="N45" s="25">
        <f>L45*M45</f>
        <v>12698.509493000001</v>
      </c>
      <c r="O45" s="36">
        <v>0.13400000000000001</v>
      </c>
      <c r="P45" s="25">
        <f>L45*O45</f>
        <v>1994.8420540000002</v>
      </c>
      <c r="Q45" s="39">
        <v>1.2999999999999999E-2</v>
      </c>
      <c r="R45" s="25">
        <f>L45*Q45</f>
        <v>193.52945300000002</v>
      </c>
      <c r="S45" s="28">
        <v>0.20599999999999999</v>
      </c>
      <c r="T45" s="25">
        <f>L45*S45</f>
        <v>3066.697486</v>
      </c>
      <c r="U45" s="39">
        <v>0.48499999999999999</v>
      </c>
      <c r="V45" s="25">
        <f>L45*U45</f>
        <v>7220.1372850000007</v>
      </c>
      <c r="W45" s="39">
        <v>0.39</v>
      </c>
      <c r="X45" s="25">
        <f>W45*L45</f>
        <v>5805.8835900000004</v>
      </c>
      <c r="Y45" s="40">
        <v>3.0400000000000002E-3</v>
      </c>
      <c r="Z45" s="18">
        <f>L45*Y45</f>
        <v>45.256118240000006</v>
      </c>
      <c r="AA45" s="27">
        <f>IF(L45&gt;0,(AC45+AK45)/L45,0)</f>
        <v>2.6851284899771818E-3</v>
      </c>
      <c r="AB45" s="40">
        <v>2.9999999999999997E-4</v>
      </c>
      <c r="AC45" s="37">
        <f>AB45*L45</f>
        <v>4.4660643000000002</v>
      </c>
      <c r="AD45" s="28">
        <v>0.214</v>
      </c>
      <c r="AE45" s="41">
        <f t="shared" si="218"/>
        <v>36.029040000000002</v>
      </c>
      <c r="AF45" s="28">
        <f t="shared" si="219"/>
        <v>0.90258109006723641</v>
      </c>
      <c r="AG45" s="29">
        <f t="shared" si="0"/>
        <v>0.8895388499375203</v>
      </c>
      <c r="AH45" s="34">
        <v>184</v>
      </c>
      <c r="AI45" s="36">
        <v>8.5000000000000006E-2</v>
      </c>
      <c r="AJ45" s="38">
        <v>0.2109</v>
      </c>
      <c r="AK45" s="41">
        <f t="shared" si="220"/>
        <v>35.507124000000005</v>
      </c>
      <c r="AL45" s="42">
        <v>1.7</v>
      </c>
      <c r="AM45" s="42"/>
      <c r="AN45" s="122">
        <f>AN44+AH45-AM45</f>
        <v>690.88000000000056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46" t="s">
        <v>50</v>
      </c>
      <c r="D46" s="43">
        <v>21697</v>
      </c>
      <c r="E46" s="43">
        <v>3</v>
      </c>
      <c r="F46" s="43">
        <v>15987</v>
      </c>
      <c r="G46" s="37">
        <v>0.9</v>
      </c>
      <c r="H46" s="37">
        <v>3.6</v>
      </c>
      <c r="I46" s="43">
        <v>16060</v>
      </c>
      <c r="J46" s="43">
        <v>16227</v>
      </c>
      <c r="K46" s="39">
        <v>7.5999999999999998E-2</v>
      </c>
      <c r="L46" s="37">
        <f t="shared" si="217"/>
        <v>14993.748000000001</v>
      </c>
      <c r="M46" s="28">
        <v>0.86499999999999999</v>
      </c>
      <c r="N46" s="25">
        <f>L46*M46</f>
        <v>12969.592020000002</v>
      </c>
      <c r="O46" s="39">
        <v>0.09</v>
      </c>
      <c r="P46" s="25">
        <f>L46*O46</f>
        <v>1349.43732</v>
      </c>
      <c r="Q46" s="39">
        <v>4.4999999999999998E-2</v>
      </c>
      <c r="R46" s="25">
        <f>L46*Q46</f>
        <v>674.71866</v>
      </c>
      <c r="S46" s="28">
        <v>0.19800000000000001</v>
      </c>
      <c r="T46" s="25">
        <f>L46*S46</f>
        <v>2968.7621040000004</v>
      </c>
      <c r="U46" s="39">
        <v>0.51800000000000002</v>
      </c>
      <c r="V46" s="25">
        <f>L46*U46</f>
        <v>7766.7614640000011</v>
      </c>
      <c r="W46" s="39">
        <v>0.39</v>
      </c>
      <c r="X46" s="25">
        <f>W46*L46</f>
        <v>5847.5617200000006</v>
      </c>
      <c r="Y46" s="47">
        <v>3.0699999999999998E-3</v>
      </c>
      <c r="Z46" s="18">
        <f>L46*Y46</f>
        <v>46.03080636</v>
      </c>
      <c r="AA46" s="27">
        <f>IF(L46&gt;0,(AC46+AK46)/L46,0)</f>
        <v>2.9732820359525845E-3</v>
      </c>
      <c r="AB46" s="47">
        <v>3.1E-4</v>
      </c>
      <c r="AC46" s="37">
        <f>AB46*L46</f>
        <v>4.6480618800000002</v>
      </c>
      <c r="AD46" s="28">
        <v>0.21299999999999999</v>
      </c>
      <c r="AE46" s="41">
        <f t="shared" si="218"/>
        <v>41.149682999999996</v>
      </c>
      <c r="AF46" s="28">
        <f t="shared" si="219"/>
        <v>0.90033314531724307</v>
      </c>
      <c r="AG46" s="29">
        <f t="shared" si="0"/>
        <v>0.89708351981590329</v>
      </c>
      <c r="AH46" s="34">
        <v>213</v>
      </c>
      <c r="AI46" s="36">
        <v>9.2999999999999999E-2</v>
      </c>
      <c r="AJ46" s="28">
        <v>0.20669999999999999</v>
      </c>
      <c r="AK46" s="41">
        <f t="shared" si="220"/>
        <v>39.932579699999998</v>
      </c>
      <c r="AL46" s="18">
        <v>1.75</v>
      </c>
      <c r="AM46" s="18"/>
      <c r="AN46" s="122">
        <f>AN45+AH46-AM46</f>
        <v>903.88000000000056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221">SUM(D44:D46)</f>
        <v>47889</v>
      </c>
      <c r="E47" s="51"/>
      <c r="F47" s="51">
        <f t="shared" ref="F47" si="222">SUM(F44:F46)</f>
        <v>47500</v>
      </c>
      <c r="G47" s="52"/>
      <c r="H47" s="52"/>
      <c r="I47" s="51">
        <f t="shared" ref="I47:J47" si="223">SUM(I44:I46)</f>
        <v>46804</v>
      </c>
      <c r="J47" s="51">
        <f t="shared" si="223"/>
        <v>48712</v>
      </c>
      <c r="K47" s="21">
        <f t="shared" ref="K47" si="224">IF(J47&gt;0,(J44*K44+J45*K45+J46*K46)/J47,0)</f>
        <v>8.0003058794547541E-2</v>
      </c>
      <c r="L47" s="52">
        <f t="shared" ref="L47" si="225">L44+L45+L46</f>
        <v>44814.891000000003</v>
      </c>
      <c r="M47" s="53">
        <f>IF(L47&gt;0,N47/L47,0)</f>
        <v>0.84601781923334374</v>
      </c>
      <c r="N47" s="54">
        <f t="shared" ref="N47" si="226">N44+N45+N46</f>
        <v>37914.196353000007</v>
      </c>
      <c r="O47" s="21">
        <f>IF(L47&gt;0,P47/L47,0)</f>
        <v>0.13127564929255323</v>
      </c>
      <c r="P47" s="54">
        <f t="shared" ref="P47" si="227">P44+P45+P46</f>
        <v>5883.1039140000003</v>
      </c>
      <c r="Q47" s="21">
        <f>IF(L47&gt;0,R47/L47,0)</f>
        <v>2.2706531474103103E-2</v>
      </c>
      <c r="R47" s="54">
        <f t="shared" ref="R47" si="228">R44+R45+R46</f>
        <v>1017.590733</v>
      </c>
      <c r="S47" s="21">
        <f>IF(L47&gt;0,T47/L47,0)</f>
        <v>0.19932451510369625</v>
      </c>
      <c r="T47" s="54">
        <f t="shared" ref="T47" si="229">T44+T45+T46</f>
        <v>8932.7064180000016</v>
      </c>
      <c r="U47" s="21">
        <f>IF(L47&gt;0,V47/L47,0)</f>
        <v>0.50870407728984546</v>
      </c>
      <c r="V47" s="54">
        <f t="shared" ref="V47" si="230">V44+V45+V46</f>
        <v>22797.517775</v>
      </c>
      <c r="W47" s="21">
        <f>IF(L47&gt;0,X47/L47,0)</f>
        <v>0.39</v>
      </c>
      <c r="X47" s="54">
        <f t="shared" ref="X47" si="231">X44+X45+X46</f>
        <v>17477.807490000003</v>
      </c>
      <c r="Y47" s="55">
        <f>IF(L47&gt;0,Z47/L47,0)</f>
        <v>3.0700317178055836E-3</v>
      </c>
      <c r="Z47" s="56">
        <f t="shared" ref="Z47" si="232">SUM(Z44:Z46)</f>
        <v>137.58313680000001</v>
      </c>
      <c r="AA47" s="55">
        <f>IF(L47&gt;0,(AA44*L44+AA45*L45+AA46*L46)/L47,0)</f>
        <v>2.8875493549677493E-3</v>
      </c>
      <c r="AB47" s="55">
        <f>IF(J47&gt;0,(J44*AB44+J45*AB45+J46*AB46)/J47,0)</f>
        <v>3.0667453604861218E-4</v>
      </c>
      <c r="AC47" s="52">
        <f t="shared" ref="AC47" si="233">SUM(AC44:AC46)</f>
        <v>13.7437474</v>
      </c>
      <c r="AD47" s="53">
        <f>IF(J47&gt;0,(J44*AD44+J45*AD45+J46*AD46)/J47,0)</f>
        <v>0.21403464444079487</v>
      </c>
      <c r="AE47" s="58">
        <f t="shared" ref="AE47" si="234">SUM(AE44:AE46)</f>
        <v>117.43791450000001</v>
      </c>
      <c r="AF47" s="53">
        <f t="shared" ref="AF47" si="235">IF(AND(Z47&gt;0),((Z44*AF44+Z45*AF45+Z46*AF46)/Z47),0)</f>
        <v>0.90139756380915548</v>
      </c>
      <c r="AG47" s="57">
        <f t="shared" si="0"/>
        <v>0.8950961450632956</v>
      </c>
      <c r="AH47" s="61">
        <f t="shared" ref="AH47" si="236">SUM(AH44:AH46)</f>
        <v>602</v>
      </c>
      <c r="AI47" s="135">
        <f t="shared" ref="AI47" si="237">IF(AH47&gt;0,(AI44*AH44+AI45*AH45+AI46*AH46)/AH47,0)</f>
        <v>8.8511627906976725E-2</v>
      </c>
      <c r="AJ47" s="53">
        <f>IF(J47&gt;0,(AJ44*J44+AJ45*J45+AJ46*J46)/J47,0)</f>
        <v>0.21083822056166857</v>
      </c>
      <c r="AK47" s="58">
        <f t="shared" ref="AK47" si="238">SUM(AK44:AK46)</f>
        <v>115.66146220000002</v>
      </c>
      <c r="AL47" s="56"/>
      <c r="AM47" s="56">
        <f t="shared" ref="AM47" si="239">SUM(AM44:AM46)</f>
        <v>1115.5</v>
      </c>
      <c r="AN47" s="106"/>
      <c r="AO47" s="107">
        <f>AN46</f>
        <v>903.88000000000056</v>
      </c>
      <c r="AP47" s="51">
        <f t="shared" ref="AP47" si="240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11" t="s">
        <v>51</v>
      </c>
      <c r="D48" s="12">
        <v>5906</v>
      </c>
      <c r="E48" s="12">
        <v>1</v>
      </c>
      <c r="F48" s="12">
        <v>9521</v>
      </c>
      <c r="G48" s="13">
        <v>0.7</v>
      </c>
      <c r="H48" s="13">
        <v>3.3</v>
      </c>
      <c r="I48" s="12">
        <v>9513</v>
      </c>
      <c r="J48" s="12">
        <v>16215</v>
      </c>
      <c r="K48" s="14">
        <v>8.4000000000000005E-2</v>
      </c>
      <c r="L48" s="24">
        <f t="shared" ref="L48:L50" si="241">J48*(1-K48)</f>
        <v>14852.94</v>
      </c>
      <c r="M48" s="15">
        <v>0.8</v>
      </c>
      <c r="N48" s="25">
        <f>L48*M48</f>
        <v>11882.352000000001</v>
      </c>
      <c r="O48" s="14">
        <v>0.17299999999999999</v>
      </c>
      <c r="P48" s="25">
        <f>L48*O48</f>
        <v>2569.5586199999998</v>
      </c>
      <c r="Q48" s="16">
        <v>2.7E-2</v>
      </c>
      <c r="R48" s="25">
        <f>L48*Q48</f>
        <v>401.02938</v>
      </c>
      <c r="S48" s="26">
        <v>0.19400000000000001</v>
      </c>
      <c r="T48" s="25">
        <f>L48*S48</f>
        <v>2881.4703600000003</v>
      </c>
      <c r="U48" s="16">
        <v>0.52400000000000002</v>
      </c>
      <c r="V48" s="25">
        <f>L48*U48</f>
        <v>7782.9405600000009</v>
      </c>
      <c r="W48" s="16">
        <v>0.39</v>
      </c>
      <c r="X48" s="25">
        <f>W48*L48</f>
        <v>5792.6466</v>
      </c>
      <c r="Y48" s="17">
        <v>3.15E-3</v>
      </c>
      <c r="Z48" s="18">
        <f>L48*Y48</f>
        <v>46.786760999999998</v>
      </c>
      <c r="AA48" s="27">
        <f>IF(L48&gt;0,(AC48+AK48)/L48,0)</f>
        <v>2.9207784452101736E-3</v>
      </c>
      <c r="AB48" s="17">
        <v>3.3E-4</v>
      </c>
      <c r="AC48" s="24">
        <f>AB48*L48</f>
        <v>4.9014702000000003</v>
      </c>
      <c r="AD48" s="118">
        <v>0.2175</v>
      </c>
      <c r="AE48" s="30">
        <f t="shared" ref="AE48:AE50" si="242">AH48*(1-AI48)*AD48</f>
        <v>39.892980000000001</v>
      </c>
      <c r="AF48" s="28">
        <f t="shared" ref="AF48:AF50" si="243">IF(AND(AD48&gt;0,AB48&gt;0,Y48&gt;0),((Y48-AB48)*AD48)/((AD48-AB48)*Y48),0)</f>
        <v>0.8965984515093508</v>
      </c>
      <c r="AG48" s="60">
        <f t="shared" si="0"/>
        <v>0.8884138314997384</v>
      </c>
      <c r="AH48" s="34">
        <v>202</v>
      </c>
      <c r="AI48" s="36">
        <v>9.1999999999999998E-2</v>
      </c>
      <c r="AJ48" s="15">
        <v>0.20979999999999999</v>
      </c>
      <c r="AK48" s="30">
        <f t="shared" ref="AK48:AK50" si="244">AH48*(1-AI48)*AJ48</f>
        <v>38.480676799999998</v>
      </c>
      <c r="AL48" s="19">
        <v>1.71</v>
      </c>
      <c r="AM48" s="19">
        <v>939.76</v>
      </c>
      <c r="AN48" s="102">
        <f>AN46+AH48-AM48-AO48</f>
        <v>5.6843418860808015E-13</v>
      </c>
      <c r="AO48" s="103">
        <v>166.12</v>
      </c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11" t="s">
        <v>49</v>
      </c>
      <c r="D49" s="34">
        <v>19197</v>
      </c>
      <c r="E49" s="34">
        <v>4</v>
      </c>
      <c r="F49" s="34">
        <v>17483</v>
      </c>
      <c r="G49" s="35">
        <v>0.6</v>
      </c>
      <c r="H49" s="35">
        <v>3.5</v>
      </c>
      <c r="I49" s="34">
        <v>16886</v>
      </c>
      <c r="J49" s="34">
        <v>16162</v>
      </c>
      <c r="K49" s="36">
        <v>8.2000000000000003E-2</v>
      </c>
      <c r="L49" s="37">
        <f t="shared" si="241"/>
        <v>14836.716</v>
      </c>
      <c r="M49" s="38">
        <v>0.81799999999999995</v>
      </c>
      <c r="N49" s="25">
        <f>L49*M49</f>
        <v>12136.433687999999</v>
      </c>
      <c r="O49" s="36">
        <v>0.13700000000000001</v>
      </c>
      <c r="P49" s="25">
        <f>L49*O49</f>
        <v>2032.6300920000001</v>
      </c>
      <c r="Q49" s="39">
        <v>4.4999999999999998E-2</v>
      </c>
      <c r="R49" s="25">
        <f>L49*Q49</f>
        <v>667.65221999999994</v>
      </c>
      <c r="S49" s="28">
        <v>0.188</v>
      </c>
      <c r="T49" s="25">
        <f>L49*S49</f>
        <v>2789.302608</v>
      </c>
      <c r="U49" s="39">
        <v>0.52400000000000002</v>
      </c>
      <c r="V49" s="25">
        <f>L49*U49</f>
        <v>7774.4391840000008</v>
      </c>
      <c r="W49" s="39">
        <v>0.39</v>
      </c>
      <c r="X49" s="25">
        <f>W49*L49</f>
        <v>5786.3192400000007</v>
      </c>
      <c r="Y49" s="40">
        <v>3.1199999999999999E-3</v>
      </c>
      <c r="Z49" s="18">
        <f>L49*Y49</f>
        <v>46.290553920000001</v>
      </c>
      <c r="AA49" s="27">
        <f>IF(L49&gt;0,(AC49+AK49)/L49,0)</f>
        <v>3.0517623603498242E-3</v>
      </c>
      <c r="AB49" s="40">
        <v>3.4000000000000002E-4</v>
      </c>
      <c r="AC49" s="37">
        <f>AB49*L49</f>
        <v>5.0444834400000005</v>
      </c>
      <c r="AD49" s="28">
        <v>0.219</v>
      </c>
      <c r="AE49" s="41">
        <f t="shared" si="242"/>
        <v>41.680079999999997</v>
      </c>
      <c r="AF49" s="28">
        <f t="shared" si="243"/>
        <v>0.89241111947596896</v>
      </c>
      <c r="AG49" s="29">
        <f t="shared" si="0"/>
        <v>0.89002040850258257</v>
      </c>
      <c r="AH49" s="34">
        <v>208</v>
      </c>
      <c r="AI49" s="36">
        <v>8.5000000000000006E-2</v>
      </c>
      <c r="AJ49" s="38">
        <v>0.2114</v>
      </c>
      <c r="AK49" s="41">
        <f t="shared" si="244"/>
        <v>40.233648000000002</v>
      </c>
      <c r="AL49" s="42">
        <v>1.7</v>
      </c>
      <c r="AM49" s="42"/>
      <c r="AN49" s="122">
        <f>AN48+AH49-AM49</f>
        <v>208.00000000000057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46" t="s">
        <v>50</v>
      </c>
      <c r="D50" s="43">
        <v>14600</v>
      </c>
      <c r="E50" s="43">
        <v>4</v>
      </c>
      <c r="F50" s="43">
        <v>16966</v>
      </c>
      <c r="G50" s="37">
        <v>2</v>
      </c>
      <c r="H50" s="37">
        <v>4</v>
      </c>
      <c r="I50" s="43">
        <v>17137</v>
      </c>
      <c r="J50" s="43">
        <v>16224</v>
      </c>
      <c r="K50" s="39">
        <v>8.3000000000000004E-2</v>
      </c>
      <c r="L50" s="37">
        <f t="shared" si="241"/>
        <v>14877.408000000001</v>
      </c>
      <c r="M50" s="28">
        <v>0.73599999999999999</v>
      </c>
      <c r="N50" s="25">
        <f>L50*M50</f>
        <v>10949.772288</v>
      </c>
      <c r="O50" s="39">
        <v>0.19</v>
      </c>
      <c r="P50" s="25">
        <f>L50*O50</f>
        <v>2826.7075200000004</v>
      </c>
      <c r="Q50" s="39">
        <v>7.3999999999999996E-2</v>
      </c>
      <c r="R50" s="25">
        <f>L50*Q50</f>
        <v>1100.9281920000001</v>
      </c>
      <c r="S50" s="28">
        <v>0.19500000000000001</v>
      </c>
      <c r="T50" s="25">
        <f>L50*S50</f>
        <v>2901.0945600000005</v>
      </c>
      <c r="U50" s="39">
        <v>0.51800000000000002</v>
      </c>
      <c r="V50" s="25">
        <f>L50*U50</f>
        <v>7706.4973440000012</v>
      </c>
      <c r="W50" s="39">
        <v>0.39</v>
      </c>
      <c r="X50" s="25">
        <f>W50*L50</f>
        <v>5802.1891200000009</v>
      </c>
      <c r="Y50" s="47">
        <v>3.14E-3</v>
      </c>
      <c r="Z50" s="18">
        <f>L50*Y50</f>
        <v>46.715061120000001</v>
      </c>
      <c r="AA50" s="27">
        <f>IF(L50&gt;0,(AC50+AK50)/L50,0)</f>
        <v>2.8316999735437782E-3</v>
      </c>
      <c r="AB50" s="47">
        <v>3.3E-4</v>
      </c>
      <c r="AC50" s="37">
        <f>AB50*L50</f>
        <v>4.90954464</v>
      </c>
      <c r="AD50" s="28">
        <v>0.216</v>
      </c>
      <c r="AE50" s="41">
        <f t="shared" si="242"/>
        <v>37.115711999999995</v>
      </c>
      <c r="AF50" s="28">
        <f t="shared" si="243"/>
        <v>0.89627376574083029</v>
      </c>
      <c r="AG50" s="29">
        <f t="shared" si="0"/>
        <v>0.88481027898125308</v>
      </c>
      <c r="AH50" s="43">
        <v>188</v>
      </c>
      <c r="AI50" s="39">
        <v>8.5999999999999993E-2</v>
      </c>
      <c r="AJ50" s="28">
        <v>0.21659999999999999</v>
      </c>
      <c r="AK50" s="41">
        <f t="shared" si="244"/>
        <v>37.218811199999998</v>
      </c>
      <c r="AL50" s="18">
        <v>1.7</v>
      </c>
      <c r="AM50" s="18"/>
      <c r="AN50" s="122">
        <f>AN49+AH50-AM50</f>
        <v>396.00000000000057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245">SUM(D48:D50)</f>
        <v>39703</v>
      </c>
      <c r="E51" s="51"/>
      <c r="F51" s="51">
        <f t="shared" ref="F51" si="246">SUM(F48:F50)</f>
        <v>43970</v>
      </c>
      <c r="G51" s="52"/>
      <c r="H51" s="52"/>
      <c r="I51" s="51">
        <f t="shared" ref="I51:J51" si="247">SUM(I48:I50)</f>
        <v>43536</v>
      </c>
      <c r="J51" s="51">
        <f t="shared" si="247"/>
        <v>48601</v>
      </c>
      <c r="K51" s="21">
        <f t="shared" ref="K51" si="248">IF(J51&gt;0,(J48*K48+J49*K49+J50*K50)/J51,0)</f>
        <v>8.3001090512540898E-2</v>
      </c>
      <c r="L51" s="52">
        <f t="shared" ref="L51" si="249">L48+L49+L50</f>
        <v>44567.064000000006</v>
      </c>
      <c r="M51" s="53">
        <f>IF(L51&gt;0,N51/L51,0)</f>
        <v>0.7846278134004967</v>
      </c>
      <c r="N51" s="54">
        <f t="shared" ref="N51" si="250">N48+N49+N50</f>
        <v>34968.557975999996</v>
      </c>
      <c r="O51" s="21">
        <f>IF(L51&gt;0,P51/L51,0)</f>
        <v>0.16669027674786924</v>
      </c>
      <c r="P51" s="54">
        <f t="shared" ref="P51" si="251">P48+P49+P50</f>
        <v>7428.896232000001</v>
      </c>
      <c r="Q51" s="21">
        <f>IF(L51&gt;0,R51/L51,0)</f>
        <v>4.8681909851633932E-2</v>
      </c>
      <c r="R51" s="54">
        <f t="shared" ref="R51" si="252">R48+R49+R50</f>
        <v>2169.6097920000002</v>
      </c>
      <c r="S51" s="21">
        <f>IF(L51&gt;0,T51/L51,0)</f>
        <v>0.19233637486193839</v>
      </c>
      <c r="T51" s="54">
        <f t="shared" ref="T51" si="253">T48+T49+T50</f>
        <v>8571.8675280000007</v>
      </c>
      <c r="U51" s="21">
        <f>IF(L51&gt;0,V51/L51,0)</f>
        <v>0.5219970758675061</v>
      </c>
      <c r="V51" s="54">
        <f t="shared" ref="V51" si="254">V48+V49+V50</f>
        <v>23263.877088000001</v>
      </c>
      <c r="W51" s="21">
        <f>IF(L51&gt;0,X51/L51,0)</f>
        <v>0.38999999999999996</v>
      </c>
      <c r="X51" s="54">
        <f t="shared" ref="X51" si="255">X48+X49+X50</f>
        <v>17381.15496</v>
      </c>
      <c r="Y51" s="55">
        <f>IF(L51&gt;0,Z51/L51,0)</f>
        <v>3.1366745639784567E-3</v>
      </c>
      <c r="Z51" s="56">
        <f t="shared" ref="Z51" si="256">SUM(Z48:Z50)</f>
        <v>139.79237603999999</v>
      </c>
      <c r="AA51" s="55">
        <f>IF(L51&gt;0,(AA48*L48+AA49*L49+AA50*L50)/L51,0)</f>
        <v>2.934647754224958E-3</v>
      </c>
      <c r="AB51" s="55">
        <f>IF(J51&gt;0,(J48*AB48+J49*AB49+J50*AB50)/J51,0)</f>
        <v>3.3332544597847782E-4</v>
      </c>
      <c r="AC51" s="52">
        <f t="shared" ref="AC51" si="257">SUM(AC48:AC50)</f>
        <v>14.855498280000001</v>
      </c>
      <c r="AD51" s="53">
        <f>IF(J51&gt;0,(J48*AD48+J49*AD49+J50*AD50)/J51,0)</f>
        <v>0.21749808645912636</v>
      </c>
      <c r="AE51" s="58">
        <f t="shared" ref="AE51" si="258">SUM(AE48:AE50)</f>
        <v>118.688772</v>
      </c>
      <c r="AF51" s="53">
        <f t="shared" ref="AF51" si="259">IF(AND(Z51&gt;0),((Z48*AF48+Z49*AF49+Z50*AF50)/Z51),0)</f>
        <v>0.89510336543445901</v>
      </c>
      <c r="AG51" s="57">
        <f t="shared" si="0"/>
        <v>0.88780916186922254</v>
      </c>
      <c r="AH51" s="51">
        <f t="shared" ref="AH51" si="260">SUM(AH48:AH50)</f>
        <v>598</v>
      </c>
      <c r="AI51" s="21">
        <f t="shared" ref="AI51" si="261">IF(AH51&gt;0,(AI48*AH48+AI49*AH49+AI50*AH50)/AH51,0)</f>
        <v>8.7678929765886274E-2</v>
      </c>
      <c r="AJ51" s="53">
        <f>IF(J51&gt;0,(AJ48*J48+AJ49*J49+AJ50*J50)/J51,0)</f>
        <v>0.21260204934054852</v>
      </c>
      <c r="AK51" s="58">
        <f t="shared" ref="AK51" si="262">SUM(AK48:AK50)</f>
        <v>115.93313599999999</v>
      </c>
      <c r="AL51" s="56"/>
      <c r="AM51" s="56">
        <f t="shared" ref="AM51" si="263">SUM(AM48:AM50)</f>
        <v>939.76</v>
      </c>
      <c r="AN51" s="106"/>
      <c r="AO51" s="107">
        <f>AN50</f>
        <v>396.00000000000057</v>
      </c>
      <c r="AP51" s="51">
        <f t="shared" ref="AP51" si="264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11" t="s">
        <v>51</v>
      </c>
      <c r="D52" s="12">
        <v>18593</v>
      </c>
      <c r="E52" s="12">
        <v>1</v>
      </c>
      <c r="F52" s="12">
        <v>17282</v>
      </c>
      <c r="G52" s="13">
        <v>1.7</v>
      </c>
      <c r="H52" s="13">
        <v>3.7</v>
      </c>
      <c r="I52" s="12">
        <v>16769</v>
      </c>
      <c r="J52" s="12">
        <v>16207</v>
      </c>
      <c r="K52" s="14">
        <v>8.3000000000000004E-2</v>
      </c>
      <c r="L52" s="24">
        <f t="shared" ref="L52:L54" si="265">J52*(1-K52)</f>
        <v>14861.819000000001</v>
      </c>
      <c r="M52" s="15">
        <v>0.77900000000000003</v>
      </c>
      <c r="N52" s="25">
        <f>L52*M52</f>
        <v>11577.357001000002</v>
      </c>
      <c r="O52" s="14">
        <v>0.183</v>
      </c>
      <c r="P52" s="25">
        <f>L52*O52</f>
        <v>2719.7128770000004</v>
      </c>
      <c r="Q52" s="16">
        <v>3.7999999999999999E-2</v>
      </c>
      <c r="R52" s="25">
        <f>L52*Q52</f>
        <v>564.74912200000006</v>
      </c>
      <c r="S52" s="26">
        <v>0.2</v>
      </c>
      <c r="T52" s="25">
        <f>L52*S52</f>
        <v>2972.3638000000005</v>
      </c>
      <c r="U52" s="16">
        <v>0.51200000000000001</v>
      </c>
      <c r="V52" s="25">
        <f>L52*U52</f>
        <v>7609.2513280000012</v>
      </c>
      <c r="W52" s="16">
        <v>0.39</v>
      </c>
      <c r="X52" s="25">
        <f>W52*L52</f>
        <v>5796.1094100000009</v>
      </c>
      <c r="Y52" s="17">
        <v>3.13E-3</v>
      </c>
      <c r="Z52" s="18">
        <f>L52*Y52</f>
        <v>46.517493470000005</v>
      </c>
      <c r="AA52" s="27">
        <f>IF(L52&gt;0,(AC52+AK52)/L52,0)</f>
        <v>3.1434102689583288E-3</v>
      </c>
      <c r="AB52" s="17">
        <v>3.4000000000000002E-4</v>
      </c>
      <c r="AC52" s="24">
        <f>AB52*L52</f>
        <v>5.0530184600000005</v>
      </c>
      <c r="AD52" s="118">
        <v>0.21299999999999999</v>
      </c>
      <c r="AE52" s="30">
        <f t="shared" ref="AE52:AE54" si="266">AH52*(1-AI52)*AD52</f>
        <v>42.830040000000004</v>
      </c>
      <c r="AF52" s="28">
        <f t="shared" ref="AF52:AF54" si="267">IF(AND(AD52&gt;0,AB52&gt;0,Y52&gt;0),((Y52-AB52)*AD52)/((AD52-AB52)*Y52),0)</f>
        <v>0.89279892696466989</v>
      </c>
      <c r="AG52" s="60">
        <f t="shared" si="0"/>
        <v>0.89330306268515103</v>
      </c>
      <c r="AH52" s="43">
        <v>220</v>
      </c>
      <c r="AI52" s="36">
        <v>8.5999999999999993E-2</v>
      </c>
      <c r="AJ52" s="15">
        <v>0.2072</v>
      </c>
      <c r="AK52" s="30">
        <f t="shared" ref="AK52:AK54" si="268">AH52*(1-AI52)*AJ52</f>
        <v>41.663775999999999</v>
      </c>
      <c r="AL52" s="19">
        <v>1.7</v>
      </c>
      <c r="AM52" s="19"/>
      <c r="AN52" s="102">
        <f>AN50+AH52-AM52</f>
        <v>616.00000000000057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49</v>
      </c>
      <c r="D53" s="34">
        <v>19467</v>
      </c>
      <c r="E53" s="34">
        <v>4</v>
      </c>
      <c r="F53" s="34">
        <v>16066</v>
      </c>
      <c r="G53" s="35">
        <v>1.1000000000000001</v>
      </c>
      <c r="H53" s="35">
        <v>3.6</v>
      </c>
      <c r="I53" s="34">
        <v>16310</v>
      </c>
      <c r="J53" s="34">
        <v>16437</v>
      </c>
      <c r="K53" s="36">
        <v>8.1000000000000003E-2</v>
      </c>
      <c r="L53" s="37">
        <f t="shared" si="265"/>
        <v>15105.603000000001</v>
      </c>
      <c r="M53" s="38">
        <v>0.83</v>
      </c>
      <c r="N53" s="25">
        <f>L53*M53</f>
        <v>12537.65049</v>
      </c>
      <c r="O53" s="36">
        <v>0.14499999999999999</v>
      </c>
      <c r="P53" s="25">
        <f>L53*O53</f>
        <v>2190.3124349999998</v>
      </c>
      <c r="Q53" s="39">
        <v>2.5000000000000001E-2</v>
      </c>
      <c r="R53" s="25">
        <f>L53*Q53</f>
        <v>377.64007500000002</v>
      </c>
      <c r="S53" s="28">
        <v>0.193</v>
      </c>
      <c r="T53" s="25">
        <f>L53*S53</f>
        <v>2915.3813790000004</v>
      </c>
      <c r="U53" s="39">
        <v>0.53300000000000003</v>
      </c>
      <c r="V53" s="25">
        <f>L53*U53</f>
        <v>8051.2863990000005</v>
      </c>
      <c r="W53" s="39">
        <v>0.39</v>
      </c>
      <c r="X53" s="25">
        <f>W53*L53</f>
        <v>5891.1851700000007</v>
      </c>
      <c r="Y53" s="40">
        <v>3.1900000000000001E-3</v>
      </c>
      <c r="Z53" s="18">
        <f>L53*Y53</f>
        <v>48.186873570000003</v>
      </c>
      <c r="AA53" s="27">
        <f>IF(L53&gt;0,(AC53+AK53)/L53,0)</f>
        <v>2.914752692097098E-3</v>
      </c>
      <c r="AB53" s="40">
        <v>3.6999999999999999E-4</v>
      </c>
      <c r="AC53" s="37">
        <f>AB53*L53</f>
        <v>5.5890731100000002</v>
      </c>
      <c r="AD53" s="28">
        <v>0.21510000000000001</v>
      </c>
      <c r="AE53" s="41">
        <f t="shared" si="266"/>
        <v>39.733056900000001</v>
      </c>
      <c r="AF53" s="28">
        <f t="shared" si="267"/>
        <v>0.88553577599163324</v>
      </c>
      <c r="AG53" s="29">
        <f t="shared" si="0"/>
        <v>0.87461461352132586</v>
      </c>
      <c r="AH53" s="34">
        <v>201</v>
      </c>
      <c r="AI53" s="36">
        <v>8.1000000000000003E-2</v>
      </c>
      <c r="AJ53" s="38">
        <v>0.20810000000000001</v>
      </c>
      <c r="AK53" s="41">
        <f t="shared" si="268"/>
        <v>38.4400239</v>
      </c>
      <c r="AL53" s="42">
        <v>1.75</v>
      </c>
      <c r="AM53" s="42"/>
      <c r="AN53" s="122">
        <f>AN52+AH53-AM53</f>
        <v>817.00000000000057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11" t="s">
        <v>52</v>
      </c>
      <c r="D54" s="43">
        <v>14600</v>
      </c>
      <c r="E54" s="43">
        <v>4</v>
      </c>
      <c r="F54" s="43">
        <v>17140</v>
      </c>
      <c r="G54" s="37">
        <v>1.3</v>
      </c>
      <c r="H54" s="37">
        <v>3.8</v>
      </c>
      <c r="I54" s="43">
        <v>17157</v>
      </c>
      <c r="J54" s="43">
        <v>16335</v>
      </c>
      <c r="K54" s="39">
        <v>8.1000000000000003E-2</v>
      </c>
      <c r="L54" s="37">
        <f t="shared" si="265"/>
        <v>15011.865</v>
      </c>
      <c r="M54" s="28">
        <v>0.84299999999999997</v>
      </c>
      <c r="N54" s="25">
        <f>L54*M54</f>
        <v>12655.002194999999</v>
      </c>
      <c r="O54" s="39">
        <v>0.13100000000000001</v>
      </c>
      <c r="P54" s="25">
        <f>L54*O54</f>
        <v>1966.5543150000001</v>
      </c>
      <c r="Q54" s="39">
        <v>2.5999999999999999E-2</v>
      </c>
      <c r="R54" s="25">
        <f>L54*Q54</f>
        <v>390.30848999999995</v>
      </c>
      <c r="S54" s="28">
        <v>0.19600000000000001</v>
      </c>
      <c r="T54" s="25">
        <f>L54*S54</f>
        <v>2942.3255400000003</v>
      </c>
      <c r="U54" s="39">
        <v>0.52100000000000002</v>
      </c>
      <c r="V54" s="25">
        <f>L54*U54</f>
        <v>7821.1816650000001</v>
      </c>
      <c r="W54" s="39">
        <v>0.39</v>
      </c>
      <c r="X54" s="25">
        <f>W54*L54</f>
        <v>5854.6273499999998</v>
      </c>
      <c r="Y54" s="47">
        <v>3.0999999999999999E-3</v>
      </c>
      <c r="Z54" s="18">
        <f>L54*Y54</f>
        <v>46.536781499999996</v>
      </c>
      <c r="AA54" s="27">
        <f>IF(L54&gt;0,(AC54+AK54)/L54,0)</f>
        <v>3.0958885121868604E-3</v>
      </c>
      <c r="AB54" s="47">
        <v>2.9999999999999997E-4</v>
      </c>
      <c r="AC54" s="37">
        <f>AB54*L54</f>
        <v>4.5035594999999997</v>
      </c>
      <c r="AD54" s="28">
        <v>0.21879999999999999</v>
      </c>
      <c r="AE54" s="41">
        <f t="shared" si="266"/>
        <v>42.4566084</v>
      </c>
      <c r="AF54" s="28">
        <f t="shared" si="267"/>
        <v>0.90446593341699277</v>
      </c>
      <c r="AG54" s="29">
        <f t="shared" si="0"/>
        <v>0.90435158748604882</v>
      </c>
      <c r="AH54" s="43">
        <v>213</v>
      </c>
      <c r="AI54" s="39">
        <v>8.8999999999999996E-2</v>
      </c>
      <c r="AJ54" s="28">
        <v>0.21629999999999999</v>
      </c>
      <c r="AK54" s="41">
        <f t="shared" si="268"/>
        <v>41.971500900000002</v>
      </c>
      <c r="AL54" s="18">
        <v>1.7</v>
      </c>
      <c r="AM54" s="18"/>
      <c r="AN54" s="122">
        <f>AN53+AH54-AM54</f>
        <v>1030.0000000000005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269">SUM(D52:D54)</f>
        <v>52660</v>
      </c>
      <c r="E55" s="51"/>
      <c r="F55" s="51">
        <f t="shared" ref="F55" si="270">SUM(F52:F54)</f>
        <v>50488</v>
      </c>
      <c r="G55" s="52"/>
      <c r="H55" s="52"/>
      <c r="I55" s="51">
        <f t="shared" ref="I55:J55" si="271">SUM(I52:I54)</f>
        <v>50236</v>
      </c>
      <c r="J55" s="51">
        <f t="shared" si="271"/>
        <v>48979</v>
      </c>
      <c r="K55" s="21">
        <f t="shared" ref="K55" si="272">IF(J55&gt;0,(J52*K52+J53*K53+J54*K54)/J55,0)</f>
        <v>8.166179383000878E-2</v>
      </c>
      <c r="L55" s="52">
        <f t="shared" ref="L55" si="273">L52+L53+L54</f>
        <v>44979.287000000004</v>
      </c>
      <c r="M55" s="53">
        <f>IF(L55&gt;0,N55/L55,0)</f>
        <v>0.81748760681777821</v>
      </c>
      <c r="N55" s="54">
        <f t="shared" ref="N55" si="274">N52+N53+N54</f>
        <v>36770.009686000005</v>
      </c>
      <c r="O55" s="21">
        <f>IF(L55&gt;0,P55/L55,0)</f>
        <v>0.15288325106176093</v>
      </c>
      <c r="P55" s="54">
        <f t="shared" ref="P55" si="275">P52+P53+P54</f>
        <v>6876.5796270000001</v>
      </c>
      <c r="Q55" s="21">
        <f>IF(L55&gt;0,R55/L55,0)</f>
        <v>2.9629142120460913E-2</v>
      </c>
      <c r="R55" s="54">
        <f t="shared" ref="R55" si="276">R52+R53+R54</f>
        <v>1332.6976870000001</v>
      </c>
      <c r="S55" s="21">
        <f>IF(L55&gt;0,T55/L55,0)</f>
        <v>0.19631415497982438</v>
      </c>
      <c r="T55" s="54">
        <f t="shared" ref="T55" si="277">T52+T53+T54</f>
        <v>8830.0707190000012</v>
      </c>
      <c r="U55" s="21">
        <f>IF(L55&gt;0,V55/L55,0)</f>
        <v>0.52205628319541841</v>
      </c>
      <c r="V55" s="54">
        <f t="shared" ref="V55" si="278">V52+V53+V54</f>
        <v>23481.719392000003</v>
      </c>
      <c r="W55" s="21">
        <f>IF(L55&gt;0,X55/L55,0)</f>
        <v>0.38999999999999996</v>
      </c>
      <c r="X55" s="54">
        <f t="shared" ref="X55" si="279">X52+X53+X54</f>
        <v>17541.92193</v>
      </c>
      <c r="Y55" s="55">
        <f>IF(L55&gt;0,Z55/L55,0)</f>
        <v>3.1401375602063235E-3</v>
      </c>
      <c r="Z55" s="56">
        <f t="shared" ref="Z55" si="280">SUM(Z52:Z54)</f>
        <v>141.24114854000001</v>
      </c>
      <c r="AA55" s="55">
        <f>IF(L55&gt;0,(AA52*L52+AA53*L53+AA54*L54)/L55,0)</f>
        <v>3.0507587163398123E-3</v>
      </c>
      <c r="AB55" s="55">
        <f>IF(J55&gt;0,(J52*AB52+J53*AB53+J54*AB54)/J55,0)</f>
        <v>3.3672737295575655E-4</v>
      </c>
      <c r="AC55" s="52">
        <f t="shared" ref="AC55" si="281">SUM(AC52:AC54)</f>
        <v>15.145651070000001</v>
      </c>
      <c r="AD55" s="53">
        <f>IF(J55&gt;0,(J52*AD52+J53*AD53+J54*AD54)/J55,0)</f>
        <v>0.21563910451417956</v>
      </c>
      <c r="AE55" s="58">
        <f t="shared" ref="AE55" si="282">SUM(AE52:AE54)</f>
        <v>125.0197053</v>
      </c>
      <c r="AF55" s="53">
        <f t="shared" ref="AF55" si="283">IF(AND(Z55&gt;0),((Z52*AF52+Z53*AF53+Z54*AF54)/Z55),0)</f>
        <v>0.89416507552950297</v>
      </c>
      <c r="AG55" s="57">
        <f t="shared" si="0"/>
        <v>0.89105016193876241</v>
      </c>
      <c r="AH55" s="51">
        <f t="shared" ref="AH55" si="284">SUM(AH52:AH54)</f>
        <v>634</v>
      </c>
      <c r="AI55" s="21">
        <f t="shared" ref="AI55" si="285">IF(AH55&gt;0,(AI52*AH52+AI53*AH53+AI54*AH54)/AH55,0)</f>
        <v>8.5422712933753933E-2</v>
      </c>
      <c r="AJ55" s="53">
        <f>IF(J55&gt;0,(AJ52*J52+AJ53*J53+AJ54*J54)/J55,0)</f>
        <v>0.2105369770718063</v>
      </c>
      <c r="AK55" s="58">
        <f t="shared" ref="AK55" si="286">SUM(AK52:AK54)</f>
        <v>122.07530080000001</v>
      </c>
      <c r="AL55" s="56"/>
      <c r="AM55" s="56">
        <f t="shared" ref="AM55" si="287">SUM(AM52:AM54)</f>
        <v>0</v>
      </c>
      <c r="AN55" s="106"/>
      <c r="AO55" s="107">
        <f>AN54</f>
        <v>1030.0000000000005</v>
      </c>
      <c r="AP55" s="51">
        <f t="shared" ref="AP55" si="288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11" t="s">
        <v>53</v>
      </c>
      <c r="D56" s="12">
        <v>19856</v>
      </c>
      <c r="E56" s="12">
        <v>1</v>
      </c>
      <c r="F56" s="12">
        <v>16867</v>
      </c>
      <c r="G56" s="13">
        <v>0.7</v>
      </c>
      <c r="H56" s="13">
        <v>3.7</v>
      </c>
      <c r="I56" s="12">
        <v>16486</v>
      </c>
      <c r="J56" s="12">
        <v>16296</v>
      </c>
      <c r="K56" s="14">
        <v>8.2000000000000003E-2</v>
      </c>
      <c r="L56" s="24">
        <f t="shared" ref="L56:L58" si="289">J56*(1-K56)</f>
        <v>14959.728000000001</v>
      </c>
      <c r="M56" s="15">
        <v>0.78700000000000003</v>
      </c>
      <c r="N56" s="25">
        <f>L56*M56</f>
        <v>11773.305936000001</v>
      </c>
      <c r="O56" s="14">
        <v>0.13300000000000001</v>
      </c>
      <c r="P56" s="25">
        <f>L56*O56</f>
        <v>1989.6438240000002</v>
      </c>
      <c r="Q56" s="16">
        <v>0.08</v>
      </c>
      <c r="R56" s="25">
        <f>L56*Q56</f>
        <v>1196.7782400000001</v>
      </c>
      <c r="S56" s="26">
        <v>0.19800000000000001</v>
      </c>
      <c r="T56" s="25">
        <f>L56*S56</f>
        <v>2962.0261440000004</v>
      </c>
      <c r="U56" s="16">
        <v>0.51200000000000001</v>
      </c>
      <c r="V56" s="25">
        <f>L56*U56</f>
        <v>7659.380736000001</v>
      </c>
      <c r="W56" s="16">
        <v>0.39</v>
      </c>
      <c r="X56" s="25">
        <f>W56*L56</f>
        <v>5834.293920000001</v>
      </c>
      <c r="Y56" s="17">
        <v>3.1099999999999999E-3</v>
      </c>
      <c r="Z56" s="18">
        <f>L56*Y56</f>
        <v>46.524754080000001</v>
      </c>
      <c r="AA56" s="27">
        <f>IF(L56&gt;0,(AC56+AK56)/L56,0)</f>
        <v>2.9847823596792669E-3</v>
      </c>
      <c r="AB56" s="17">
        <v>2.7999999999999998E-4</v>
      </c>
      <c r="AC56" s="24">
        <f>AB56*L56</f>
        <v>4.1887238399999998</v>
      </c>
      <c r="AD56" s="118">
        <v>0.21779999999999999</v>
      </c>
      <c r="AE56" s="30">
        <f t="shared" ref="AE56:AE58" si="290">AH56*(1-AI56)*AD56</f>
        <v>41.142855600000004</v>
      </c>
      <c r="AF56" s="28">
        <f t="shared" ref="AF56:AF58" si="291">IF(AND(AD56&gt;0,AB56&gt;0,Y56&gt;0),((Y56-AB56)*AD56)/((AD56-AB56)*Y56),0)</f>
        <v>0.91113919080804495</v>
      </c>
      <c r="AG56" s="60">
        <f t="shared" si="0"/>
        <v>0.90737692882136756</v>
      </c>
      <c r="AH56" s="12">
        <v>206</v>
      </c>
      <c r="AI56" s="14">
        <v>8.3000000000000004E-2</v>
      </c>
      <c r="AJ56" s="15">
        <v>0.2142</v>
      </c>
      <c r="AK56" s="30">
        <f t="shared" ref="AK56:AK58" si="292">AH56*(1-AI56)*AJ56</f>
        <v>40.4628084</v>
      </c>
      <c r="AL56" s="19">
        <v>1.75</v>
      </c>
      <c r="AM56" s="19"/>
      <c r="AN56" s="102">
        <f>AN54+AH56-AM56</f>
        <v>1236.0000000000005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11" t="s">
        <v>49</v>
      </c>
      <c r="D57" s="34">
        <v>19984</v>
      </c>
      <c r="E57" s="34">
        <v>4</v>
      </c>
      <c r="F57" s="34">
        <v>17256</v>
      </c>
      <c r="G57" s="35">
        <v>0.8</v>
      </c>
      <c r="H57" s="35">
        <v>4.2</v>
      </c>
      <c r="I57" s="34">
        <v>17066</v>
      </c>
      <c r="J57" s="34">
        <v>16363</v>
      </c>
      <c r="K57" s="36">
        <v>0.08</v>
      </c>
      <c r="L57" s="37">
        <f t="shared" si="289"/>
        <v>15053.960000000001</v>
      </c>
      <c r="M57" s="38">
        <v>0.88</v>
      </c>
      <c r="N57" s="25">
        <f>L57*M57</f>
        <v>13247.4848</v>
      </c>
      <c r="O57" s="36">
        <v>8.4000000000000005E-2</v>
      </c>
      <c r="P57" s="25">
        <f>L57*O57</f>
        <v>1264.5326400000001</v>
      </c>
      <c r="Q57" s="39">
        <v>3.5999999999999997E-2</v>
      </c>
      <c r="R57" s="25">
        <f>L57*Q57</f>
        <v>541.94255999999996</v>
      </c>
      <c r="S57" s="28">
        <v>0.187</v>
      </c>
      <c r="T57" s="25">
        <f>L57*S57</f>
        <v>2815.0905200000002</v>
      </c>
      <c r="U57" s="39">
        <v>0.52200000000000002</v>
      </c>
      <c r="V57" s="25">
        <f>L57*U57</f>
        <v>7858.167120000001</v>
      </c>
      <c r="W57" s="39">
        <v>0.38</v>
      </c>
      <c r="X57" s="25">
        <f>W57*L57</f>
        <v>5720.5048000000006</v>
      </c>
      <c r="Y57" s="40">
        <v>3.16E-3</v>
      </c>
      <c r="Z57" s="18">
        <f>L57*Y57</f>
        <v>47.570513600000005</v>
      </c>
      <c r="AA57" s="27">
        <f>IF(L57&gt;0,(AC57+AK57)/L57,0)</f>
        <v>3.0633755902101508E-3</v>
      </c>
      <c r="AB57" s="40">
        <v>2.7999999999999998E-4</v>
      </c>
      <c r="AC57" s="37">
        <f>AB57*L57</f>
        <v>4.2151088000000003</v>
      </c>
      <c r="AD57" s="28">
        <v>0.21879999999999999</v>
      </c>
      <c r="AE57" s="41">
        <f t="shared" si="290"/>
        <v>42.581980800000004</v>
      </c>
      <c r="AF57" s="28">
        <f t="shared" si="291"/>
        <v>0.91256021521072717</v>
      </c>
      <c r="AG57" s="29">
        <f t="shared" si="0"/>
        <v>0.90978074095305184</v>
      </c>
      <c r="AH57" s="34">
        <v>212</v>
      </c>
      <c r="AI57" s="36">
        <v>8.2000000000000003E-2</v>
      </c>
      <c r="AJ57" s="38">
        <v>0.21529999999999999</v>
      </c>
      <c r="AK57" s="41">
        <f t="shared" si="292"/>
        <v>41.900824800000002</v>
      </c>
      <c r="AL57" s="42">
        <v>1.75</v>
      </c>
      <c r="AM57" s="42"/>
      <c r="AN57" s="122">
        <f>AN56+AH57-AM57</f>
        <v>1448.0000000000005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11" t="s">
        <v>52</v>
      </c>
      <c r="D58" s="43">
        <v>15100</v>
      </c>
      <c r="E58" s="43">
        <v>2</v>
      </c>
      <c r="F58" s="43">
        <v>17571</v>
      </c>
      <c r="G58" s="37">
        <v>0.7</v>
      </c>
      <c r="H58" s="37">
        <v>4.0999999999999996</v>
      </c>
      <c r="I58" s="43">
        <v>17839</v>
      </c>
      <c r="J58" s="43">
        <v>16257</v>
      </c>
      <c r="K58" s="39">
        <v>7.5999999999999998E-2</v>
      </c>
      <c r="L58" s="37">
        <f t="shared" si="289"/>
        <v>15021.468000000001</v>
      </c>
      <c r="M58" s="28">
        <v>0.81699999999999995</v>
      </c>
      <c r="N58" s="25">
        <f>L58*M58</f>
        <v>12272.539355999999</v>
      </c>
      <c r="O58" s="39">
        <v>0.13100000000000001</v>
      </c>
      <c r="P58" s="25">
        <f>L58*O58</f>
        <v>1967.8123080000003</v>
      </c>
      <c r="Q58" s="39">
        <v>5.1999999999999998E-2</v>
      </c>
      <c r="R58" s="25">
        <f>L58*Q58</f>
        <v>781.11633600000005</v>
      </c>
      <c r="S58" s="28">
        <v>0.187</v>
      </c>
      <c r="T58" s="25">
        <f>L58*S58</f>
        <v>2809.0145160000002</v>
      </c>
      <c r="U58" s="39">
        <v>0.51400000000000001</v>
      </c>
      <c r="V58" s="25">
        <f>L58*U58</f>
        <v>7721.034552000001</v>
      </c>
      <c r="W58" s="39">
        <v>0.39</v>
      </c>
      <c r="X58" s="25">
        <f>W58*L58</f>
        <v>5858.3725200000008</v>
      </c>
      <c r="Y58" s="47">
        <v>3.15E-3</v>
      </c>
      <c r="Z58" s="18">
        <f>L58*Y58</f>
        <v>47.317624200000004</v>
      </c>
      <c r="AA58" s="27">
        <f>IF(L58&gt;0,(AC58+AK58)/L58,0)</f>
        <v>2.9206785808151376E-3</v>
      </c>
      <c r="AB58" s="47">
        <v>2.7999999999999998E-4</v>
      </c>
      <c r="AC58" s="37">
        <f>AB58*L58</f>
        <v>4.2060110399999999</v>
      </c>
      <c r="AD58" s="28">
        <v>0.19839999999999999</v>
      </c>
      <c r="AE58" s="41">
        <f t="shared" si="290"/>
        <v>38.806246399999999</v>
      </c>
      <c r="AF58" s="28">
        <f t="shared" si="291"/>
        <v>0.91239877066648711</v>
      </c>
      <c r="AG58" s="29">
        <f t="shared" si="0"/>
        <v>0.9053819020868149</v>
      </c>
      <c r="AH58" s="43">
        <v>214</v>
      </c>
      <c r="AI58" s="39">
        <v>8.5999999999999993E-2</v>
      </c>
      <c r="AJ58" s="28">
        <v>0.20280000000000001</v>
      </c>
      <c r="AK58" s="41">
        <f t="shared" si="292"/>
        <v>39.666868800000003</v>
      </c>
      <c r="AL58" s="18">
        <v>1.85</v>
      </c>
      <c r="AM58" s="18"/>
      <c r="AN58" s="122">
        <f>AN57+AH58-AM58</f>
        <v>1662.0000000000005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293">SUM(D56:D58)</f>
        <v>54940</v>
      </c>
      <c r="E59" s="51"/>
      <c r="F59" s="51">
        <f t="shared" ref="F59" si="294">SUM(F56:F58)</f>
        <v>51694</v>
      </c>
      <c r="G59" s="52"/>
      <c r="H59" s="52"/>
      <c r="I59" s="51">
        <f t="shared" ref="I59:J59" si="295">SUM(I56:I58)</f>
        <v>51391</v>
      </c>
      <c r="J59" s="51">
        <f t="shared" si="295"/>
        <v>48916</v>
      </c>
      <c r="K59" s="21">
        <f t="shared" ref="K59" si="296">IF(J59&gt;0,(J56*K56+J57*K57+J58*K58)/J59,0)</f>
        <v>7.9336904080464468E-2</v>
      </c>
      <c r="L59" s="52">
        <f t="shared" ref="L59" si="297">L56+L57+L58</f>
        <v>45035.156000000003</v>
      </c>
      <c r="M59" s="53">
        <f>IF(L59&gt;0,N59/L59,0)</f>
        <v>0.82809372508890611</v>
      </c>
      <c r="N59" s="54">
        <f t="shared" ref="N59" si="298">N56+N57+N58</f>
        <v>37293.330092000004</v>
      </c>
      <c r="O59" s="21">
        <f>IF(L59&gt;0,P59/L59,0)</f>
        <v>0.11595360682219021</v>
      </c>
      <c r="P59" s="54">
        <f t="shared" ref="P59" si="299">P56+P57+P58</f>
        <v>5221.9887720000006</v>
      </c>
      <c r="Q59" s="21">
        <f>IF(L59&gt;0,R59/L59,0)</f>
        <v>5.5952668088903701E-2</v>
      </c>
      <c r="R59" s="54">
        <f t="shared" ref="R59" si="300">R56+R57+R58</f>
        <v>2519.8371360000001</v>
      </c>
      <c r="S59" s="21">
        <f>IF(L59&gt;0,T59/L59,0)</f>
        <v>0.1906539677579889</v>
      </c>
      <c r="T59" s="54">
        <f t="shared" ref="T59" si="301">T56+T57+T58</f>
        <v>8586.1311800000003</v>
      </c>
      <c r="U59" s="21">
        <f>IF(L59&gt;0,V59/L59,0)</f>
        <v>0.51600981260062695</v>
      </c>
      <c r="V59" s="54">
        <f t="shared" ref="V59" si="302">V56+V57+V58</f>
        <v>23238.582408000002</v>
      </c>
      <c r="W59" s="21">
        <f>IF(L59&gt;0,X59/L59,0)</f>
        <v>0.3866572870314916</v>
      </c>
      <c r="X59" s="54">
        <f t="shared" ref="X59" si="303">X56+X57+X58</f>
        <v>17413.171240000003</v>
      </c>
      <c r="Y59" s="55">
        <f>IF(L59&gt;0,Z59/L59,0)</f>
        <v>3.1400555574849125E-3</v>
      </c>
      <c r="Z59" s="56">
        <f t="shared" ref="Z59" si="304">SUM(Z56:Z58)</f>
        <v>141.41289188000002</v>
      </c>
      <c r="AA59" s="55">
        <f>IF(L59&gt;0,(AA56*L56+AA57*L57+AA58*L58)/L59,0)</f>
        <v>2.9896720171236884E-3</v>
      </c>
      <c r="AB59" s="55">
        <f>IF(J59&gt;0,(J56*AB56+J57*AB57+J58*AB58)/J59,0)</f>
        <v>2.7999999999999998E-4</v>
      </c>
      <c r="AC59" s="52">
        <f t="shared" ref="AC59" si="305">SUM(AC56:AC58)</f>
        <v>12.609843680000001</v>
      </c>
      <c r="AD59" s="53">
        <f>IF(J59&gt;0,(J56*AD56+J57*AD57+J58*AD58)/J59,0)</f>
        <v>0.21168701447379179</v>
      </c>
      <c r="AE59" s="58">
        <f t="shared" ref="AE59" si="306">SUM(AE56:AE58)</f>
        <v>122.53108280000001</v>
      </c>
      <c r="AF59" s="53">
        <f t="shared" ref="AF59" si="307">IF(AND(Z59&gt;0),((Z56*AF56+Z57*AF57+Z58*AF58)/Z59),0)</f>
        <v>0.91203867872158906</v>
      </c>
      <c r="AG59" s="57">
        <f t="shared" si="0"/>
        <v>0.90754983460719829</v>
      </c>
      <c r="AH59" s="51">
        <f t="shared" ref="AH59" si="308">SUM(AH56:AH58)</f>
        <v>632</v>
      </c>
      <c r="AI59" s="21">
        <f t="shared" ref="AI59" si="309">IF(AH59&gt;0,(AI56*AH56+AI57*AH57+AI58*AH58)/AH59,0)</f>
        <v>8.368037974683544E-2</v>
      </c>
      <c r="AJ59" s="53">
        <f>IF(J59&gt;0,(AJ56*J56+AJ57*J57+AJ58*J58)/J59,0)</f>
        <v>0.2107792276555728</v>
      </c>
      <c r="AK59" s="58">
        <f t="shared" ref="AK59" si="310">SUM(AK56:AK58)</f>
        <v>122.03050200000001</v>
      </c>
      <c r="AL59" s="56"/>
      <c r="AM59" s="56">
        <f t="shared" ref="AM59" si="311">SUM(AM56:AM58)</f>
        <v>0</v>
      </c>
      <c r="AN59" s="106"/>
      <c r="AO59" s="107">
        <f>AN58</f>
        <v>1662.0000000000005</v>
      </c>
      <c r="AP59" s="51">
        <f t="shared" ref="AP59" si="312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53</v>
      </c>
      <c r="D60" s="12">
        <v>5895</v>
      </c>
      <c r="E60" s="12">
        <v>2</v>
      </c>
      <c r="F60" s="12">
        <v>7004</v>
      </c>
      <c r="G60" s="13">
        <v>1</v>
      </c>
      <c r="H60" s="13">
        <v>4.0999999999999996</v>
      </c>
      <c r="I60" s="12">
        <v>7228</v>
      </c>
      <c r="J60" s="12">
        <v>16329</v>
      </c>
      <c r="K60" s="14">
        <v>8.2000000000000003E-2</v>
      </c>
      <c r="L60" s="24">
        <f t="shared" ref="L60:L62" si="313">J60*(1-K60)</f>
        <v>14990.022000000001</v>
      </c>
      <c r="M60" s="15">
        <v>0.84099999999999997</v>
      </c>
      <c r="N60" s="25">
        <f>L60*M60</f>
        <v>12606.608502000001</v>
      </c>
      <c r="O60" s="14">
        <v>0.112</v>
      </c>
      <c r="P60" s="25">
        <f>L60*O60</f>
        <v>1678.882464</v>
      </c>
      <c r="Q60" s="16">
        <v>4.7E-2</v>
      </c>
      <c r="R60" s="25">
        <f>L60*Q60</f>
        <v>704.53103400000009</v>
      </c>
      <c r="S60" s="26">
        <v>0.189</v>
      </c>
      <c r="T60" s="25">
        <f>L60*S60</f>
        <v>2833.1141580000003</v>
      </c>
      <c r="U60" s="16">
        <v>0.51800000000000002</v>
      </c>
      <c r="V60" s="25">
        <f>L60*U60</f>
        <v>7764.8313960000005</v>
      </c>
      <c r="W60" s="16">
        <v>0.39</v>
      </c>
      <c r="X60" s="25">
        <f>W60*L60</f>
        <v>5846.1085800000001</v>
      </c>
      <c r="Y60" s="17">
        <v>3.1900000000000001E-3</v>
      </c>
      <c r="Z60" s="18">
        <f>L60*Y60</f>
        <v>47.818170180000003</v>
      </c>
      <c r="AA60" s="27">
        <f>IF(L60&gt;0,(AC60+AK60)/L60,0)</f>
        <v>2.9975466160089693E-3</v>
      </c>
      <c r="AB60" s="17">
        <v>2.5999999999999998E-4</v>
      </c>
      <c r="AC60" s="24">
        <f>AB60*L60</f>
        <v>3.8974057200000001</v>
      </c>
      <c r="AD60" s="118">
        <v>0.2223</v>
      </c>
      <c r="AE60" s="30">
        <f t="shared" ref="AE60:AE62" si="314">AH60*(1-AI60)*AD60</f>
        <v>44.390642400000004</v>
      </c>
      <c r="AF60" s="28">
        <f t="shared" ref="AF60:AF62" si="315">IF(AND(AD60&gt;0,AB60&gt;0,Y60&gt;0),((Y60-AB60)*AD60)/((AD60-AB60)*Y60),0)</f>
        <v>0.91957081923164452</v>
      </c>
      <c r="AG60" s="60">
        <f t="shared" si="0"/>
        <v>0.91441932935185555</v>
      </c>
      <c r="AH60" s="12">
        <v>218</v>
      </c>
      <c r="AI60" s="14">
        <v>8.4000000000000005E-2</v>
      </c>
      <c r="AJ60" s="15">
        <v>0.20549999999999999</v>
      </c>
      <c r="AK60" s="30">
        <f t="shared" ref="AK60:AK62" si="316">AH60*(1-AI60)*AJ60</f>
        <v>41.035884000000003</v>
      </c>
      <c r="AL60" s="19">
        <v>1.75</v>
      </c>
      <c r="AM60" s="19">
        <v>1201.52</v>
      </c>
      <c r="AN60" s="102">
        <f>AN58+AH60-AM60</f>
        <v>678.48000000000047</v>
      </c>
      <c r="AO60" s="103"/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46" t="s">
        <v>50</v>
      </c>
      <c r="D61" s="34">
        <v>19015</v>
      </c>
      <c r="E61" s="34">
        <v>5</v>
      </c>
      <c r="F61" s="34">
        <v>16617</v>
      </c>
      <c r="G61" s="35">
        <v>0.6</v>
      </c>
      <c r="H61" s="35">
        <v>3.3</v>
      </c>
      <c r="I61" s="34">
        <v>16141</v>
      </c>
      <c r="J61" s="34">
        <v>16350</v>
      </c>
      <c r="K61" s="36">
        <v>8.5999999999999993E-2</v>
      </c>
      <c r="L61" s="37">
        <f t="shared" si="313"/>
        <v>14943.900000000001</v>
      </c>
      <c r="M61" s="38">
        <v>0.81499999999999995</v>
      </c>
      <c r="N61" s="25">
        <f>L61*M61</f>
        <v>12179.2785</v>
      </c>
      <c r="O61" s="36">
        <v>0.11600000000000001</v>
      </c>
      <c r="P61" s="25">
        <f>L61*O61</f>
        <v>1733.4924000000003</v>
      </c>
      <c r="Q61" s="39">
        <v>6.9000000000000006E-2</v>
      </c>
      <c r="R61" s="25">
        <f>L61*Q61</f>
        <v>1031.1291000000001</v>
      </c>
      <c r="S61" s="28">
        <v>0.189</v>
      </c>
      <c r="T61" s="25">
        <f>L61*S61</f>
        <v>2824.3971000000001</v>
      </c>
      <c r="U61" s="39">
        <v>0.52300000000000002</v>
      </c>
      <c r="V61" s="25">
        <f>L61*U61</f>
        <v>7815.6597000000011</v>
      </c>
      <c r="W61" s="39">
        <v>0.4</v>
      </c>
      <c r="X61" s="25">
        <f>W61*L61</f>
        <v>5977.5600000000013</v>
      </c>
      <c r="Y61" s="40">
        <v>3.1099999999999999E-3</v>
      </c>
      <c r="Z61" s="18">
        <f>L61*Y61</f>
        <v>46.475529000000002</v>
      </c>
      <c r="AA61" s="27">
        <f>IF(L61&gt;0,(AC61+AK61)/L61,0)</f>
        <v>3.3470379419027162E-3</v>
      </c>
      <c r="AB61" s="40">
        <v>2.5999999999999998E-4</v>
      </c>
      <c r="AC61" s="37">
        <f>AB61*L61</f>
        <v>3.8854139999999999</v>
      </c>
      <c r="AD61" s="28">
        <v>0.2175</v>
      </c>
      <c r="AE61" s="41">
        <f t="shared" si="314"/>
        <v>45.670432500000004</v>
      </c>
      <c r="AF61" s="28">
        <f t="shared" si="315"/>
        <v>0.91749549004435071</v>
      </c>
      <c r="AG61" s="29">
        <f t="shared" si="0"/>
        <v>0.92341217023640165</v>
      </c>
      <c r="AH61" s="34">
        <v>231</v>
      </c>
      <c r="AI61" s="36">
        <v>9.0999999999999998E-2</v>
      </c>
      <c r="AJ61" s="38">
        <v>0.21970000000000001</v>
      </c>
      <c r="AK61" s="41">
        <f t="shared" si="316"/>
        <v>46.132386300000007</v>
      </c>
      <c r="AL61" s="42">
        <v>1.8</v>
      </c>
      <c r="AM61" s="42"/>
      <c r="AN61" s="122">
        <f>AN60+AH61-AM61</f>
        <v>909.48000000000047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11" t="s">
        <v>52</v>
      </c>
      <c r="D62" s="43">
        <v>17700</v>
      </c>
      <c r="E62" s="43">
        <v>1</v>
      </c>
      <c r="F62" s="43">
        <v>15797</v>
      </c>
      <c r="G62" s="37">
        <v>0.8</v>
      </c>
      <c r="H62" s="37">
        <v>3.2</v>
      </c>
      <c r="I62" s="43">
        <v>15632</v>
      </c>
      <c r="J62" s="43">
        <v>16289</v>
      </c>
      <c r="K62" s="39">
        <v>7.6999999999999999E-2</v>
      </c>
      <c r="L62" s="37">
        <f t="shared" si="313"/>
        <v>15034.747000000001</v>
      </c>
      <c r="M62" s="28">
        <v>0.82699999999999996</v>
      </c>
      <c r="N62" s="25">
        <f>L62*M62</f>
        <v>12433.735769000001</v>
      </c>
      <c r="O62" s="39">
        <v>0.13700000000000001</v>
      </c>
      <c r="P62" s="25">
        <f>L62*O62</f>
        <v>2059.7603390000004</v>
      </c>
      <c r="Q62" s="39">
        <v>3.5999999999999997E-2</v>
      </c>
      <c r="R62" s="25">
        <f>L62*Q62</f>
        <v>541.25089200000002</v>
      </c>
      <c r="S62" s="28">
        <v>0.2</v>
      </c>
      <c r="T62" s="25">
        <f>L62*S62</f>
        <v>3006.9494000000004</v>
      </c>
      <c r="U62" s="39">
        <v>0.52</v>
      </c>
      <c r="V62" s="25">
        <f>L62*U62</f>
        <v>7818.0684400000009</v>
      </c>
      <c r="W62" s="39">
        <v>0.39</v>
      </c>
      <c r="X62" s="25">
        <f>W62*L62</f>
        <v>5863.5513300000002</v>
      </c>
      <c r="Y62" s="47">
        <v>2.97E-3</v>
      </c>
      <c r="Z62" s="18">
        <f>L62*Y62</f>
        <v>44.653198590000002</v>
      </c>
      <c r="AA62" s="27">
        <f>IF(L62&gt;0,(AC62+AK62)/L62,0)</f>
        <v>3.010419854753791E-3</v>
      </c>
      <c r="AB62" s="47">
        <v>2.4000000000000001E-4</v>
      </c>
      <c r="AC62" s="37">
        <f>AB62*L62</f>
        <v>3.6083392800000005</v>
      </c>
      <c r="AD62" s="28">
        <v>0.2147</v>
      </c>
      <c r="AE62" s="41">
        <f t="shared" si="314"/>
        <v>40.593758399999999</v>
      </c>
      <c r="AF62" s="28">
        <f t="shared" si="315"/>
        <v>0.92022057749932396</v>
      </c>
      <c r="AG62" s="29">
        <f t="shared" si="0"/>
        <v>0.92128056574799366</v>
      </c>
      <c r="AH62" s="43">
        <v>208</v>
      </c>
      <c r="AI62" s="39">
        <v>9.0999999999999998E-2</v>
      </c>
      <c r="AJ62" s="28">
        <v>0.2203</v>
      </c>
      <c r="AK62" s="41">
        <f t="shared" si="316"/>
        <v>41.652561599999999</v>
      </c>
      <c r="AL62" s="18">
        <v>1.7</v>
      </c>
      <c r="AM62" s="18"/>
      <c r="AN62" s="122">
        <f>AN61+AH62-AM62</f>
        <v>1117.4800000000005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317">SUM(D60:D62)</f>
        <v>42610</v>
      </c>
      <c r="E63" s="51"/>
      <c r="F63" s="51">
        <f t="shared" ref="F63" si="318">SUM(F60:F62)</f>
        <v>39418</v>
      </c>
      <c r="G63" s="52"/>
      <c r="H63" s="52"/>
      <c r="I63" s="51">
        <f t="shared" ref="I63:J63" si="319">SUM(I60:I62)</f>
        <v>39001</v>
      </c>
      <c r="J63" s="51">
        <f t="shared" si="319"/>
        <v>48968</v>
      </c>
      <c r="K63" s="21">
        <f t="shared" ref="K63" si="320">IF(J63&gt;0,(J60*K60+J61*K61+J62*K62)/J63,0)</f>
        <v>8.1672337036431952E-2</v>
      </c>
      <c r="L63" s="52">
        <f t="shared" ref="L63" si="321">L60+L61+L62</f>
        <v>44968.669000000002</v>
      </c>
      <c r="M63" s="53">
        <f>IF(L63&gt;0,N63/L63,0)</f>
        <v>0.8276789951465986</v>
      </c>
      <c r="N63" s="54">
        <f t="shared" ref="N63" si="322">N60+N61+N62</f>
        <v>37219.622771000002</v>
      </c>
      <c r="O63" s="21">
        <f>IF(L63&gt;0,P63/L63,0)</f>
        <v>0.12168772891632618</v>
      </c>
      <c r="P63" s="54">
        <f t="shared" ref="P63" si="323">P60+P61+P62</f>
        <v>5472.1352030000007</v>
      </c>
      <c r="Q63" s="21">
        <f>IF(L63&gt;0,R63/L63,0)</f>
        <v>5.0633275937075214E-2</v>
      </c>
      <c r="R63" s="54">
        <f t="shared" ref="R63" si="324">R60+R61+R62</f>
        <v>2276.9110260000002</v>
      </c>
      <c r="S63" s="21">
        <f>IF(L63&gt;0,T63/L63,0)</f>
        <v>0.19267772097057176</v>
      </c>
      <c r="T63" s="54">
        <f t="shared" ref="T63" si="325">T60+T61+T62</f>
        <v>8664.460658</v>
      </c>
      <c r="U63" s="21">
        <f>IF(L63&gt;0,V63/L63,0)</f>
        <v>0.52033026674638738</v>
      </c>
      <c r="V63" s="54">
        <f t="shared" ref="V63" si="326">V60+V61+V62</f>
        <v>23398.559536000001</v>
      </c>
      <c r="W63" s="21">
        <f>IF(L63&gt;0,X63/L63,0)</f>
        <v>0.39332318041256681</v>
      </c>
      <c r="X63" s="54">
        <f t="shared" ref="X63" si="327">X60+X61+X62</f>
        <v>17687.21991</v>
      </c>
      <c r="Y63" s="55">
        <f>IF(L63&gt;0,Z63/L63,0)</f>
        <v>3.089860137288031E-3</v>
      </c>
      <c r="Z63" s="56">
        <f t="shared" ref="Z63" si="328">SUM(Z60:Z62)</f>
        <v>138.94689777000002</v>
      </c>
      <c r="AA63" s="55">
        <f>IF(L63&gt;0,(AA60*L60+AA61*L61+AA62*L62)/L63,0)</f>
        <v>3.1179929052380893E-3</v>
      </c>
      <c r="AB63" s="55">
        <f>IF(J63&gt;0,(J60*AB60+J61*AB61+J62*AB62)/J63,0)</f>
        <v>2.5334708380983495E-4</v>
      </c>
      <c r="AC63" s="52">
        <f t="shared" ref="AC63" si="329">SUM(AC60:AC62)</f>
        <v>11.391159</v>
      </c>
      <c r="AD63" s="53">
        <f>IF(J63&gt;0,(J60*AD60+J61*AD61+J62*AD62)/J63,0)</f>
        <v>0.21816921254696947</v>
      </c>
      <c r="AE63" s="58">
        <f t="shared" ref="AE63" si="330">SUM(AE60:AE62)</f>
        <v>130.65483330000001</v>
      </c>
      <c r="AF63" s="53">
        <f t="shared" ref="AF63" si="331">IF(AND(Z63&gt;0),((Z60*AF60+Z61*AF61+Z62*AF62)/Z63),0)</f>
        <v>0.91908546664048363</v>
      </c>
      <c r="AG63" s="57">
        <f t="shared" si="0"/>
        <v>0.91982980245123391</v>
      </c>
      <c r="AH63" s="51">
        <f t="shared" ref="AH63" si="332">SUM(AH60:AH62)</f>
        <v>657</v>
      </c>
      <c r="AI63" s="21">
        <f t="shared" ref="AI63" si="333">IF(AH63&gt;0,(AI60*AH60+AI61*AH61+AI62*AH62)/AH63,0)</f>
        <v>8.8677321156773209E-2</v>
      </c>
      <c r="AJ63" s="53">
        <f>IF(J63&gt;0,(AJ60*J60+AJ61*J61+AJ62*J62)/J63,0)</f>
        <v>0.21516441757882701</v>
      </c>
      <c r="AK63" s="58">
        <f t="shared" ref="AK63" si="334">SUM(AK60:AK62)</f>
        <v>128.82083190000003</v>
      </c>
      <c r="AL63" s="56"/>
      <c r="AM63" s="56">
        <f t="shared" ref="AM63" si="335">SUM(AM60:AM62)</f>
        <v>1201.52</v>
      </c>
      <c r="AN63" s="106"/>
      <c r="AO63" s="107">
        <f>AN62</f>
        <v>1117.4800000000005</v>
      </c>
      <c r="AP63" s="51">
        <f t="shared" ref="AP63" si="336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53</v>
      </c>
      <c r="D64" s="12">
        <v>5272</v>
      </c>
      <c r="E64" s="12">
        <v>1</v>
      </c>
      <c r="F64" s="12">
        <v>11075</v>
      </c>
      <c r="G64" s="13">
        <v>0.8</v>
      </c>
      <c r="H64" s="13">
        <v>3.8</v>
      </c>
      <c r="I64" s="12">
        <v>10695</v>
      </c>
      <c r="J64" s="12">
        <v>14897</v>
      </c>
      <c r="K64" s="14">
        <v>7.8E-2</v>
      </c>
      <c r="L64" s="24">
        <f t="shared" ref="L64:L66" si="337">J64*(1-K64)</f>
        <v>13735.034000000001</v>
      </c>
      <c r="M64" s="15">
        <v>0.79400000000000004</v>
      </c>
      <c r="N64" s="25">
        <f>L64*M64</f>
        <v>10905.616996000002</v>
      </c>
      <c r="O64" s="14">
        <v>0.14599999999999999</v>
      </c>
      <c r="P64" s="25">
        <f>L64*O64</f>
        <v>2005.3149640000001</v>
      </c>
      <c r="Q64" s="16">
        <v>0.06</v>
      </c>
      <c r="R64" s="25">
        <f>L64*Q64</f>
        <v>824.1020400000001</v>
      </c>
      <c r="S64" s="26">
        <v>0.20799999999999999</v>
      </c>
      <c r="T64" s="25">
        <f>L64*S64</f>
        <v>2856.887072</v>
      </c>
      <c r="U64" s="16">
        <v>0.51200000000000001</v>
      </c>
      <c r="V64" s="25">
        <f>L64*U64</f>
        <v>7032.3374080000012</v>
      </c>
      <c r="W64" s="16">
        <v>0.39</v>
      </c>
      <c r="X64" s="25">
        <f>W64*L64</f>
        <v>5356.6632600000012</v>
      </c>
      <c r="Y64" s="17">
        <v>3.0999999999999999E-3</v>
      </c>
      <c r="Z64" s="18">
        <f>L64*Y64</f>
        <v>42.578605400000001</v>
      </c>
      <c r="AA64" s="27">
        <f>IF(L64&gt;0,(AC64+AK64)/L64,0)</f>
        <v>3.0934360934235768E-3</v>
      </c>
      <c r="AB64" s="17">
        <v>2.7999999999999998E-4</v>
      </c>
      <c r="AC64" s="24">
        <f>AB64*L64</f>
        <v>3.84580952</v>
      </c>
      <c r="AD64" s="118">
        <v>0.21329999999999999</v>
      </c>
      <c r="AE64" s="30">
        <f t="shared" ref="AE64:AE66" si="338">AH64*(1-AI64)*AD64</f>
        <v>39.381152399999998</v>
      </c>
      <c r="AF64" s="28">
        <f t="shared" ref="AF64:AF66" si="339">IF(AND(AD64&gt;0,AB64&gt;0,Y64&gt;0),((Y64-AB64)*AD64)/((AD64-AB64)*Y64),0)</f>
        <v>0.91087312716358615</v>
      </c>
      <c r="AG64" s="60">
        <f t="shared" si="0"/>
        <v>0.91070409873304703</v>
      </c>
      <c r="AH64" s="12">
        <v>202</v>
      </c>
      <c r="AI64" s="14">
        <v>8.5999999999999993E-2</v>
      </c>
      <c r="AJ64" s="15">
        <v>0.20930000000000001</v>
      </c>
      <c r="AK64" s="30">
        <f t="shared" ref="AK64:AK66" si="340">AH64*(1-AI64)*AJ64</f>
        <v>38.642640400000005</v>
      </c>
      <c r="AL64" s="19">
        <v>1.8</v>
      </c>
      <c r="AM64" s="19">
        <v>502.52</v>
      </c>
      <c r="AN64" s="102">
        <f>AN62+AH64-AM64</f>
        <v>816.96000000000049</v>
      </c>
      <c r="AO64" s="103"/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46" t="s">
        <v>50</v>
      </c>
      <c r="D65" s="34">
        <v>19458</v>
      </c>
      <c r="E65" s="34">
        <v>4</v>
      </c>
      <c r="F65" s="34">
        <v>14379</v>
      </c>
      <c r="G65" s="35">
        <v>0.8</v>
      </c>
      <c r="H65" s="35">
        <v>5.0999999999999996</v>
      </c>
      <c r="I65" s="34">
        <v>14742</v>
      </c>
      <c r="J65" s="34">
        <v>14791</v>
      </c>
      <c r="K65" s="36">
        <v>7.8E-2</v>
      </c>
      <c r="L65" s="37">
        <f t="shared" si="337"/>
        <v>13637.302000000001</v>
      </c>
      <c r="M65" s="38">
        <v>0.748</v>
      </c>
      <c r="N65" s="25">
        <f>L65*M65</f>
        <v>10200.701896</v>
      </c>
      <c r="O65" s="36">
        <v>9.6000000000000002E-2</v>
      </c>
      <c r="P65" s="25">
        <f>L65*O65</f>
        <v>1309.1809920000001</v>
      </c>
      <c r="Q65" s="39">
        <v>0.156</v>
      </c>
      <c r="R65" s="25">
        <f>L65*Q65</f>
        <v>2127.419112</v>
      </c>
      <c r="S65" s="28">
        <v>0.20799999999999999</v>
      </c>
      <c r="T65" s="25">
        <f>L65*S65</f>
        <v>2836.5588160000002</v>
      </c>
      <c r="U65" s="39">
        <v>0.51</v>
      </c>
      <c r="V65" s="25">
        <f>L65*U65</f>
        <v>6955.0240200000007</v>
      </c>
      <c r="W65" s="39">
        <v>0.39</v>
      </c>
      <c r="X65" s="25">
        <f>W65*L65</f>
        <v>5318.5477800000008</v>
      </c>
      <c r="Y65" s="40">
        <v>3.0400000000000002E-3</v>
      </c>
      <c r="Z65" s="18">
        <f>L65*Y65</f>
        <v>41.457398080000004</v>
      </c>
      <c r="AA65" s="27">
        <f>IF(L65&gt;0,(AC65+AK65)/L65,0)</f>
        <v>2.8555282093188227E-3</v>
      </c>
      <c r="AB65" s="40">
        <v>2.7999999999999998E-4</v>
      </c>
      <c r="AC65" s="37">
        <f>AB65*L65</f>
        <v>3.8184445600000001</v>
      </c>
      <c r="AD65" s="28">
        <v>0.217</v>
      </c>
      <c r="AE65" s="41">
        <f t="shared" si="338"/>
        <v>35.466479999999997</v>
      </c>
      <c r="AF65" s="28">
        <f t="shared" si="339"/>
        <v>0.90906772745818043</v>
      </c>
      <c r="AG65" s="29">
        <f t="shared" si="0"/>
        <v>0.90312129152968834</v>
      </c>
      <c r="AH65" s="34">
        <v>180</v>
      </c>
      <c r="AI65" s="36">
        <v>9.1999999999999998E-2</v>
      </c>
      <c r="AJ65" s="38">
        <v>0.21490000000000001</v>
      </c>
      <c r="AK65" s="41">
        <f t="shared" si="340"/>
        <v>35.123255999999998</v>
      </c>
      <c r="AL65" s="42">
        <v>1.68</v>
      </c>
      <c r="AM65" s="42"/>
      <c r="AN65" s="122">
        <f>AN64+AH65-AM65</f>
        <v>996.96000000000049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46" t="s">
        <v>51</v>
      </c>
      <c r="D66" s="43">
        <v>20705</v>
      </c>
      <c r="E66" s="43">
        <v>1</v>
      </c>
      <c r="F66" s="43">
        <v>18762</v>
      </c>
      <c r="G66" s="37">
        <v>0.9</v>
      </c>
      <c r="H66" s="37">
        <v>3.6</v>
      </c>
      <c r="I66" s="43">
        <v>18333</v>
      </c>
      <c r="J66" s="43">
        <v>14818</v>
      </c>
      <c r="K66" s="39">
        <v>7.6999999999999999E-2</v>
      </c>
      <c r="L66" s="37">
        <f t="shared" si="337"/>
        <v>13677.014000000001</v>
      </c>
      <c r="M66" s="28">
        <v>0.75</v>
      </c>
      <c r="N66" s="25">
        <f>L66*M66</f>
        <v>10257.7605</v>
      </c>
      <c r="O66" s="39">
        <v>0.222</v>
      </c>
      <c r="P66" s="25">
        <f>L66*O66</f>
        <v>3036.2971080000002</v>
      </c>
      <c r="Q66" s="39">
        <v>2.8000000000000001E-2</v>
      </c>
      <c r="R66" s="25">
        <f>L66*Q66</f>
        <v>382.95639200000005</v>
      </c>
      <c r="S66" s="28">
        <v>0.20599999999999999</v>
      </c>
      <c r="T66" s="25">
        <f>L66*S66</f>
        <v>2817.464884</v>
      </c>
      <c r="U66" s="39">
        <v>0.52</v>
      </c>
      <c r="V66" s="25">
        <f>L66*U66</f>
        <v>7112.0472800000007</v>
      </c>
      <c r="W66" s="39">
        <v>0.39</v>
      </c>
      <c r="X66" s="25">
        <f>W66*L66</f>
        <v>5334.035460000001</v>
      </c>
      <c r="Y66" s="47">
        <v>3.0699999999999998E-3</v>
      </c>
      <c r="Z66" s="18">
        <f>L66*Y66</f>
        <v>41.988432979999999</v>
      </c>
      <c r="AA66" s="27">
        <f>IF(L66&gt;0,(AC66+AK66)/L66,0)</f>
        <v>2.9660563468020141E-3</v>
      </c>
      <c r="AB66" s="47">
        <v>2.7E-4</v>
      </c>
      <c r="AC66" s="37">
        <f>AB66*L66</f>
        <v>3.6927937800000001</v>
      </c>
      <c r="AD66" s="28">
        <v>0.20880000000000001</v>
      </c>
      <c r="AE66" s="41">
        <f t="shared" si="338"/>
        <v>35.7607584</v>
      </c>
      <c r="AF66" s="28">
        <f t="shared" si="339"/>
        <v>0.91323302203371481</v>
      </c>
      <c r="AG66" s="29">
        <f t="shared" si="0"/>
        <v>0.91011137483230675</v>
      </c>
      <c r="AH66" s="43">
        <v>188</v>
      </c>
      <c r="AI66" s="39">
        <v>8.8999999999999996E-2</v>
      </c>
      <c r="AJ66" s="28">
        <v>0.21529999999999999</v>
      </c>
      <c r="AK66" s="41">
        <f t="shared" si="340"/>
        <v>36.8740004</v>
      </c>
      <c r="AL66" s="18">
        <v>1.65</v>
      </c>
      <c r="AM66" s="18"/>
      <c r="AN66" s="122">
        <f>AN65+AH66-AM66</f>
        <v>1184.9600000000005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341">SUM(D64:D66)</f>
        <v>45435</v>
      </c>
      <c r="E67" s="51"/>
      <c r="F67" s="51">
        <f t="shared" ref="F67" si="342">SUM(F64:F66)</f>
        <v>44216</v>
      </c>
      <c r="G67" s="52"/>
      <c r="H67" s="52"/>
      <c r="I67" s="51">
        <f t="shared" ref="I67:J67" si="343">SUM(I64:I66)</f>
        <v>43770</v>
      </c>
      <c r="J67" s="51">
        <f t="shared" si="343"/>
        <v>44506</v>
      </c>
      <c r="K67" s="21">
        <f t="shared" ref="K67" si="344">IF(J67&gt;0,(J64*K64+J65*K65+J66*K66)/J67,0)</f>
        <v>7.7667056127263726E-2</v>
      </c>
      <c r="L67" s="52">
        <f t="shared" ref="L67" si="345">L64+L65+L66</f>
        <v>41049.350000000006</v>
      </c>
      <c r="M67" s="53">
        <f>IF(L67&gt;0,N67/L67,0)</f>
        <v>0.76405788135500319</v>
      </c>
      <c r="N67" s="54">
        <f t="shared" ref="N67" si="346">N64+N65+N66</f>
        <v>31364.079392000003</v>
      </c>
      <c r="O67" s="21">
        <f>IF(L67&gt;0,P67/L67,0)</f>
        <v>0.15471117238153587</v>
      </c>
      <c r="P67" s="54">
        <f t="shared" ref="P67" si="347">P64+P65+P66</f>
        <v>6350.7930640000004</v>
      </c>
      <c r="Q67" s="21">
        <f>IF(L67&gt;0,R67/L67,0)</f>
        <v>8.1230946263460932E-2</v>
      </c>
      <c r="R67" s="54">
        <f t="shared" ref="R67" si="348">R64+R65+R66</f>
        <v>3334.4775440000003</v>
      </c>
      <c r="S67" s="21">
        <f>IF(L67&gt;0,T67/L67,0)</f>
        <v>0.20733363066650259</v>
      </c>
      <c r="T67" s="54">
        <f t="shared" ref="T67" si="349">T64+T65+T66</f>
        <v>8510.9107719999993</v>
      </c>
      <c r="U67" s="21">
        <f>IF(L67&gt;0,V67/L67,0)</f>
        <v>0.51400104284233494</v>
      </c>
      <c r="V67" s="54">
        <f t="shared" ref="V67" si="350">V64+V65+V66</f>
        <v>21099.408708000003</v>
      </c>
      <c r="W67" s="21">
        <f>IF(L67&gt;0,X67/L67,0)</f>
        <v>0.39</v>
      </c>
      <c r="X67" s="54">
        <f t="shared" ref="X67" si="351">X64+X65+X66</f>
        <v>16009.246500000003</v>
      </c>
      <c r="Y67" s="55">
        <f>IF(L67&gt;0,Z67/L67,0)</f>
        <v>3.0700714252479026E-3</v>
      </c>
      <c r="Z67" s="56">
        <f t="shared" ref="Z67" si="352">SUM(Z64:Z66)</f>
        <v>126.02443646</v>
      </c>
      <c r="AA67" s="55">
        <f>IF(L67&gt;0,(AA64*L64+AA65*L65+AA66*L66)/L67,0)</f>
        <v>2.9719580129770628E-3</v>
      </c>
      <c r="AB67" s="55">
        <f>IF(J67&gt;0,(J64*AB64+J65*AB65+J66*AB66)/J67,0)</f>
        <v>2.7667056127263733E-4</v>
      </c>
      <c r="AC67" s="52">
        <f t="shared" ref="AC67" si="353">SUM(AC64:AC66)</f>
        <v>11.35704786</v>
      </c>
      <c r="AD67" s="53">
        <f>IF(J67&gt;0,(J64*AD64+J65*AD65+J66*AD66)/J67,0)</f>
        <v>0.21303140026063905</v>
      </c>
      <c r="AE67" s="58">
        <f t="shared" ref="AE67" si="354">SUM(AE64:AE66)</f>
        <v>110.6083908</v>
      </c>
      <c r="AF67" s="53">
        <f t="shared" ref="AF67" si="355">IF(AND(Z67&gt;0),((Z64*AF64+Z65*AF65+Z66*AF66)/Z67),0)</f>
        <v>0.91106547964691909</v>
      </c>
      <c r="AG67" s="57">
        <f t="shared" si="0"/>
        <v>0.90808495596210292</v>
      </c>
      <c r="AH67" s="51">
        <f t="shared" ref="AH67" si="356">SUM(AH64:AH66)</f>
        <v>570</v>
      </c>
      <c r="AI67" s="21">
        <f t="shared" ref="AI67" si="357">IF(AH67&gt;0,(AI64*AH64+AI65*AH65+AI66*AH66)/AH67,0)</f>
        <v>8.8884210526315788E-2</v>
      </c>
      <c r="AJ67" s="53">
        <f>IF(J67&gt;0,(AJ64*J64+AJ65*J65+AJ66*J66)/J67,0)</f>
        <v>0.21315875162899384</v>
      </c>
      <c r="AK67" s="58">
        <f t="shared" ref="AK67" si="358">SUM(AK64:AK66)</f>
        <v>110.6398968</v>
      </c>
      <c r="AL67" s="56"/>
      <c r="AM67" s="56">
        <f t="shared" ref="AM67" si="359">SUM(AM64:AM66)</f>
        <v>502.52</v>
      </c>
      <c r="AN67" s="106"/>
      <c r="AO67" s="107">
        <f>AN66</f>
        <v>1184.9600000000005</v>
      </c>
      <c r="AP67" s="51">
        <f t="shared" ref="AP67" si="360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11" t="s">
        <v>49</v>
      </c>
      <c r="D68" s="12">
        <v>6355</v>
      </c>
      <c r="E68" s="12">
        <v>1</v>
      </c>
      <c r="F68" s="12">
        <v>11763</v>
      </c>
      <c r="G68" s="13">
        <v>0.5</v>
      </c>
      <c r="H68" s="13">
        <v>3.7</v>
      </c>
      <c r="I68" s="12">
        <v>11522</v>
      </c>
      <c r="J68" s="12">
        <v>15336</v>
      </c>
      <c r="K68" s="14">
        <v>7.9000000000000001E-2</v>
      </c>
      <c r="L68" s="24">
        <f t="shared" ref="L68:L70" si="361">J68*(1-K68)</f>
        <v>14124.456</v>
      </c>
      <c r="M68" s="15">
        <v>0.83099999999999996</v>
      </c>
      <c r="N68" s="25">
        <f>L68*M68</f>
        <v>11737.422935999999</v>
      </c>
      <c r="O68" s="14">
        <v>9.2999999999999999E-2</v>
      </c>
      <c r="P68" s="25">
        <f>L68*O68</f>
        <v>1313.5744079999999</v>
      </c>
      <c r="Q68" s="16">
        <v>7.5999999999999998E-2</v>
      </c>
      <c r="R68" s="25">
        <f>L68*Q68</f>
        <v>1073.458656</v>
      </c>
      <c r="S68" s="26">
        <v>0.20100000000000001</v>
      </c>
      <c r="T68" s="25">
        <f>L68*S68</f>
        <v>2839.015656</v>
      </c>
      <c r="U68" s="16">
        <v>0.50900000000000001</v>
      </c>
      <c r="V68" s="25">
        <f>L68*U68</f>
        <v>7189.3481040000006</v>
      </c>
      <c r="W68" s="16">
        <v>0.38</v>
      </c>
      <c r="X68" s="25">
        <f>W68*L68</f>
        <v>5367.2932799999999</v>
      </c>
      <c r="Y68" s="17">
        <v>3.0899999999999999E-3</v>
      </c>
      <c r="Z68" s="18">
        <f>L68*Y68</f>
        <v>43.64456904</v>
      </c>
      <c r="AA68" s="27">
        <f>IF(L68&gt;0,(AC68+AK68)/L68,0)</f>
        <v>2.7735873324962038E-3</v>
      </c>
      <c r="AB68" s="17">
        <v>2.9E-4</v>
      </c>
      <c r="AC68" s="24">
        <f>AB68*L68</f>
        <v>4.0960922399999999</v>
      </c>
      <c r="AD68" s="118">
        <v>0.21</v>
      </c>
      <c r="AE68" s="30">
        <f t="shared" ref="AE68:AE70" si="362">AH68*(1-AI68)*AD68</f>
        <v>36.468599999999995</v>
      </c>
      <c r="AF68" s="28">
        <f t="shared" ref="AF68:AF70" si="363">IF(AND(AD68&gt;0,AB68&gt;0,Y68&gt;0),((Y68-AB68)*AD68)/((AD68-AB68)*Y68),0)</f>
        <v>0.90740194619199055</v>
      </c>
      <c r="AG68" s="60">
        <f t="shared" si="0"/>
        <v>0.89672965251143777</v>
      </c>
      <c r="AH68" s="136">
        <v>190</v>
      </c>
      <c r="AI68" s="16">
        <v>8.5999999999999993E-2</v>
      </c>
      <c r="AJ68" s="15">
        <v>0.20200000000000001</v>
      </c>
      <c r="AK68" s="30">
        <f t="shared" ref="AK68:AK70" si="364">AH68*(1-AI68)*AJ68</f>
        <v>35.079320000000003</v>
      </c>
      <c r="AL68" s="19">
        <v>1.75</v>
      </c>
      <c r="AM68" s="19">
        <v>504.34</v>
      </c>
      <c r="AN68" s="102">
        <f>AN66+AH68-AM68-AO68</f>
        <v>870.62000000000057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46" t="s">
        <v>50</v>
      </c>
      <c r="D69" s="34">
        <v>23100</v>
      </c>
      <c r="E69" s="34">
        <v>2</v>
      </c>
      <c r="F69" s="34">
        <v>16300</v>
      </c>
      <c r="G69" s="35">
        <v>0.9</v>
      </c>
      <c r="H69" s="35">
        <v>3.3</v>
      </c>
      <c r="I69" s="34">
        <v>16690</v>
      </c>
      <c r="J69" s="34">
        <v>16181</v>
      </c>
      <c r="K69" s="36">
        <v>8.3000000000000004E-2</v>
      </c>
      <c r="L69" s="37">
        <f t="shared" si="361"/>
        <v>14837.977000000001</v>
      </c>
      <c r="M69" s="38">
        <v>0.70399999999999996</v>
      </c>
      <c r="N69" s="25">
        <f>L69*M69</f>
        <v>10445.935808</v>
      </c>
      <c r="O69" s="36">
        <v>0.152</v>
      </c>
      <c r="P69" s="25">
        <f>L69*O69</f>
        <v>2255.3725039999999</v>
      </c>
      <c r="Q69" s="39">
        <v>0.14399999999999999</v>
      </c>
      <c r="R69" s="25">
        <f>L69*Q69</f>
        <v>2136.6686879999997</v>
      </c>
      <c r="S69" s="28">
        <v>0.20499999999999999</v>
      </c>
      <c r="T69" s="25">
        <f>L69*S69</f>
        <v>3041.7852849999999</v>
      </c>
      <c r="U69" s="39">
        <v>0.51</v>
      </c>
      <c r="V69" s="25">
        <f>L69*U69</f>
        <v>7567.3682700000008</v>
      </c>
      <c r="W69" s="39">
        <v>0.39</v>
      </c>
      <c r="X69" s="25">
        <f>W69*L69</f>
        <v>5786.8110300000008</v>
      </c>
      <c r="Y69" s="40">
        <v>3.0599999999999998E-3</v>
      </c>
      <c r="Z69" s="18">
        <f>L69*Y69</f>
        <v>45.404209619999996</v>
      </c>
      <c r="AA69" s="27">
        <f>IF(L69&gt;0,(AC69+AK69)/L69,0)</f>
        <v>2.3657937709433028E-3</v>
      </c>
      <c r="AB69" s="40">
        <v>2.7999999999999998E-4</v>
      </c>
      <c r="AC69" s="37">
        <f>AB69*L69</f>
        <v>4.1546335599999997</v>
      </c>
      <c r="AD69" s="28">
        <v>0.217</v>
      </c>
      <c r="AE69" s="41">
        <f t="shared" si="362"/>
        <v>31.768800000000002</v>
      </c>
      <c r="AF69" s="28">
        <f t="shared" si="363"/>
        <v>0.90967050041377451</v>
      </c>
      <c r="AG69" s="29">
        <f t="shared" ref="AG69:AG127" si="365">IF(AND(AA69&gt;0,AJ69&gt;0,AB69&gt;0),((AJ69*(AA69-AB69))/(AA69*(AJ69-AB69))),0)</f>
        <v>0.88281578104186964</v>
      </c>
      <c r="AH69" s="43">
        <v>160</v>
      </c>
      <c r="AI69" s="39">
        <v>8.5000000000000006E-2</v>
      </c>
      <c r="AJ69" s="38">
        <v>0.2114</v>
      </c>
      <c r="AK69" s="41">
        <f t="shared" si="364"/>
        <v>30.948960000000003</v>
      </c>
      <c r="AL69" s="42">
        <v>1.7</v>
      </c>
      <c r="AM69" s="42"/>
      <c r="AN69" s="122">
        <f>AN68+AH69-AM69</f>
        <v>1030.6200000000006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46" t="s">
        <v>51</v>
      </c>
      <c r="D70" s="43">
        <v>17140</v>
      </c>
      <c r="E70" s="43">
        <v>1</v>
      </c>
      <c r="F70" s="43">
        <v>16731</v>
      </c>
      <c r="G70" s="37">
        <v>0.4</v>
      </c>
      <c r="H70" s="37">
        <v>3.3</v>
      </c>
      <c r="I70" s="43">
        <v>16666</v>
      </c>
      <c r="J70" s="43">
        <v>16279</v>
      </c>
      <c r="K70" s="39">
        <v>8.2000000000000003E-2</v>
      </c>
      <c r="L70" s="37">
        <f t="shared" si="361"/>
        <v>14944.122000000001</v>
      </c>
      <c r="M70" s="28">
        <v>0.81599999999999995</v>
      </c>
      <c r="N70" s="25">
        <f>L70*M70</f>
        <v>12194.403552</v>
      </c>
      <c r="O70" s="39">
        <v>0.157</v>
      </c>
      <c r="P70" s="25">
        <f>L70*O70</f>
        <v>2346.2271540000002</v>
      </c>
      <c r="Q70" s="39">
        <v>2.7E-2</v>
      </c>
      <c r="R70" s="25">
        <f>L70*Q70</f>
        <v>403.49129400000004</v>
      </c>
      <c r="S70" s="28">
        <v>0.20200000000000001</v>
      </c>
      <c r="T70" s="25">
        <f>L70*S70</f>
        <v>3018.7126440000006</v>
      </c>
      <c r="U70" s="39">
        <v>0.499</v>
      </c>
      <c r="V70" s="25">
        <f>L70*U70</f>
        <v>7457.1168780000007</v>
      </c>
      <c r="W70" s="39">
        <v>0.39</v>
      </c>
      <c r="X70" s="25">
        <f>W70*L70</f>
        <v>5828.2075800000002</v>
      </c>
      <c r="Y70" s="47">
        <v>3.0699999999999998E-3</v>
      </c>
      <c r="Z70" s="18">
        <f>L70*Y70</f>
        <v>45.87845454</v>
      </c>
      <c r="AA70" s="27">
        <f>IF(L70&gt;0,(AC70+AK70)/L70,0)</f>
        <v>3.4566321219808029E-3</v>
      </c>
      <c r="AB70" s="47">
        <v>2.7E-4</v>
      </c>
      <c r="AC70" s="37">
        <f>AB70*L70</f>
        <v>4.0349129400000008</v>
      </c>
      <c r="AD70" s="28">
        <v>0.21790000000000001</v>
      </c>
      <c r="AE70" s="41">
        <f t="shared" si="362"/>
        <v>47.338992900000001</v>
      </c>
      <c r="AF70" s="28">
        <f t="shared" si="363"/>
        <v>0.91318364357759285</v>
      </c>
      <c r="AG70" s="29">
        <f t="shared" si="365"/>
        <v>0.923026226130373</v>
      </c>
      <c r="AH70" s="43">
        <v>239</v>
      </c>
      <c r="AI70" s="39">
        <v>9.0999999999999998E-2</v>
      </c>
      <c r="AJ70" s="28">
        <v>0.21920000000000001</v>
      </c>
      <c r="AK70" s="41">
        <f t="shared" si="364"/>
        <v>47.621419200000005</v>
      </c>
      <c r="AL70" s="18">
        <v>1.75</v>
      </c>
      <c r="AM70" s="18"/>
      <c r="AN70" s="122">
        <f>AN69+AH70-AM70</f>
        <v>1269.6200000000006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366">SUM(D68:D70)</f>
        <v>46595</v>
      </c>
      <c r="E71" s="51"/>
      <c r="F71" s="51">
        <f t="shared" ref="F71" si="367">SUM(F68:F70)</f>
        <v>44794</v>
      </c>
      <c r="G71" s="52"/>
      <c r="H71" s="52"/>
      <c r="I71" s="51">
        <f t="shared" ref="I71:J71" si="368">SUM(I68:I70)</f>
        <v>44878</v>
      </c>
      <c r="J71" s="51">
        <f t="shared" si="368"/>
        <v>47796</v>
      </c>
      <c r="K71" s="21">
        <f t="shared" ref="K71" si="369">IF(J71&gt;0,(J68*K68+J69*K69+J70*K70)/J71,0)</f>
        <v>8.1375951962507326E-2</v>
      </c>
      <c r="L71" s="52">
        <f t="shared" ref="L71" si="370">L68+L69+L70</f>
        <v>43906.555</v>
      </c>
      <c r="M71" s="53">
        <f>IF(L71&gt;0,N71/L71,0)</f>
        <v>0.78297562393587927</v>
      </c>
      <c r="N71" s="54">
        <f t="shared" ref="N71" si="371">N68+N69+N70</f>
        <v>34377.762296000001</v>
      </c>
      <c r="O71" s="21">
        <f>IF(L71&gt;0,P71/L71,0)</f>
        <v>0.13472188984082217</v>
      </c>
      <c r="P71" s="54">
        <f t="shared" ref="P71" si="372">P68+P69+P70</f>
        <v>5915.1740659999996</v>
      </c>
      <c r="Q71" s="21">
        <f>IF(L71&gt;0,R71/L71,0)</f>
        <v>8.230248622329854E-2</v>
      </c>
      <c r="R71" s="54">
        <f t="shared" ref="R71" si="373">R68+R69+R70</f>
        <v>3613.6186379999995</v>
      </c>
      <c r="S71" s="21">
        <f>IF(L71&gt;0,T71/L71,0)</f>
        <v>0.20269213981830278</v>
      </c>
      <c r="T71" s="54">
        <f t="shared" ref="T71" si="374">T68+T69+T70</f>
        <v>8899.5135850000006</v>
      </c>
      <c r="U71" s="21">
        <f>IF(L71&gt;0,V71/L71,0)</f>
        <v>0.50593432465835686</v>
      </c>
      <c r="V71" s="54">
        <f t="shared" ref="V71" si="375">V68+V69+V70</f>
        <v>22213.833252000004</v>
      </c>
      <c r="W71" s="21">
        <f>IF(L71&gt;0,X71/L71,0)</f>
        <v>0.38678306439664878</v>
      </c>
      <c r="X71" s="54">
        <f t="shared" ref="X71" si="376">X68+X69+X70</f>
        <v>16982.311890000001</v>
      </c>
      <c r="Y71" s="55">
        <f>IF(L71&gt;0,Z71/L71,0)</f>
        <v>3.0730544266112428E-3</v>
      </c>
      <c r="Z71" s="56">
        <f t="shared" ref="Z71" si="377">SUM(Z68:Z70)</f>
        <v>134.92723319999999</v>
      </c>
      <c r="AA71" s="55">
        <f>IF(L71&gt;0,(AA68*L68+AA69*L69+AA70*L70)/L71,0)</f>
        <v>2.8682582347897712E-3</v>
      </c>
      <c r="AB71" s="55">
        <f>IF(J71&gt;0,(J68*AB68+J69*AB69+J70*AB70)/J71,0)</f>
        <v>2.7980270315507578E-4</v>
      </c>
      <c r="AC71" s="52">
        <f t="shared" ref="AC71" si="378">SUM(AC68:AC70)</f>
        <v>12.28563874</v>
      </c>
      <c r="AD71" s="53">
        <f>IF(J71&gt;0,(J68*AD68+J69*AD69+J70*AD70)/J71,0)</f>
        <v>0.21506048832538288</v>
      </c>
      <c r="AE71" s="58">
        <f t="shared" ref="AE71" si="379">SUM(AE68:AE70)</f>
        <v>115.5763929</v>
      </c>
      <c r="AF71" s="53">
        <f t="shared" ref="AF71" si="380">IF(AND(Z71&gt;0),((Z68*AF68+Z69*AF69+Z70*AF70)/Z71),0)</f>
        <v>0.91013124881945751</v>
      </c>
      <c r="AG71" s="57">
        <f t="shared" si="365"/>
        <v>0.9036466432205954</v>
      </c>
      <c r="AH71" s="51">
        <f t="shared" ref="AH71" si="381">SUM(AH68:AH70)</f>
        <v>589</v>
      </c>
      <c r="AI71" s="21">
        <f t="shared" ref="AI71" si="382">IF(AH71&gt;0,(AI68*AH68+AI69*AH69+AI70*AH70)/AH71,0)</f>
        <v>8.7757215619694393E-2</v>
      </c>
      <c r="AJ71" s="53">
        <f>IF(J71&gt;0,(AJ68*J68+AJ69*J69+AJ70*J70)/J71,0)</f>
        <v>0.21104050966608084</v>
      </c>
      <c r="AK71" s="58">
        <f t="shared" ref="AK71" si="383">SUM(AK68:AK70)</f>
        <v>113.64969920000001</v>
      </c>
      <c r="AL71" s="56"/>
      <c r="AM71" s="56">
        <f t="shared" ref="AM71" si="384">SUM(AM68:AM70)</f>
        <v>504.34</v>
      </c>
      <c r="AN71" s="106"/>
      <c r="AO71" s="107">
        <f>AN70</f>
        <v>1269.6200000000006</v>
      </c>
      <c r="AP71" s="51">
        <f t="shared" ref="AP71" si="385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49</v>
      </c>
      <c r="D72" s="12">
        <v>5587</v>
      </c>
      <c r="E72" s="12">
        <v>0</v>
      </c>
      <c r="F72" s="12">
        <v>13513</v>
      </c>
      <c r="G72" s="13">
        <v>0.8</v>
      </c>
      <c r="H72" s="13">
        <v>3.3</v>
      </c>
      <c r="I72" s="12">
        <v>13006</v>
      </c>
      <c r="J72" s="12">
        <v>16345</v>
      </c>
      <c r="K72" s="14">
        <v>7.8E-2</v>
      </c>
      <c r="L72" s="24">
        <f t="shared" ref="L72:L74" si="386">J72*(1-K72)</f>
        <v>15070.09</v>
      </c>
      <c r="M72" s="15">
        <v>0.86799999999999999</v>
      </c>
      <c r="N72" s="25">
        <f>L72*M72</f>
        <v>13080.83812</v>
      </c>
      <c r="O72" s="14">
        <v>9.7000000000000003E-2</v>
      </c>
      <c r="P72" s="25">
        <f>L72*O72</f>
        <v>1461.79873</v>
      </c>
      <c r="Q72" s="16">
        <v>3.5000000000000003E-2</v>
      </c>
      <c r="R72" s="25">
        <f>L72*Q72</f>
        <v>527.45315000000005</v>
      </c>
      <c r="S72" s="26">
        <v>0.19500000000000001</v>
      </c>
      <c r="T72" s="25">
        <f>L72*S72</f>
        <v>2938.6675500000001</v>
      </c>
      <c r="U72" s="16">
        <v>0.51100000000000001</v>
      </c>
      <c r="V72" s="25">
        <f>L72*U72</f>
        <v>7700.8159900000001</v>
      </c>
      <c r="W72" s="16">
        <v>0.39</v>
      </c>
      <c r="X72" s="25">
        <f>W72*L72</f>
        <v>5877.3351000000002</v>
      </c>
      <c r="Y72" s="17">
        <v>3.0999999999999999E-3</v>
      </c>
      <c r="Z72" s="18">
        <f>L72*Y72</f>
        <v>46.717278999999998</v>
      </c>
      <c r="AA72" s="27">
        <f>IF(L72&gt;0,(AC72+AK72)/L72,0)</f>
        <v>2.7785298893370906E-3</v>
      </c>
      <c r="AB72" s="17">
        <v>2.7E-4</v>
      </c>
      <c r="AC72" s="24">
        <f>AB72*L72</f>
        <v>4.0689242999999999</v>
      </c>
      <c r="AD72" s="118">
        <v>0.21690000000000001</v>
      </c>
      <c r="AE72" s="30">
        <f t="shared" ref="AE72:AE74" si="387">AH72*(1-AI72)*AD72</f>
        <v>38.459840400000004</v>
      </c>
      <c r="AF72" s="28">
        <f t="shared" ref="AF72:AF74" si="388">IF(AND(AD72&gt;0,AB72&gt;0,Y72&gt;0),((Y72-AB72)*AD72)/((AD72-AB72)*Y72),0)</f>
        <v>0.91404103622498889</v>
      </c>
      <c r="AG72" s="60">
        <f t="shared" si="365"/>
        <v>0.90397111470829494</v>
      </c>
      <c r="AH72" s="12">
        <v>194</v>
      </c>
      <c r="AI72" s="14">
        <v>8.5999999999999993E-2</v>
      </c>
      <c r="AJ72" s="15">
        <v>0.2132</v>
      </c>
      <c r="AK72" s="30">
        <f t="shared" ref="AK72:AK74" si="389">AH72*(1-AI72)*AJ72</f>
        <v>37.8037712</v>
      </c>
      <c r="AL72" s="19">
        <v>1.75</v>
      </c>
      <c r="AM72" s="19">
        <v>1200.8399999999999</v>
      </c>
      <c r="AN72" s="102">
        <f>AN70+AH72-AM72</f>
        <v>262.78000000000065</v>
      </c>
      <c r="AO72" s="103"/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11" t="s">
        <v>52</v>
      </c>
      <c r="D73" s="34">
        <v>19000</v>
      </c>
      <c r="E73" s="34">
        <v>4</v>
      </c>
      <c r="F73" s="34">
        <v>14482</v>
      </c>
      <c r="G73" s="35">
        <v>0.7</v>
      </c>
      <c r="H73" s="35">
        <v>4</v>
      </c>
      <c r="I73" s="34">
        <v>14668</v>
      </c>
      <c r="J73" s="34">
        <v>16221</v>
      </c>
      <c r="K73" s="36">
        <v>8.1000000000000003E-2</v>
      </c>
      <c r="L73" s="37">
        <f t="shared" si="386"/>
        <v>14907.099</v>
      </c>
      <c r="M73" s="38">
        <v>0.80800000000000005</v>
      </c>
      <c r="N73" s="25">
        <f>L73*M73</f>
        <v>12044.935992000001</v>
      </c>
      <c r="O73" s="36">
        <v>0.11700000000000001</v>
      </c>
      <c r="P73" s="25">
        <f>L73*O73</f>
        <v>1744.1305830000001</v>
      </c>
      <c r="Q73" s="39">
        <v>7.4999999999999997E-2</v>
      </c>
      <c r="R73" s="25">
        <f>L73*Q73</f>
        <v>1118.0324249999999</v>
      </c>
      <c r="S73" s="28">
        <v>0.19600000000000001</v>
      </c>
      <c r="T73" s="25">
        <f>L73*S73</f>
        <v>2921.7914040000001</v>
      </c>
      <c r="U73" s="39">
        <v>0.51100000000000001</v>
      </c>
      <c r="V73" s="25">
        <f>L73*U73</f>
        <v>7617.5275890000003</v>
      </c>
      <c r="W73" s="39">
        <v>0.38</v>
      </c>
      <c r="X73" s="25">
        <f>W73*L73</f>
        <v>5664.6976199999999</v>
      </c>
      <c r="Y73" s="40">
        <v>3.0400000000000002E-3</v>
      </c>
      <c r="Z73" s="18">
        <f>L73*Y73</f>
        <v>45.317580960000001</v>
      </c>
      <c r="AA73" s="27">
        <f>IF(L73&gt;0,(AC73+AK73)/L73,0)</f>
        <v>2.9503668379743104E-3</v>
      </c>
      <c r="AB73" s="40">
        <v>2.5999999999999998E-4</v>
      </c>
      <c r="AC73" s="37">
        <f>AB73*L73</f>
        <v>3.8758457399999995</v>
      </c>
      <c r="AD73" s="28">
        <v>0.22040000000000001</v>
      </c>
      <c r="AE73" s="41">
        <f t="shared" si="387"/>
        <v>40.602969600000009</v>
      </c>
      <c r="AF73" s="28">
        <f t="shared" si="388"/>
        <v>0.91555373853002642</v>
      </c>
      <c r="AG73" s="29">
        <f t="shared" si="365"/>
        <v>0.9129657239380069</v>
      </c>
      <c r="AH73" s="34">
        <v>202</v>
      </c>
      <c r="AI73" s="36">
        <v>8.7999999999999995E-2</v>
      </c>
      <c r="AJ73" s="38">
        <v>0.2177</v>
      </c>
      <c r="AK73" s="41">
        <f t="shared" si="389"/>
        <v>40.105564800000003</v>
      </c>
      <c r="AL73" s="42">
        <v>1.72</v>
      </c>
      <c r="AM73" s="42"/>
      <c r="AN73" s="122">
        <f>AN72+AH73-AM73</f>
        <v>464.78000000000065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46" t="s">
        <v>51</v>
      </c>
      <c r="D74" s="43">
        <v>20513</v>
      </c>
      <c r="E74" s="43">
        <v>1</v>
      </c>
      <c r="F74" s="43">
        <v>16207</v>
      </c>
      <c r="G74" s="37">
        <v>0.5</v>
      </c>
      <c r="H74" s="37">
        <v>4.0999999999999996</v>
      </c>
      <c r="I74" s="43">
        <v>16373</v>
      </c>
      <c r="J74" s="43">
        <v>16210</v>
      </c>
      <c r="K74" s="39">
        <v>7.6999999999999999E-2</v>
      </c>
      <c r="L74" s="37">
        <f t="shared" si="386"/>
        <v>14961.83</v>
      </c>
      <c r="M74" s="28">
        <v>0.75700000000000001</v>
      </c>
      <c r="N74" s="25">
        <f>L74*M74</f>
        <v>11326.105310000001</v>
      </c>
      <c r="O74" s="39">
        <v>0.217</v>
      </c>
      <c r="P74" s="25">
        <f>L74*O74</f>
        <v>3246.71711</v>
      </c>
      <c r="Q74" s="39">
        <v>2.5999999999999999E-2</v>
      </c>
      <c r="R74" s="25">
        <f>L74*Q74</f>
        <v>389.00757999999996</v>
      </c>
      <c r="S74" s="28">
        <v>0.19</v>
      </c>
      <c r="T74" s="25">
        <f>L74*S74</f>
        <v>2842.7476999999999</v>
      </c>
      <c r="U74" s="39">
        <v>0.51200000000000001</v>
      </c>
      <c r="V74" s="25">
        <f>L74*U74</f>
        <v>7660.4569600000004</v>
      </c>
      <c r="W74" s="39">
        <v>0.39</v>
      </c>
      <c r="X74" s="25">
        <f>W74*L74</f>
        <v>5835.1136999999999</v>
      </c>
      <c r="Y74" s="47">
        <v>3.1099999999999999E-3</v>
      </c>
      <c r="Z74" s="18">
        <f>L74*Y74</f>
        <v>46.531291299999999</v>
      </c>
      <c r="AA74" s="27">
        <f>IF(L74&gt;0,(AC74+AK74)/L74,0)</f>
        <v>3.0001395417539167E-3</v>
      </c>
      <c r="AB74" s="47">
        <v>2.5999999999999998E-4</v>
      </c>
      <c r="AC74" s="37">
        <f>AB74*L74</f>
        <v>3.8900757999999995</v>
      </c>
      <c r="AD74" s="28">
        <v>0.21809999999999999</v>
      </c>
      <c r="AE74" s="41">
        <f t="shared" si="387"/>
        <v>40.885025999999996</v>
      </c>
      <c r="AF74" s="28">
        <f t="shared" si="388"/>
        <v>0.91749246917705929</v>
      </c>
      <c r="AG74" s="29">
        <f t="shared" si="365"/>
        <v>0.91442447163429474</v>
      </c>
      <c r="AH74" s="43">
        <v>206</v>
      </c>
      <c r="AI74" s="39">
        <v>0.09</v>
      </c>
      <c r="AJ74" s="28">
        <v>0.21870000000000001</v>
      </c>
      <c r="AK74" s="41">
        <f t="shared" si="389"/>
        <v>40.997502000000004</v>
      </c>
      <c r="AL74" s="18">
        <v>1.71</v>
      </c>
      <c r="AM74" s="18"/>
      <c r="AN74" s="122">
        <f>AN73+AH74-AM74</f>
        <v>670.78000000000065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390">SUM(D72:D74)</f>
        <v>45100</v>
      </c>
      <c r="E75" s="51"/>
      <c r="F75" s="51">
        <f t="shared" ref="F75" si="391">SUM(F72:F74)</f>
        <v>44202</v>
      </c>
      <c r="G75" s="52"/>
      <c r="H75" s="52"/>
      <c r="I75" s="51">
        <f t="shared" ref="I75:J75" si="392">SUM(I72:I74)</f>
        <v>44047</v>
      </c>
      <c r="J75" s="51">
        <f t="shared" si="392"/>
        <v>48776</v>
      </c>
      <c r="K75" s="21">
        <f t="shared" ref="K75" si="393">IF(J75&gt;0,(J72*K72+J73*K73+J74*K74)/J75,0)</f>
        <v>7.8665347711989506E-2</v>
      </c>
      <c r="L75" s="52">
        <f t="shared" ref="L75" si="394">L72+L73+L74</f>
        <v>44939.019</v>
      </c>
      <c r="M75" s="53">
        <f>IF(L75&gt;0,N75/L75,0)</f>
        <v>0.81114096909859112</v>
      </c>
      <c r="N75" s="54">
        <f t="shared" ref="N75" si="395">N72+N73+N74</f>
        <v>36451.879421999998</v>
      </c>
      <c r="O75" s="21">
        <f>IF(L75&gt;0,P75/L75,0)</f>
        <v>0.14358672188638563</v>
      </c>
      <c r="P75" s="54">
        <f t="shared" ref="P75" si="396">P72+P73+P74</f>
        <v>6452.6464230000001</v>
      </c>
      <c r="Q75" s="21">
        <f>IF(L75&gt;0,R75/L75,0)</f>
        <v>4.5272309015023222E-2</v>
      </c>
      <c r="R75" s="54">
        <f t="shared" ref="R75" si="397">R72+R73+R74</f>
        <v>2034.4931549999999</v>
      </c>
      <c r="S75" s="21">
        <f>IF(L75&gt;0,T75/L75,0)</f>
        <v>0.19366703696847498</v>
      </c>
      <c r="T75" s="54">
        <f t="shared" ref="T75" si="398">T72+T73+T74</f>
        <v>8703.2066539999996</v>
      </c>
      <c r="U75" s="21">
        <f>IF(L75&gt;0,V75/L75,0)</f>
        <v>0.51133293628416765</v>
      </c>
      <c r="V75" s="54">
        <f t="shared" ref="V75" si="399">V72+V73+V74</f>
        <v>22978.800539</v>
      </c>
      <c r="W75" s="21">
        <f>IF(L75&gt;0,X75/L75,0)</f>
        <v>0.38668281610686689</v>
      </c>
      <c r="X75" s="54">
        <f t="shared" ref="X75" si="400">X72+X73+X74</f>
        <v>17377.146419999997</v>
      </c>
      <c r="Y75" s="55">
        <f>IF(L75&gt;0,Z75/L75,0)</f>
        <v>3.0834262594828781E-3</v>
      </c>
      <c r="Z75" s="56">
        <f t="shared" ref="Z75" si="401">SUM(Z72:Z74)</f>
        <v>138.56615126</v>
      </c>
      <c r="AA75" s="55">
        <f>IF(L75&gt;0,(AA72*L72+AA73*L73+AA74*L74)/L75,0)</f>
        <v>2.9093132593748876E-3</v>
      </c>
      <c r="AB75" s="55">
        <f>IF(J75&gt;0,(J72*AB72+J73*AB73+J74*AB74)/J75,0)</f>
        <v>2.6335103329506315E-4</v>
      </c>
      <c r="AC75" s="52">
        <f t="shared" ref="AC75" si="402">SUM(AC72:AC74)</f>
        <v>11.83484584</v>
      </c>
      <c r="AD75" s="53">
        <f>IF(J75&gt;0,(J72*AD72+J73*AD73+J74*AD74)/J75,0)</f>
        <v>0.21846276652452026</v>
      </c>
      <c r="AE75" s="58">
        <f t="shared" ref="AE75" si="403">SUM(AE72:AE74)</f>
        <v>119.94783600000001</v>
      </c>
      <c r="AF75" s="53">
        <f t="shared" ref="AF75" si="404">IF(AND(Z75&gt;0),((Z72*AF72+Z73*AF73+Z74*AF74)/Z75),0)</f>
        <v>0.91569477084335282</v>
      </c>
      <c r="AG75" s="57">
        <f t="shared" si="365"/>
        <v>0.91058751682074923</v>
      </c>
      <c r="AH75" s="51">
        <f t="shared" ref="AH75" si="405">SUM(AH72:AH74)</f>
        <v>602</v>
      </c>
      <c r="AI75" s="21">
        <f t="shared" ref="AI75" si="406">IF(AH75&gt;0,(AI72*AH72+AI73*AH73+AI74*AH74)/AH75,0)</f>
        <v>8.8039867109634545E-2</v>
      </c>
      <c r="AJ75" s="53">
        <f>IF(J75&gt;0,(AJ72*J72+AJ73*J73+AJ74*J74)/J75,0)</f>
        <v>0.21652437059209448</v>
      </c>
      <c r="AK75" s="58">
        <f t="shared" ref="AK75" si="407">SUM(AK72:AK74)</f>
        <v>118.90683799999999</v>
      </c>
      <c r="AL75" s="56"/>
      <c r="AM75" s="56">
        <f t="shared" ref="AM75" si="408">SUM(AM72:AM74)</f>
        <v>1200.8399999999999</v>
      </c>
      <c r="AN75" s="106"/>
      <c r="AO75" s="107">
        <f>AN74</f>
        <v>670.78000000000065</v>
      </c>
      <c r="AP75" s="51">
        <f t="shared" ref="AP75" si="409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49</v>
      </c>
      <c r="D76" s="12">
        <v>5700</v>
      </c>
      <c r="E76" s="12">
        <v>0</v>
      </c>
      <c r="F76" s="12">
        <v>10710</v>
      </c>
      <c r="G76" s="13">
        <v>1.6</v>
      </c>
      <c r="H76" s="13">
        <v>5.7</v>
      </c>
      <c r="I76" s="12">
        <v>10219</v>
      </c>
      <c r="J76" s="12">
        <v>16365</v>
      </c>
      <c r="K76" s="14">
        <v>7.8E-2</v>
      </c>
      <c r="L76" s="24">
        <f t="shared" ref="L76:L78" si="410">J76*(1-K76)</f>
        <v>15088.53</v>
      </c>
      <c r="M76" s="15">
        <v>0.88700000000000001</v>
      </c>
      <c r="N76" s="25">
        <f>L76*M76</f>
        <v>13383.526110000001</v>
      </c>
      <c r="O76" s="14">
        <v>0.105</v>
      </c>
      <c r="P76" s="25">
        <f>L76*O76</f>
        <v>1584.29565</v>
      </c>
      <c r="Q76" s="16">
        <v>8.0000000000000002E-3</v>
      </c>
      <c r="R76" s="25">
        <f>L76*Q76</f>
        <v>120.70824</v>
      </c>
      <c r="S76" s="26">
        <v>0.19700000000000001</v>
      </c>
      <c r="T76" s="25">
        <f>L76*S76</f>
        <v>2972.4404100000002</v>
      </c>
      <c r="U76" s="16">
        <v>0.50800000000000001</v>
      </c>
      <c r="V76" s="25">
        <f>L76*U76</f>
        <v>7664.9732400000003</v>
      </c>
      <c r="W76" s="16">
        <v>0.39</v>
      </c>
      <c r="X76" s="25">
        <f>W76*L76</f>
        <v>5884.5267000000003</v>
      </c>
      <c r="Y76" s="17">
        <v>3.1900000000000001E-3</v>
      </c>
      <c r="Z76" s="18">
        <f>L76*Y76</f>
        <v>48.132410700000001</v>
      </c>
      <c r="AA76" s="27">
        <f>IF(L76&gt;0,(AC76+AK76)/L76,0)</f>
        <v>3.257285620269171E-3</v>
      </c>
      <c r="AB76" s="17">
        <v>2.5999999999999998E-4</v>
      </c>
      <c r="AC76" s="24">
        <f>AB76*L76</f>
        <v>3.9230177999999998</v>
      </c>
      <c r="AD76" s="118">
        <v>0.219</v>
      </c>
      <c r="AE76" s="30">
        <f t="shared" ref="AE76:AE78" si="411">AH76*(1-AI76)*AD76</f>
        <v>45.039540000000002</v>
      </c>
      <c r="AF76" s="28">
        <f t="shared" ref="AF76:AF78" si="412">IF(AND(AD76&gt;0,AB76&gt;0,Y76&gt;0),((Y76-AB76)*AD76)/((AD76-AB76)*Y76),0)</f>
        <v>0.91958704498233412</v>
      </c>
      <c r="AG76" s="60">
        <f t="shared" si="365"/>
        <v>0.92126820385112429</v>
      </c>
      <c r="AH76" s="12">
        <v>226</v>
      </c>
      <c r="AI76" s="14">
        <v>0.09</v>
      </c>
      <c r="AJ76" s="15">
        <v>0.21990000000000001</v>
      </c>
      <c r="AK76" s="30">
        <f t="shared" ref="AK76:AK78" si="413">AH76*(1-AI76)*AJ76</f>
        <v>45.224634000000002</v>
      </c>
      <c r="AL76" s="19">
        <v>1.78</v>
      </c>
      <c r="AM76" s="19">
        <v>864.52</v>
      </c>
      <c r="AN76" s="102">
        <f>AN74+AH76-AM76-AO76</f>
        <v>6.7501559897209518E-13</v>
      </c>
      <c r="AO76" s="103">
        <v>32.26</v>
      </c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11" t="s">
        <v>52</v>
      </c>
      <c r="D77" s="34">
        <v>18500</v>
      </c>
      <c r="E77" s="34">
        <v>2</v>
      </c>
      <c r="F77" s="34">
        <v>14928</v>
      </c>
      <c r="G77" s="35">
        <v>1.1000000000000001</v>
      </c>
      <c r="H77" s="35">
        <v>4.0999999999999996</v>
      </c>
      <c r="I77" s="34">
        <v>15113</v>
      </c>
      <c r="J77" s="34">
        <v>16434</v>
      </c>
      <c r="K77" s="36">
        <v>7.8E-2</v>
      </c>
      <c r="L77" s="37">
        <f t="shared" si="410"/>
        <v>15152.148000000001</v>
      </c>
      <c r="M77" s="38">
        <v>0.81699999999999995</v>
      </c>
      <c r="N77" s="25">
        <f>L77*M77</f>
        <v>12379.304916000001</v>
      </c>
      <c r="O77" s="36">
        <v>0.13300000000000001</v>
      </c>
      <c r="P77" s="25">
        <f>L77*O77</f>
        <v>2015.2356840000002</v>
      </c>
      <c r="Q77" s="39">
        <v>0.05</v>
      </c>
      <c r="R77" s="25">
        <f>L77*Q77</f>
        <v>757.6074000000001</v>
      </c>
      <c r="S77" s="28">
        <v>0.20300000000000001</v>
      </c>
      <c r="T77" s="25">
        <f>L77*S77</f>
        <v>3075.8860440000003</v>
      </c>
      <c r="U77" s="39">
        <v>0.503</v>
      </c>
      <c r="V77" s="25">
        <f>L77*U77</f>
        <v>7621.5304440000009</v>
      </c>
      <c r="W77" s="39">
        <v>0.38</v>
      </c>
      <c r="X77" s="25">
        <f>W77*L77</f>
        <v>5757.8162400000001</v>
      </c>
      <c r="Y77" s="40">
        <v>3.31E-3</v>
      </c>
      <c r="Z77" s="18">
        <f>L77*Y77</f>
        <v>50.153609880000005</v>
      </c>
      <c r="AA77" s="27">
        <f>IF(L77&gt;0,(AC77+AK77)/L77,0)</f>
        <v>3.0765359366869967E-3</v>
      </c>
      <c r="AB77" s="40">
        <v>2.7999999999999998E-4</v>
      </c>
      <c r="AC77" s="37">
        <f>AB77*L77</f>
        <v>4.2426014399999996</v>
      </c>
      <c r="AD77" s="28">
        <v>0.21640000000000001</v>
      </c>
      <c r="AE77" s="41">
        <f t="shared" si="411"/>
        <v>41.642284800000006</v>
      </c>
      <c r="AF77" s="28">
        <f t="shared" si="412"/>
        <v>0.91659383591861532</v>
      </c>
      <c r="AG77" s="29">
        <f t="shared" si="365"/>
        <v>0.91014586424544586</v>
      </c>
      <c r="AH77" s="34">
        <v>211</v>
      </c>
      <c r="AI77" s="36">
        <v>8.7999999999999995E-2</v>
      </c>
      <c r="AJ77" s="38">
        <v>0.22020000000000001</v>
      </c>
      <c r="AK77" s="41">
        <f t="shared" si="413"/>
        <v>42.373526400000003</v>
      </c>
      <c r="AL77" s="42">
        <v>1.75</v>
      </c>
      <c r="AM77" s="42"/>
      <c r="AN77" s="122">
        <f>AN76+AH77-AM77</f>
        <v>211.00000000000068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11" t="s">
        <v>53</v>
      </c>
      <c r="D78" s="43">
        <v>13500</v>
      </c>
      <c r="E78" s="43">
        <v>3</v>
      </c>
      <c r="F78" s="43">
        <v>14270</v>
      </c>
      <c r="G78" s="37">
        <v>1</v>
      </c>
      <c r="H78" s="37">
        <v>3.9</v>
      </c>
      <c r="I78" s="43">
        <v>14142</v>
      </c>
      <c r="J78" s="43">
        <v>16371</v>
      </c>
      <c r="K78" s="39">
        <v>7.6999999999999999E-2</v>
      </c>
      <c r="L78" s="37">
        <f t="shared" si="410"/>
        <v>15110.433000000001</v>
      </c>
      <c r="M78" s="28">
        <v>0.83599999999999997</v>
      </c>
      <c r="N78" s="25">
        <f>L78*M78</f>
        <v>12632.321988</v>
      </c>
      <c r="O78" s="39">
        <v>0.121</v>
      </c>
      <c r="P78" s="25">
        <f>L78*O78</f>
        <v>1828.3623930000001</v>
      </c>
      <c r="Q78" s="39">
        <v>4.2999999999999997E-2</v>
      </c>
      <c r="R78" s="25">
        <f>L78*Q78</f>
        <v>649.74861899999996</v>
      </c>
      <c r="S78" s="28">
        <v>0.20699999999999999</v>
      </c>
      <c r="T78" s="25">
        <f>L78*S78</f>
        <v>3127.8596309999998</v>
      </c>
      <c r="U78" s="39">
        <v>0.495</v>
      </c>
      <c r="V78" s="25">
        <f>L78*U78</f>
        <v>7479.6643350000004</v>
      </c>
      <c r="W78" s="39">
        <v>0.39</v>
      </c>
      <c r="X78" s="25">
        <f>W78*L78</f>
        <v>5893.068870000001</v>
      </c>
      <c r="Y78" s="47">
        <v>3.2499999999999999E-3</v>
      </c>
      <c r="Z78" s="18">
        <f>L78*Y78</f>
        <v>49.108907250000001</v>
      </c>
      <c r="AA78" s="27">
        <f>IF(L78&gt;0,(AC78+AK78)/L78,0)</f>
        <v>3.441188758124933E-3</v>
      </c>
      <c r="AB78" s="47">
        <v>2.9E-4</v>
      </c>
      <c r="AC78" s="37">
        <f>AB78*L78</f>
        <v>4.3820255700000006</v>
      </c>
      <c r="AD78" s="28">
        <v>0.21560000000000001</v>
      </c>
      <c r="AE78" s="41">
        <f t="shared" si="411"/>
        <v>46.684730400000007</v>
      </c>
      <c r="AF78" s="28">
        <f t="shared" si="412"/>
        <v>0.9119959414511456</v>
      </c>
      <c r="AG78" s="29">
        <f t="shared" si="365"/>
        <v>0.91693603470700613</v>
      </c>
      <c r="AH78" s="43">
        <v>239</v>
      </c>
      <c r="AI78" s="39">
        <v>9.4E-2</v>
      </c>
      <c r="AJ78" s="28">
        <v>0.21990000000000001</v>
      </c>
      <c r="AK78" s="41">
        <f t="shared" si="413"/>
        <v>47.615826600000005</v>
      </c>
      <c r="AL78" s="18">
        <v>1.8</v>
      </c>
      <c r="AM78" s="18"/>
      <c r="AN78" s="122">
        <f>AN77+AH78-AM78</f>
        <v>450.00000000000068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414">SUM(D76:D78)</f>
        <v>37700</v>
      </c>
      <c r="E79" s="51"/>
      <c r="F79" s="51">
        <f t="shared" ref="F79" si="415">SUM(F76:F78)</f>
        <v>39908</v>
      </c>
      <c r="G79" s="52"/>
      <c r="H79" s="52"/>
      <c r="I79" s="51">
        <f t="shared" ref="I79:J79" si="416">SUM(I76:I78)</f>
        <v>39474</v>
      </c>
      <c r="J79" s="51">
        <f t="shared" si="416"/>
        <v>49170</v>
      </c>
      <c r="K79" s="21">
        <f t="shared" ref="K79" si="417">IF(J79&gt;0,(J76*K76+J77*K77+J78*K78)/J79,0)</f>
        <v>7.7667053081147047E-2</v>
      </c>
      <c r="L79" s="52">
        <f t="shared" ref="L79" si="418">L76+L77+L78</f>
        <v>45351.111000000004</v>
      </c>
      <c r="M79" s="53">
        <f>IF(L79&gt;0,N79/L79,0)</f>
        <v>0.84661989899211054</v>
      </c>
      <c r="N79" s="54">
        <f t="shared" ref="N79" si="419">N76+N77+N78</f>
        <v>38395.153013999996</v>
      </c>
      <c r="O79" s="21">
        <f>IF(L79&gt;0,P79/L79,0)</f>
        <v>0.11968601446169642</v>
      </c>
      <c r="P79" s="54">
        <f t="shared" ref="P79" si="420">P76+P77+P78</f>
        <v>5427.8937270000006</v>
      </c>
      <c r="Q79" s="21">
        <f>IF(L79&gt;0,R79/L79,0)</f>
        <v>3.3694086546192881E-2</v>
      </c>
      <c r="R79" s="54">
        <f t="shared" ref="R79" si="421">R76+R77+R78</f>
        <v>1528.0642590000002</v>
      </c>
      <c r="S79" s="21">
        <f>IF(L79&gt;0,T79/L79,0)</f>
        <v>0.20233652236215335</v>
      </c>
      <c r="T79" s="54">
        <f t="shared" ref="T79" si="422">T76+T77+T78</f>
        <v>9176.1860849999994</v>
      </c>
      <c r="U79" s="21">
        <f>IF(L79&gt;0,V79/L79,0)</f>
        <v>0.50199802203302135</v>
      </c>
      <c r="V79" s="54">
        <f t="shared" ref="V79" si="423">V76+V77+V78</f>
        <v>22766.168019000001</v>
      </c>
      <c r="W79" s="21">
        <f>IF(L79&gt;0,X79/L79,0)</f>
        <v>0.38665892462921142</v>
      </c>
      <c r="X79" s="54">
        <f t="shared" ref="X79" si="424">X76+X77+X78</f>
        <v>17535.411810000001</v>
      </c>
      <c r="Y79" s="55">
        <f>IF(L79&gt;0,Z79/L79,0)</f>
        <v>3.2500841672875448E-3</v>
      </c>
      <c r="Z79" s="56">
        <f t="shared" ref="Z79" si="425">SUM(Z76:Z78)</f>
        <v>147.39492783000003</v>
      </c>
      <c r="AA79" s="55">
        <f>IF(L79&gt;0,(AA76*L76+AA77*L77+AA78*L78)/L79,0)</f>
        <v>3.2581700547534547E-3</v>
      </c>
      <c r="AB79" s="55">
        <f>IF(J79&gt;0,(J76*AB76+J77*AB77+J78*AB78)/J79,0)</f>
        <v>2.7667297132397801E-4</v>
      </c>
      <c r="AC79" s="52">
        <f t="shared" ref="AC79" si="426">SUM(AC76:AC78)</f>
        <v>12.547644810000001</v>
      </c>
      <c r="AD79" s="53">
        <f>IF(J79&gt;0,(J76*AD76+J77*AD77+J78*AD78)/J79,0)</f>
        <v>0.21699898718730934</v>
      </c>
      <c r="AE79" s="58">
        <f t="shared" ref="AE79" si="427">SUM(AE76:AE78)</f>
        <v>133.36655520000002</v>
      </c>
      <c r="AF79" s="53">
        <f t="shared" ref="AF79" si="428">IF(AND(Z79&gt;0),((Z76*AF76+Z77*AF77+Z78*AF78)/Z79),0)</f>
        <v>0.9160393581887124</v>
      </c>
      <c r="AG79" s="57">
        <f t="shared" si="365"/>
        <v>0.91623558437768027</v>
      </c>
      <c r="AH79" s="51">
        <f t="shared" ref="AH79" si="429">SUM(AH76:AH78)</f>
        <v>676</v>
      </c>
      <c r="AI79" s="21">
        <f t="shared" ref="AI79" si="430">IF(AH79&gt;0,(AI76*AH76+AI77*AH77+AI78*AH78)/AH79,0)</f>
        <v>9.0789940828402374E-2</v>
      </c>
      <c r="AJ79" s="53">
        <f>IF(J79&gt;0,(AJ76*J76+AJ77*J77+AJ78*J78)/J79,0)</f>
        <v>0.22000026845637582</v>
      </c>
      <c r="AK79" s="58">
        <f t="shared" ref="AK79" si="431">SUM(AK76:AK78)</f>
        <v>135.21398700000003</v>
      </c>
      <c r="AL79" s="56"/>
      <c r="AM79" s="56">
        <f t="shared" ref="AM79" si="432">SUM(AM76:AM78)</f>
        <v>864.52</v>
      </c>
      <c r="AN79" s="106"/>
      <c r="AO79" s="107">
        <f>AN78</f>
        <v>450.00000000000068</v>
      </c>
      <c r="AP79" s="51">
        <f t="shared" ref="AP79" si="433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46" t="s">
        <v>50</v>
      </c>
      <c r="D80" s="12">
        <v>12496</v>
      </c>
      <c r="E80" s="12">
        <v>0</v>
      </c>
      <c r="F80" s="12">
        <v>12642</v>
      </c>
      <c r="G80" s="13">
        <v>0.8</v>
      </c>
      <c r="H80" s="13">
        <v>3.6</v>
      </c>
      <c r="I80" s="12">
        <v>13098</v>
      </c>
      <c r="J80" s="12">
        <v>16331</v>
      </c>
      <c r="K80" s="14">
        <v>7.5999999999999998E-2</v>
      </c>
      <c r="L80" s="24">
        <f t="shared" ref="L80:L82" si="434">J80*(1-K80)</f>
        <v>15089.844000000001</v>
      </c>
      <c r="M80" s="15">
        <v>0.72899999999999998</v>
      </c>
      <c r="N80" s="25">
        <f>L80*M80</f>
        <v>11000.496276</v>
      </c>
      <c r="O80" s="14">
        <v>0.16400000000000001</v>
      </c>
      <c r="P80" s="25">
        <f>L80*O80</f>
        <v>2474.7344160000002</v>
      </c>
      <c r="Q80" s="16">
        <v>0.107</v>
      </c>
      <c r="R80" s="25">
        <f>L80*Q80</f>
        <v>1614.613308</v>
      </c>
      <c r="S80" s="26">
        <v>0.19900000000000001</v>
      </c>
      <c r="T80" s="25">
        <f>L80*S80</f>
        <v>3002.8789560000005</v>
      </c>
      <c r="U80" s="16">
        <v>0.51</v>
      </c>
      <c r="V80" s="25">
        <f>L80*U80</f>
        <v>7695.8204400000004</v>
      </c>
      <c r="W80" s="16">
        <v>0.39</v>
      </c>
      <c r="X80" s="25">
        <f>W80*L80</f>
        <v>5885.0391600000003</v>
      </c>
      <c r="Y80" s="17">
        <v>3.1700000000000001E-3</v>
      </c>
      <c r="Z80" s="18">
        <f>L80*Y80</f>
        <v>47.834805480000007</v>
      </c>
      <c r="AA80" s="27">
        <f>IF(L80&gt;0,(AC80+AK80)/L80,0)</f>
        <v>3.2844438126729473E-3</v>
      </c>
      <c r="AB80" s="17">
        <v>2.9E-4</v>
      </c>
      <c r="AC80" s="24">
        <f>AB80*L80</f>
        <v>4.3760547600000006</v>
      </c>
      <c r="AD80" s="118">
        <v>0.214</v>
      </c>
      <c r="AE80" s="30">
        <f t="shared" ref="AE80:AE82" si="435">AH80*(1-AI80)*AD80</f>
        <v>44.975524</v>
      </c>
      <c r="AF80" s="28">
        <f t="shared" ref="AF80:AF82" si="436">IF(AND(AD80&gt;0,AB80&gt;0,Y80&gt;0),((Y80-AB80)*AD80)/((AD80-AB80)*Y80),0)</f>
        <v>0.90975018919916695</v>
      </c>
      <c r="AG80" s="60">
        <f t="shared" si="365"/>
        <v>0.91293639235786195</v>
      </c>
      <c r="AH80" s="12">
        <v>233</v>
      </c>
      <c r="AI80" s="14">
        <v>9.8000000000000004E-2</v>
      </c>
      <c r="AJ80" s="15">
        <v>0.215</v>
      </c>
      <c r="AK80" s="30">
        <f t="shared" ref="AK80:AK82" si="437">AH80*(1-AI80)*AJ80</f>
        <v>45.185690000000001</v>
      </c>
      <c r="AL80" s="19">
        <v>1.8</v>
      </c>
      <c r="AM80" s="19"/>
      <c r="AN80" s="102">
        <f>AN78+AH80-AM80</f>
        <v>683.00000000000068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11" t="s">
        <v>52</v>
      </c>
      <c r="D81" s="34">
        <v>17000</v>
      </c>
      <c r="E81" s="34">
        <v>4</v>
      </c>
      <c r="F81" s="34">
        <v>16697</v>
      </c>
      <c r="G81" s="35">
        <v>1.3</v>
      </c>
      <c r="H81" s="35">
        <v>4</v>
      </c>
      <c r="I81" s="34">
        <v>16429</v>
      </c>
      <c r="J81" s="34">
        <v>16268</v>
      </c>
      <c r="K81" s="36">
        <v>7.8E-2</v>
      </c>
      <c r="L81" s="37">
        <f t="shared" si="434"/>
        <v>14999.096000000001</v>
      </c>
      <c r="M81" s="38">
        <v>0.80400000000000005</v>
      </c>
      <c r="N81" s="25">
        <f>L81*M81</f>
        <v>12059.273184000001</v>
      </c>
      <c r="O81" s="36">
        <v>0.158</v>
      </c>
      <c r="P81" s="25">
        <f>L81*O81</f>
        <v>2369.8571680000005</v>
      </c>
      <c r="Q81" s="39">
        <v>3.7999999999999999E-2</v>
      </c>
      <c r="R81" s="25">
        <f>L81*Q81</f>
        <v>569.96564799999999</v>
      </c>
      <c r="S81" s="28">
        <v>0.19800000000000001</v>
      </c>
      <c r="T81" s="25">
        <f>L81*S81</f>
        <v>2969.8210080000003</v>
      </c>
      <c r="U81" s="39">
        <v>0.50600000000000001</v>
      </c>
      <c r="V81" s="25">
        <f>L81*U81</f>
        <v>7589.5425760000007</v>
      </c>
      <c r="W81" s="39">
        <v>0.38</v>
      </c>
      <c r="X81" s="25">
        <f>W81*L81</f>
        <v>5699.6564800000006</v>
      </c>
      <c r="Y81" s="40">
        <v>3.29E-3</v>
      </c>
      <c r="Z81" s="18">
        <f>L81*Y81</f>
        <v>49.347025840000001</v>
      </c>
      <c r="AA81" s="27">
        <f>IF(L81&gt;0,(AC81+AK81)/L81,0)</f>
        <v>2.9658411440262804E-3</v>
      </c>
      <c r="AB81" s="40">
        <v>2.9E-4</v>
      </c>
      <c r="AC81" s="37">
        <f>AB81*L81</f>
        <v>4.3497378400000004</v>
      </c>
      <c r="AD81" s="28">
        <v>0.22220000000000001</v>
      </c>
      <c r="AE81" s="41">
        <f t="shared" si="435"/>
        <v>40.889688400000004</v>
      </c>
      <c r="AF81" s="28">
        <f t="shared" si="436"/>
        <v>0.91304574720795806</v>
      </c>
      <c r="AG81" s="29">
        <f t="shared" si="365"/>
        <v>0.90342123000388852</v>
      </c>
      <c r="AH81" s="34">
        <v>202</v>
      </c>
      <c r="AI81" s="36">
        <v>8.8999999999999996E-2</v>
      </c>
      <c r="AJ81" s="38">
        <v>0.21809999999999999</v>
      </c>
      <c r="AK81" s="41">
        <f t="shared" si="437"/>
        <v>40.135198200000005</v>
      </c>
      <c r="AL81" s="42">
        <v>1.85</v>
      </c>
      <c r="AM81" s="42"/>
      <c r="AN81" s="122">
        <f>AN80+AH81-AM81</f>
        <v>885.00000000000068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11" t="s">
        <v>53</v>
      </c>
      <c r="D82" s="43">
        <v>15444</v>
      </c>
      <c r="E82" s="43">
        <v>3</v>
      </c>
      <c r="F82" s="43">
        <v>15992</v>
      </c>
      <c r="G82" s="37">
        <v>1.1000000000000001</v>
      </c>
      <c r="H82" s="37">
        <v>3.4</v>
      </c>
      <c r="I82" s="43">
        <v>15967</v>
      </c>
      <c r="J82" s="131">
        <v>16316</v>
      </c>
      <c r="K82" s="39">
        <v>7.4999999999999997E-2</v>
      </c>
      <c r="L82" s="37">
        <f t="shared" si="434"/>
        <v>15092.300000000001</v>
      </c>
      <c r="M82" s="28">
        <v>0.81799999999999995</v>
      </c>
      <c r="N82" s="25">
        <f>L82*M82</f>
        <v>12345.501400000001</v>
      </c>
      <c r="O82" s="39">
        <v>0.14699999999999999</v>
      </c>
      <c r="P82" s="25">
        <f>L82*O82</f>
        <v>2218.5681</v>
      </c>
      <c r="Q82" s="39">
        <v>3.5000000000000003E-2</v>
      </c>
      <c r="R82" s="25">
        <f>L82*Q82</f>
        <v>528.23050000000012</v>
      </c>
      <c r="S82" s="28">
        <v>0.19900000000000001</v>
      </c>
      <c r="T82" s="25">
        <f>L82*S82</f>
        <v>3003.3677000000002</v>
      </c>
      <c r="U82" s="39">
        <v>0.502</v>
      </c>
      <c r="V82" s="25">
        <f>L82*U82</f>
        <v>7576.3346000000001</v>
      </c>
      <c r="W82" s="39">
        <v>0.39</v>
      </c>
      <c r="X82" s="25">
        <f>W82*L82</f>
        <v>5885.9970000000003</v>
      </c>
      <c r="Y82" s="47">
        <v>3.2699999999999999E-3</v>
      </c>
      <c r="Z82" s="18">
        <f>L82*Y82</f>
        <v>49.351821000000001</v>
      </c>
      <c r="AA82" s="27">
        <f>IF(L82&gt;0,(AC82+AK82)/L82,0)</f>
        <v>3.4468468159260016E-3</v>
      </c>
      <c r="AB82" s="47">
        <v>2.7999999999999998E-4</v>
      </c>
      <c r="AC82" s="37">
        <f>AB82*L82</f>
        <v>4.2258440000000004</v>
      </c>
      <c r="AD82" s="28">
        <v>0.22309999999999999</v>
      </c>
      <c r="AE82" s="41">
        <f t="shared" si="435"/>
        <v>46.645078699999999</v>
      </c>
      <c r="AF82" s="28">
        <f t="shared" si="436"/>
        <v>0.91552210791502964</v>
      </c>
      <c r="AG82" s="29">
        <f t="shared" si="365"/>
        <v>0.91989306303100127</v>
      </c>
      <c r="AH82" s="43">
        <v>229</v>
      </c>
      <c r="AI82" s="39">
        <v>8.6999999999999994E-2</v>
      </c>
      <c r="AJ82" s="28">
        <v>0.2286</v>
      </c>
      <c r="AK82" s="41">
        <f t="shared" si="437"/>
        <v>47.795002199999999</v>
      </c>
      <c r="AL82" s="18">
        <v>1.8</v>
      </c>
      <c r="AM82" s="18"/>
      <c r="AN82" s="122">
        <f>AN81+AH82-AM82</f>
        <v>1114.0000000000007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438">SUM(D80:D82)</f>
        <v>44940</v>
      </c>
      <c r="E83" s="51"/>
      <c r="F83" s="51">
        <f t="shared" ref="F83" si="439">SUM(F80:F82)</f>
        <v>45331</v>
      </c>
      <c r="G83" s="52"/>
      <c r="H83" s="52"/>
      <c r="I83" s="51">
        <f t="shared" ref="I83:J83" si="440">SUM(I80:I82)</f>
        <v>45494</v>
      </c>
      <c r="J83" s="51">
        <f t="shared" si="440"/>
        <v>48915</v>
      </c>
      <c r="K83" s="21">
        <f t="shared" ref="K83" si="441">IF(J83&gt;0,(J80*K80+J81*K81+J82*K82)/J83,0)</f>
        <v>7.6331595625063892E-2</v>
      </c>
      <c r="L83" s="52">
        <f t="shared" ref="L83" si="442">L80+L81+L82</f>
        <v>45181.240000000005</v>
      </c>
      <c r="M83" s="53">
        <f>IF(L83&gt;0,N83/L83,0)</f>
        <v>0.78362769282117972</v>
      </c>
      <c r="N83" s="54">
        <f t="shared" ref="N83" si="443">N80+N81+N82</f>
        <v>35405.270860000004</v>
      </c>
      <c r="O83" s="21">
        <f>IF(L83&gt;0,P83/L83,0)</f>
        <v>0.15632947842954287</v>
      </c>
      <c r="P83" s="54">
        <f t="shared" ref="P83" si="444">P80+P81+P82</f>
        <v>7063.1596840000002</v>
      </c>
      <c r="Q83" s="21">
        <f>IF(L83&gt;0,R83/L83,0)</f>
        <v>6.0042828749277348E-2</v>
      </c>
      <c r="R83" s="54">
        <f t="shared" ref="R83" si="445">R80+R81+R82</f>
        <v>2712.809456</v>
      </c>
      <c r="S83" s="21">
        <f>IF(L83&gt;0,T83/L83,0)</f>
        <v>0.19866802380811152</v>
      </c>
      <c r="T83" s="54">
        <f t="shared" ref="T83" si="446">T80+T81+T82</f>
        <v>8976.067664000002</v>
      </c>
      <c r="U83" s="21">
        <f>IF(L83&gt;0,V83/L83,0)</f>
        <v>0.50599978256462197</v>
      </c>
      <c r="V83" s="54">
        <f t="shared" ref="V83" si="447">V80+V81+V82</f>
        <v>22861.697616000001</v>
      </c>
      <c r="W83" s="21">
        <f>IF(L83&gt;0,X83/L83,0)</f>
        <v>0.38668023808111507</v>
      </c>
      <c r="X83" s="54">
        <f t="shared" ref="X83" si="448">X80+X81+X82</f>
        <v>17470.692640000001</v>
      </c>
      <c r="Y83" s="55">
        <f>IF(L83&gt;0,Z83/L83,0)</f>
        <v>3.2432410513744199E-3</v>
      </c>
      <c r="Z83" s="56">
        <f t="shared" ref="Z83" si="449">SUM(Z80:Z82)</f>
        <v>146.53365232000002</v>
      </c>
      <c r="AA83" s="55">
        <f>IF(L83&gt;0,(AA80*L80+AA81*L81+AA82*L82)/L83,0)</f>
        <v>3.2329242623708424E-3</v>
      </c>
      <c r="AB83" s="55">
        <f>IF(J83&gt;0,(J80*AB80+J81*AB81+J82*AB82)/J83,0)</f>
        <v>2.8666441786772974E-4</v>
      </c>
      <c r="AC83" s="52">
        <f t="shared" ref="AC83" si="450">SUM(AC80:AC82)</f>
        <v>12.951636600000002</v>
      </c>
      <c r="AD83" s="53">
        <f>IF(J83&gt;0,(J80*AD80+J81*AD81+J82*AD82)/J83,0)</f>
        <v>0.21976251047735867</v>
      </c>
      <c r="AE83" s="58">
        <f t="shared" ref="AE83" si="451">SUM(AE80:AE82)</f>
        <v>132.51029110000002</v>
      </c>
      <c r="AF83" s="53">
        <f t="shared" ref="AF83" si="452">IF(AND(Z83&gt;0),((Z80*AF80+Z81*AF81+Z82*AF82)/Z83),0)</f>
        <v>0.91280396338976466</v>
      </c>
      <c r="AG83" s="57">
        <f t="shared" si="365"/>
        <v>0.91251565101277832</v>
      </c>
      <c r="AH83" s="51">
        <f t="shared" ref="AH83" si="453">SUM(AH80:AH82)</f>
        <v>664</v>
      </c>
      <c r="AI83" s="21">
        <f t="shared" ref="AI83" si="454">IF(AH83&gt;0,(AI80*AH80+AI81*AH81+AI82*AH82)/AH83,0)</f>
        <v>9.1468373493975907E-2</v>
      </c>
      <c r="AJ83" s="53">
        <f>IF(J83&gt;0,(AJ80*J80+AJ81*J81+AJ82*J82)/J83,0)</f>
        <v>0.22056738014923849</v>
      </c>
      <c r="AK83" s="58">
        <f t="shared" ref="AK83" si="455">SUM(AK80:AK82)</f>
        <v>133.11589040000001</v>
      </c>
      <c r="AL83" s="56"/>
      <c r="AM83" s="56">
        <f t="shared" ref="AM83" si="456">SUM(AM80:AM82)</f>
        <v>0</v>
      </c>
      <c r="AN83" s="106"/>
      <c r="AO83" s="107">
        <f>AN82</f>
        <v>1114.0000000000007</v>
      </c>
      <c r="AP83" s="51">
        <f t="shared" ref="AP83" si="457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46" t="s">
        <v>50</v>
      </c>
      <c r="D84" s="12">
        <v>14909</v>
      </c>
      <c r="E84" s="12">
        <v>0</v>
      </c>
      <c r="F84" s="12">
        <v>16932</v>
      </c>
      <c r="G84" s="13">
        <v>1</v>
      </c>
      <c r="H84" s="13">
        <v>3.7</v>
      </c>
      <c r="I84" s="12">
        <v>16497</v>
      </c>
      <c r="J84" s="12">
        <v>16334</v>
      </c>
      <c r="K84" s="14">
        <v>8.4000000000000005E-2</v>
      </c>
      <c r="L84" s="24">
        <f t="shared" ref="L84:L86" si="458">J84*(1-K84)</f>
        <v>14961.944000000001</v>
      </c>
      <c r="M84" s="15">
        <v>0.754</v>
      </c>
      <c r="N84" s="25">
        <f>L84*M84</f>
        <v>11281.305776000001</v>
      </c>
      <c r="O84" s="14">
        <v>0.157</v>
      </c>
      <c r="P84" s="25">
        <f>L84*O84</f>
        <v>2349.025208</v>
      </c>
      <c r="Q84" s="16">
        <v>8.8999999999999996E-2</v>
      </c>
      <c r="R84" s="25">
        <f>L84*Q84</f>
        <v>1331.613016</v>
      </c>
      <c r="S84" s="26">
        <v>0.19</v>
      </c>
      <c r="T84" s="25">
        <f>L84*S84</f>
        <v>2842.7693600000002</v>
      </c>
      <c r="U84" s="16">
        <v>0.52200000000000002</v>
      </c>
      <c r="V84" s="25">
        <f>L84*U84</f>
        <v>7810.1347680000008</v>
      </c>
      <c r="W84" s="16">
        <v>0.39</v>
      </c>
      <c r="X84" s="25">
        <f>W84*L84</f>
        <v>5835.1581600000009</v>
      </c>
      <c r="Y84" s="17">
        <v>3.32E-3</v>
      </c>
      <c r="Z84" s="18">
        <f>L84*Y84</f>
        <v>49.673654080000006</v>
      </c>
      <c r="AA84" s="27">
        <f>IF(L84&gt;0,(AC84+AK84)/L84,0)</f>
        <v>3.5383606141020174E-3</v>
      </c>
      <c r="AB84" s="17">
        <v>2.9E-4</v>
      </c>
      <c r="AC84" s="24">
        <f>AB84*L84</f>
        <v>4.3389637600000004</v>
      </c>
      <c r="AD84" s="118">
        <v>0.22439999999999999</v>
      </c>
      <c r="AE84" s="30">
        <f t="shared" ref="AE84:AE86" si="459">AH84*(1-AI84)*AD84</f>
        <v>48.493737600000003</v>
      </c>
      <c r="AF84" s="28">
        <f t="shared" ref="AF84:AF86" si="460">IF(AND(AD84&gt;0,AB84&gt;0,Y84&gt;0),((Y84-AB84)*AD84)/((AD84-AB84)*Y84),0)</f>
        <v>0.91383157904922985</v>
      </c>
      <c r="AG84" s="60">
        <f t="shared" si="365"/>
        <v>0.9192264481807475</v>
      </c>
      <c r="AH84" s="12">
        <v>238</v>
      </c>
      <c r="AI84" s="14">
        <v>9.1999999999999998E-2</v>
      </c>
      <c r="AJ84" s="15">
        <v>0.22489999999999999</v>
      </c>
      <c r="AK84" s="30">
        <f t="shared" ref="AK84:AK86" si="461">AH84*(1-AI84)*AJ84</f>
        <v>48.601789600000004</v>
      </c>
      <c r="AL84" s="19">
        <v>1.7</v>
      </c>
      <c r="AM84" s="19"/>
      <c r="AN84" s="102">
        <f>AN82+AH84-AM84</f>
        <v>1352.0000000000007</v>
      </c>
      <c r="AO84" s="103"/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11" t="s">
        <v>54</v>
      </c>
      <c r="D85" s="34">
        <v>18731</v>
      </c>
      <c r="E85" s="34">
        <v>5</v>
      </c>
      <c r="F85" s="34">
        <v>16330</v>
      </c>
      <c r="G85" s="35">
        <v>1</v>
      </c>
      <c r="H85" s="35">
        <v>3.1</v>
      </c>
      <c r="I85" s="34">
        <v>16580</v>
      </c>
      <c r="J85" s="34">
        <v>16266</v>
      </c>
      <c r="K85" s="36">
        <v>0.08</v>
      </c>
      <c r="L85" s="37">
        <f t="shared" si="458"/>
        <v>14964.720000000001</v>
      </c>
      <c r="M85" s="38">
        <v>0.872</v>
      </c>
      <c r="N85" s="25">
        <f>L85*M85</f>
        <v>13049.235840000001</v>
      </c>
      <c r="O85" s="36">
        <v>0.104</v>
      </c>
      <c r="P85" s="25">
        <f>L85*O85</f>
        <v>1556.33088</v>
      </c>
      <c r="Q85" s="39">
        <v>2.4E-2</v>
      </c>
      <c r="R85" s="25">
        <f>L85*Q85</f>
        <v>359.15328000000005</v>
      </c>
      <c r="S85" s="28">
        <v>0.19400000000000001</v>
      </c>
      <c r="T85" s="25">
        <f>L85*S85</f>
        <v>2903.1556800000003</v>
      </c>
      <c r="U85" s="39">
        <v>0.49399999999999999</v>
      </c>
      <c r="V85" s="25">
        <f>L85*U85</f>
        <v>7392.5716800000009</v>
      </c>
      <c r="W85" s="39">
        <v>0.39</v>
      </c>
      <c r="X85" s="25">
        <f>W85*L85</f>
        <v>5836.2408000000005</v>
      </c>
      <c r="Y85" s="40">
        <v>3.4199999999999999E-3</v>
      </c>
      <c r="Z85" s="18">
        <f>L85*Y85</f>
        <v>51.179342400000003</v>
      </c>
      <c r="AA85" s="27">
        <f>IF(L85&gt;0,(AC85+AK85)/L85,0)</f>
        <v>2.9360995661796545E-3</v>
      </c>
      <c r="AB85" s="40">
        <v>2.9E-4</v>
      </c>
      <c r="AC85" s="37">
        <f>AB85*L85</f>
        <v>4.3397688000000008</v>
      </c>
      <c r="AD85" s="28">
        <v>0.22570000000000001</v>
      </c>
      <c r="AE85" s="41">
        <f t="shared" si="459"/>
        <v>38.840938700000002</v>
      </c>
      <c r="AF85" s="28">
        <f t="shared" si="460"/>
        <v>0.91638212992517099</v>
      </c>
      <c r="AG85" s="29">
        <f t="shared" si="365"/>
        <v>0.90236677990471947</v>
      </c>
      <c r="AH85" s="34">
        <v>191</v>
      </c>
      <c r="AI85" s="36">
        <v>9.9000000000000005E-2</v>
      </c>
      <c r="AJ85" s="38">
        <v>0.2301</v>
      </c>
      <c r="AK85" s="41">
        <f t="shared" si="461"/>
        <v>39.598139100000004</v>
      </c>
      <c r="AL85" s="42">
        <v>1.65</v>
      </c>
      <c r="AM85" s="42"/>
      <c r="AN85" s="122">
        <f>AN84+AH85-AM85</f>
        <v>1543.0000000000007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11" t="s">
        <v>53</v>
      </c>
      <c r="D86" s="43">
        <v>17160</v>
      </c>
      <c r="E86" s="43">
        <v>3</v>
      </c>
      <c r="F86" s="43">
        <v>16823</v>
      </c>
      <c r="G86" s="37">
        <v>1.4</v>
      </c>
      <c r="H86" s="37">
        <v>3.1</v>
      </c>
      <c r="I86" s="43">
        <v>16236</v>
      </c>
      <c r="J86" s="43">
        <v>16318</v>
      </c>
      <c r="K86" s="39">
        <v>7.9000000000000001E-2</v>
      </c>
      <c r="L86" s="37">
        <f t="shared" si="458"/>
        <v>15028.878000000001</v>
      </c>
      <c r="M86" s="28">
        <v>0.78100000000000003</v>
      </c>
      <c r="N86" s="25">
        <f>L86*M86</f>
        <v>11737.553718000001</v>
      </c>
      <c r="O86" s="39">
        <v>0.17199999999999999</v>
      </c>
      <c r="P86" s="25">
        <f>L86*O86</f>
        <v>2584.9670160000001</v>
      </c>
      <c r="Q86" s="39">
        <v>4.7E-2</v>
      </c>
      <c r="R86" s="25">
        <f>L86*Q86</f>
        <v>706.35726599999998</v>
      </c>
      <c r="S86" s="28">
        <v>0.2</v>
      </c>
      <c r="T86" s="25">
        <f>L86*S86</f>
        <v>3005.7756000000004</v>
      </c>
      <c r="U86" s="39">
        <v>0.5</v>
      </c>
      <c r="V86" s="25">
        <f>L86*U86</f>
        <v>7514.4390000000003</v>
      </c>
      <c r="W86" s="39">
        <v>0.39</v>
      </c>
      <c r="X86" s="25">
        <f>W86*L86</f>
        <v>5861.26242</v>
      </c>
      <c r="Y86" s="47">
        <v>3.3400000000000001E-3</v>
      </c>
      <c r="Z86" s="18">
        <f>L86*Y86</f>
        <v>50.196452520000001</v>
      </c>
      <c r="AA86" s="27">
        <f>IF(L86&gt;0,(AC86+AK86)/L86,0)</f>
        <v>3.8209367445793362E-3</v>
      </c>
      <c r="AB86" s="47">
        <v>3.1E-4</v>
      </c>
      <c r="AC86" s="37">
        <f>AB86*L86</f>
        <v>4.65895218</v>
      </c>
      <c r="AD86" s="28">
        <v>0.21629999999999999</v>
      </c>
      <c r="AE86" s="41">
        <f t="shared" si="459"/>
        <v>50.167756799999999</v>
      </c>
      <c r="AF86" s="28">
        <f t="shared" si="460"/>
        <v>0.90848766839671291</v>
      </c>
      <c r="AG86" s="29">
        <f t="shared" si="365"/>
        <v>0.9201218552197723</v>
      </c>
      <c r="AH86" s="43">
        <v>256</v>
      </c>
      <c r="AI86" s="39">
        <v>9.4E-2</v>
      </c>
      <c r="AJ86" s="28">
        <v>0.22750000000000001</v>
      </c>
      <c r="AK86" s="41">
        <f t="shared" si="461"/>
        <v>52.765440000000005</v>
      </c>
      <c r="AL86" s="18">
        <v>1.9</v>
      </c>
      <c r="AM86" s="18"/>
      <c r="AN86" s="122">
        <f>AN85+AH86-AM86</f>
        <v>1799.0000000000007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462">SUM(D84:D86)</f>
        <v>50800</v>
      </c>
      <c r="E87" s="51"/>
      <c r="F87" s="51">
        <f t="shared" ref="F87" si="463">SUM(F84:F86)</f>
        <v>50085</v>
      </c>
      <c r="G87" s="52"/>
      <c r="H87" s="52"/>
      <c r="I87" s="51">
        <f t="shared" ref="I87:J87" si="464">SUM(I84:I86)</f>
        <v>49313</v>
      </c>
      <c r="J87" s="51">
        <f t="shared" si="464"/>
        <v>48918</v>
      </c>
      <c r="K87" s="21">
        <f t="shared" ref="K87" si="465">IF(J87&gt;0,(J84*K84+J85*K85+J86*K86)/J87,0)</f>
        <v>8.1002044237295082E-2</v>
      </c>
      <c r="L87" s="52">
        <f t="shared" ref="L87" si="466">L84+L85+L86</f>
        <v>44955.542000000001</v>
      </c>
      <c r="M87" s="53">
        <f>IF(L87&gt;0,N87/L87,0)</f>
        <v>0.80230587218812766</v>
      </c>
      <c r="N87" s="54">
        <f t="shared" ref="N87" si="467">N84+N85+N86</f>
        <v>36068.095334000005</v>
      </c>
      <c r="O87" s="21">
        <f>IF(L87&gt;0,P87/L87,0)</f>
        <v>0.14437203546561622</v>
      </c>
      <c r="P87" s="54">
        <f t="shared" ref="P87" si="468">P84+P85+P86</f>
        <v>6490.3231040000001</v>
      </c>
      <c r="Q87" s="21">
        <f>IF(L87&gt;0,R87/L87,0)</f>
        <v>5.3322092346256213E-2</v>
      </c>
      <c r="R87" s="54">
        <f t="shared" ref="R87" si="469">R84+R85+R86</f>
        <v>2397.1235619999998</v>
      </c>
      <c r="S87" s="21">
        <f>IF(L87&gt;0,T87/L87,0)</f>
        <v>0.19467456626371005</v>
      </c>
      <c r="T87" s="54">
        <f t="shared" ref="T87" si="470">T84+T85+T86</f>
        <v>8751.7006400000009</v>
      </c>
      <c r="U87" s="21">
        <f>IF(L87&gt;0,V87/L87,0)</f>
        <v>0.50532469273754954</v>
      </c>
      <c r="V87" s="54">
        <f t="shared" ref="V87" si="471">V84+V85+V86</f>
        <v>22717.145448000003</v>
      </c>
      <c r="W87" s="21">
        <f>IF(L87&gt;0,X87/L87,0)</f>
        <v>0.39</v>
      </c>
      <c r="X87" s="54">
        <f t="shared" ref="X87" si="472">X84+X85+X86</f>
        <v>17532.661380000001</v>
      </c>
      <c r="Y87" s="55">
        <f>IF(L87&gt;0,Z87/L87,0)</f>
        <v>3.3599739271300525E-3</v>
      </c>
      <c r="Z87" s="56">
        <f t="shared" ref="Z87" si="473">SUM(Z84:Z86)</f>
        <v>151.04944900000001</v>
      </c>
      <c r="AA87" s="55">
        <f>IF(L87&gt;0,(AA84*L84+AA85*L85+AA86*L86)/L87,0)</f>
        <v>3.4323477501394602E-3</v>
      </c>
      <c r="AB87" s="55">
        <f>IF(J87&gt;0,(J84*AB84+J85*AB85+J86*AB86)/J87,0)</f>
        <v>2.966715728361748E-4</v>
      </c>
      <c r="AC87" s="52">
        <f t="shared" ref="AC87" si="474">SUM(AC84:AC86)</f>
        <v>13.33768474</v>
      </c>
      <c r="AD87" s="53">
        <f>IF(J87&gt;0,(J84*AD84+J85*AD85+J86*AD86)/J87,0)</f>
        <v>0.22213028333128909</v>
      </c>
      <c r="AE87" s="58">
        <f t="shared" ref="AE87" si="475">SUM(AE84:AE86)</f>
        <v>137.50243310000002</v>
      </c>
      <c r="AF87" s="53">
        <f t="shared" ref="AF87" si="476">IF(AND(Z87&gt;0),((Z84*AF84+Z85*AF85+Z86*AF86)/Z87),0)</f>
        <v>0.91291989190529488</v>
      </c>
      <c r="AG87" s="57">
        <f t="shared" si="365"/>
        <v>0.91475890311138452</v>
      </c>
      <c r="AH87" s="51">
        <f t="shared" ref="AH87" si="477">SUM(AH84:AH86)</f>
        <v>685</v>
      </c>
      <c r="AI87" s="21">
        <f t="shared" ref="AI87" si="478">IF(AH87&gt;0,(AI84*AH84+AI85*AH85+AI86*AH86)/AH87,0)</f>
        <v>9.4699270072992697E-2</v>
      </c>
      <c r="AJ87" s="53">
        <f>IF(J87&gt;0,(AJ84*J84+AJ85*J85+AJ86*J86)/J87,0)</f>
        <v>0.22749638578846232</v>
      </c>
      <c r="AK87" s="58">
        <f t="shared" ref="AK87" si="479">SUM(AK84:AK86)</f>
        <v>140.96536870000003</v>
      </c>
      <c r="AL87" s="56"/>
      <c r="AM87" s="56">
        <f t="shared" ref="AM87" si="480">SUM(AM84:AM86)</f>
        <v>0</v>
      </c>
      <c r="AN87" s="106"/>
      <c r="AO87" s="107">
        <f>AN86</f>
        <v>1799.0000000000007</v>
      </c>
      <c r="AP87" s="51">
        <f t="shared" ref="AP87" si="481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46" t="s">
        <v>50</v>
      </c>
      <c r="D88" s="12">
        <v>5900</v>
      </c>
      <c r="E88" s="12">
        <v>1</v>
      </c>
      <c r="F88" s="12">
        <v>14717</v>
      </c>
      <c r="G88" s="13">
        <v>1.8</v>
      </c>
      <c r="H88" s="13">
        <v>4.2</v>
      </c>
      <c r="I88" s="12">
        <v>15124</v>
      </c>
      <c r="J88" s="12">
        <v>16288</v>
      </c>
      <c r="K88" s="14">
        <v>7.3999999999999996E-2</v>
      </c>
      <c r="L88" s="24">
        <f t="shared" ref="L88:L90" si="482">J88*(1-K88)</f>
        <v>15082.688</v>
      </c>
      <c r="M88" s="15">
        <v>0.86599999999999999</v>
      </c>
      <c r="N88" s="25">
        <f>L88*M88</f>
        <v>13061.607808000001</v>
      </c>
      <c r="O88" s="14">
        <v>9.4E-2</v>
      </c>
      <c r="P88" s="25">
        <f>L88*O88</f>
        <v>1417.7726720000001</v>
      </c>
      <c r="Q88" s="16">
        <v>0.04</v>
      </c>
      <c r="R88" s="25">
        <f>L88*Q88</f>
        <v>603.30752000000007</v>
      </c>
      <c r="S88" s="26">
        <v>0.19600000000000001</v>
      </c>
      <c r="T88" s="25">
        <f>L88*S88</f>
        <v>2956.2068480000003</v>
      </c>
      <c r="U88" s="16">
        <v>0.501</v>
      </c>
      <c r="V88" s="25">
        <f>L88*U88</f>
        <v>7556.4266880000005</v>
      </c>
      <c r="W88" s="16">
        <v>0.39</v>
      </c>
      <c r="X88" s="25">
        <f>W88*L88</f>
        <v>5882.2483200000006</v>
      </c>
      <c r="Y88" s="17">
        <v>3.2599999999999999E-3</v>
      </c>
      <c r="Z88" s="18">
        <f>L88*Y88</f>
        <v>49.169562880000001</v>
      </c>
      <c r="AA88" s="27">
        <f>IF(L88&gt;0,(AC88+AK88)/L88,0)</f>
        <v>2.5025968633707735E-3</v>
      </c>
      <c r="AB88" s="17">
        <v>3.1E-4</v>
      </c>
      <c r="AC88" s="24">
        <f>AB88*L88</f>
        <v>4.6756332800000004</v>
      </c>
      <c r="AD88" s="118">
        <v>0.2203</v>
      </c>
      <c r="AE88" s="30">
        <f t="shared" ref="AE88:AE90" si="483">AH88*(1-AI88)*AD88</f>
        <v>32.876250200000001</v>
      </c>
      <c r="AF88" s="28">
        <f t="shared" ref="AF88:AF90" si="484">IF(AND(AD88&gt;0,AB88&gt;0,Y88&gt;0),((Y88-AB88)*AD88)/((AD88-AB88)*Y88),0)</f>
        <v>0.90618313102352399</v>
      </c>
      <c r="AG88" s="60">
        <f t="shared" si="365"/>
        <v>0.87735601898853899</v>
      </c>
      <c r="AH88" s="43">
        <v>166</v>
      </c>
      <c r="AI88" s="39">
        <v>0.10100000000000001</v>
      </c>
      <c r="AJ88" s="15">
        <v>0.22159999999999999</v>
      </c>
      <c r="AK88" s="30">
        <f t="shared" ref="AK88:AK90" si="485">AH88*(1-AI88)*AJ88</f>
        <v>33.070254400000003</v>
      </c>
      <c r="AL88" s="19">
        <v>1.75</v>
      </c>
      <c r="AM88" s="19">
        <v>1002.64</v>
      </c>
      <c r="AN88" s="102">
        <f>AN86+AH88-AM88</f>
        <v>962.3600000000007</v>
      </c>
      <c r="AO88" s="103"/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11" t="s">
        <v>54</v>
      </c>
      <c r="D89" s="34">
        <v>20650</v>
      </c>
      <c r="E89" s="34">
        <v>6</v>
      </c>
      <c r="F89" s="34">
        <v>16306</v>
      </c>
      <c r="G89" s="35">
        <v>2.4</v>
      </c>
      <c r="H89" s="35">
        <v>4.5</v>
      </c>
      <c r="I89" s="34">
        <v>15703</v>
      </c>
      <c r="J89" s="34">
        <v>16356</v>
      </c>
      <c r="K89" s="36">
        <v>7.0999999999999994E-2</v>
      </c>
      <c r="L89" s="37">
        <f t="shared" si="482"/>
        <v>15194.724</v>
      </c>
      <c r="M89" s="38">
        <v>0.79400000000000004</v>
      </c>
      <c r="N89" s="25">
        <f>L89*M89</f>
        <v>12064.610856000001</v>
      </c>
      <c r="O89" s="36">
        <v>0.192</v>
      </c>
      <c r="P89" s="25">
        <f>L89*O89</f>
        <v>2917.3870080000002</v>
      </c>
      <c r="Q89" s="39">
        <v>1.4E-2</v>
      </c>
      <c r="R89" s="25">
        <f>L89*Q89</f>
        <v>212.726136</v>
      </c>
      <c r="S89" s="28">
        <v>0.19700000000000001</v>
      </c>
      <c r="T89" s="25">
        <f>L89*S89</f>
        <v>2993.3606280000004</v>
      </c>
      <c r="U89" s="39">
        <v>0.50800000000000001</v>
      </c>
      <c r="V89" s="25">
        <f>L89*U89</f>
        <v>7718.9197920000006</v>
      </c>
      <c r="W89" s="39">
        <v>0.39</v>
      </c>
      <c r="X89" s="25">
        <f>W89*L89</f>
        <v>5925.94236</v>
      </c>
      <c r="Y89" s="40">
        <v>3.1700000000000001E-3</v>
      </c>
      <c r="Z89" s="18">
        <f>L89*Y89</f>
        <v>48.167275080000003</v>
      </c>
      <c r="AA89" s="27">
        <f>IF(L89&gt;0,(AC89+AK89)/L89,0)</f>
        <v>4.0702787335920015E-3</v>
      </c>
      <c r="AB89" s="40">
        <v>2.9E-4</v>
      </c>
      <c r="AC89" s="37">
        <f>AB89*L89</f>
        <v>4.4064699599999999</v>
      </c>
      <c r="AD89" s="28">
        <v>0.22670000000000001</v>
      </c>
      <c r="AE89" s="41">
        <f t="shared" si="483"/>
        <v>56.937972000000002</v>
      </c>
      <c r="AF89" s="28">
        <f t="shared" si="484"/>
        <v>0.90968103564664593</v>
      </c>
      <c r="AG89" s="29">
        <f t="shared" si="365"/>
        <v>0.9299309948302753</v>
      </c>
      <c r="AH89" s="34">
        <v>280</v>
      </c>
      <c r="AI89" s="36">
        <v>0.10299999999999999</v>
      </c>
      <c r="AJ89" s="38">
        <v>0.22869999999999999</v>
      </c>
      <c r="AK89" s="41">
        <f t="shared" si="485"/>
        <v>57.440291999999992</v>
      </c>
      <c r="AL89" s="42">
        <v>1.7</v>
      </c>
      <c r="AM89" s="42"/>
      <c r="AN89" s="122">
        <f>AN88+AH89-AM89</f>
        <v>1242.3600000000006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19950</v>
      </c>
      <c r="E90" s="43">
        <v>3</v>
      </c>
      <c r="F90" s="43">
        <v>15939</v>
      </c>
      <c r="G90" s="37">
        <v>3.4</v>
      </c>
      <c r="H90" s="37">
        <v>4.2</v>
      </c>
      <c r="I90" s="43">
        <v>15858</v>
      </c>
      <c r="J90" s="43">
        <v>16159</v>
      </c>
      <c r="K90" s="39">
        <v>7.0999999999999994E-2</v>
      </c>
      <c r="L90" s="37">
        <f t="shared" si="482"/>
        <v>15011.711000000001</v>
      </c>
      <c r="M90" s="28">
        <v>0.88900000000000001</v>
      </c>
      <c r="N90" s="25">
        <f>L90*M90</f>
        <v>13345.411079000001</v>
      </c>
      <c r="O90" s="39">
        <v>0.10100000000000001</v>
      </c>
      <c r="P90" s="25">
        <f>L90*O90</f>
        <v>1516.1828110000001</v>
      </c>
      <c r="Q90" s="39">
        <v>0.01</v>
      </c>
      <c r="R90" s="25">
        <f>L90*Q90</f>
        <v>150.11711000000003</v>
      </c>
      <c r="S90" s="28">
        <v>0.191</v>
      </c>
      <c r="T90" s="25">
        <f>L90*S90</f>
        <v>2867.2368010000005</v>
      </c>
      <c r="U90" s="39">
        <v>0.53400000000000003</v>
      </c>
      <c r="V90" s="25">
        <f>L90*U90</f>
        <v>8016.2536740000014</v>
      </c>
      <c r="W90" s="39">
        <v>0.39</v>
      </c>
      <c r="X90" s="25">
        <f>W90*L90</f>
        <v>5854.5672900000009</v>
      </c>
      <c r="Y90" s="47">
        <v>3.1700000000000001E-3</v>
      </c>
      <c r="Z90" s="18">
        <f>L90*Y90</f>
        <v>47.587123870000006</v>
      </c>
      <c r="AA90" s="27">
        <f>IF(L90&gt;0,(AC90+AK90)/L90,0)</f>
        <v>4.1343540792918273E-3</v>
      </c>
      <c r="AB90" s="47">
        <v>3.1E-4</v>
      </c>
      <c r="AC90" s="37">
        <f>AB90*L90</f>
        <v>4.6536304100000008</v>
      </c>
      <c r="AD90" s="28">
        <v>0.2243</v>
      </c>
      <c r="AE90" s="41">
        <f t="shared" si="483"/>
        <v>55.171743900000003</v>
      </c>
      <c r="AF90" s="28">
        <f t="shared" si="484"/>
        <v>0.9034568493439108</v>
      </c>
      <c r="AG90" s="29">
        <f t="shared" si="365"/>
        <v>0.92624875316034783</v>
      </c>
      <c r="AH90" s="43">
        <v>273</v>
      </c>
      <c r="AI90" s="39">
        <v>9.9000000000000005E-2</v>
      </c>
      <c r="AJ90" s="28">
        <v>0.2334</v>
      </c>
      <c r="AK90" s="41">
        <f t="shared" si="485"/>
        <v>57.4100982</v>
      </c>
      <c r="AL90" s="18">
        <v>1.8</v>
      </c>
      <c r="AM90" s="18"/>
      <c r="AN90" s="122">
        <f>AN89+AH90-AM90</f>
        <v>1515.3600000000006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486">SUM(D88:D90)</f>
        <v>46500</v>
      </c>
      <c r="E91" s="51"/>
      <c r="F91" s="51">
        <f t="shared" ref="F91" si="487">SUM(F88:F90)</f>
        <v>46962</v>
      </c>
      <c r="G91" s="52"/>
      <c r="H91" s="52"/>
      <c r="I91" s="51">
        <f t="shared" ref="I91:J91" si="488">SUM(I88:I90)</f>
        <v>46685</v>
      </c>
      <c r="J91" s="51">
        <f t="shared" si="488"/>
        <v>48803</v>
      </c>
      <c r="K91" s="21">
        <f t="shared" ref="K91" si="489">IF(J91&gt;0,(J88*K88+J89*K89+J90*K90)/J91,0)</f>
        <v>7.2001249923160454E-2</v>
      </c>
      <c r="L91" s="52">
        <f t="shared" ref="L91" si="490">L88+L89+L90</f>
        <v>45289.123</v>
      </c>
      <c r="M91" s="53">
        <f>IF(L91&gt;0,N91/L91,0)</f>
        <v>0.84946731565104494</v>
      </c>
      <c r="N91" s="54">
        <f t="shared" ref="N91" si="491">N88+N89+N90</f>
        <v>38471.629742999998</v>
      </c>
      <c r="O91" s="21">
        <f>IF(L91&gt;0,P91/L91,0)</f>
        <v>0.1291997306063975</v>
      </c>
      <c r="P91" s="54">
        <f t="shared" ref="P91" si="492">P88+P89+P90</f>
        <v>5851.3424910000012</v>
      </c>
      <c r="Q91" s="21">
        <f>IF(L91&gt;0,R91/L91,0)</f>
        <v>2.1332953742557569E-2</v>
      </c>
      <c r="R91" s="54">
        <f t="shared" ref="R91" si="493">R88+R89+R90</f>
        <v>966.15076600000009</v>
      </c>
      <c r="S91" s="21">
        <f>IF(L91&gt;0,T91/L91,0)</f>
        <v>0.19467818524549485</v>
      </c>
      <c r="T91" s="54">
        <f t="shared" ref="T91" si="494">T88+T89+T90</f>
        <v>8816.8042770000011</v>
      </c>
      <c r="U91" s="21">
        <f>IF(L91&gt;0,V91/L91,0)</f>
        <v>0.51428684441515904</v>
      </c>
      <c r="V91" s="54">
        <f t="shared" ref="V91" si="495">V88+V89+V90</f>
        <v>23291.600154</v>
      </c>
      <c r="W91" s="21">
        <f>IF(L91&gt;0,X91/L91,0)</f>
        <v>0.38999999999999996</v>
      </c>
      <c r="X91" s="54">
        <f t="shared" ref="X91" si="496">X88+X89+X90</f>
        <v>17662.757969999999</v>
      </c>
      <c r="Y91" s="55">
        <f>IF(L91&gt;0,Z91/L91,0)</f>
        <v>3.1999728020787686E-3</v>
      </c>
      <c r="Z91" s="56">
        <f t="shared" ref="Z91" si="497">SUM(Z88:Z90)</f>
        <v>144.92396183</v>
      </c>
      <c r="AA91" s="55">
        <f>IF(L91&gt;0,(AA88*L88+AA89*L89+AA90*L90)/L91,0)</f>
        <v>3.5694305286061729E-3</v>
      </c>
      <c r="AB91" s="55">
        <f>IF(J91&gt;0,(J88*AB88+J89*AB89+J90*AB90)/J91,0)</f>
        <v>3.0329713337294838E-4</v>
      </c>
      <c r="AC91" s="52">
        <f t="shared" ref="AC91" si="498">SUM(AC88:AC90)</f>
        <v>13.73573365</v>
      </c>
      <c r="AD91" s="53">
        <f>IF(J91&gt;0,(J88*AD88+J89*AD89+J90*AD90)/J91,0)</f>
        <v>0.22376934409769891</v>
      </c>
      <c r="AE91" s="58">
        <f t="shared" ref="AE91" si="499">SUM(AE88:AE90)</f>
        <v>144.98596610000001</v>
      </c>
      <c r="AF91" s="53">
        <f t="shared" ref="AF91" si="500">IF(AND(Z91&gt;0),((Z88*AF88+Z89*AF89+Z90*AF90)/Z91),0)</f>
        <v>0.90645050316615638</v>
      </c>
      <c r="AG91" s="57">
        <f t="shared" si="365"/>
        <v>0.91624871263441909</v>
      </c>
      <c r="AH91" s="51">
        <f t="shared" ref="AH91" si="501">SUM(AH88:AH90)</f>
        <v>719</v>
      </c>
      <c r="AI91" s="21">
        <f t="shared" ref="AI91" si="502">IF(AH91&gt;0,(AI88*AH88+AI89*AH89+AI90*AH90)/AH91,0)</f>
        <v>0.10101947148817804</v>
      </c>
      <c r="AJ91" s="53">
        <f>IF(J91&gt;0,(AJ88*J88+AJ89*J89+AJ90*J90)/J91,0)</f>
        <v>0.22788657664487838</v>
      </c>
      <c r="AK91" s="58">
        <f t="shared" ref="AK91" si="503">SUM(AK88:AK90)</f>
        <v>147.9206446</v>
      </c>
      <c r="AL91" s="56"/>
      <c r="AM91" s="56">
        <f t="shared" ref="AM91" si="504">SUM(AM88:AM90)</f>
        <v>1002.64</v>
      </c>
      <c r="AN91" s="106"/>
      <c r="AO91" s="107">
        <f>AN90</f>
        <v>1515.3600000000006</v>
      </c>
      <c r="AP91" s="51">
        <f t="shared" ref="AP91" si="505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11" t="s">
        <v>52</v>
      </c>
      <c r="D92" s="12">
        <v>5900</v>
      </c>
      <c r="E92" s="12">
        <v>2</v>
      </c>
      <c r="F92" s="12">
        <v>14021</v>
      </c>
      <c r="G92" s="13">
        <v>2.1</v>
      </c>
      <c r="H92" s="13">
        <v>4</v>
      </c>
      <c r="I92" s="12">
        <v>13801</v>
      </c>
      <c r="J92" s="12">
        <v>14883</v>
      </c>
      <c r="K92" s="14">
        <v>7.5999999999999998E-2</v>
      </c>
      <c r="L92" s="24">
        <f t="shared" ref="L92:L94" si="506">J92*(1-K92)</f>
        <v>13751.892</v>
      </c>
      <c r="M92" s="15">
        <v>0.84199999999999997</v>
      </c>
      <c r="N92" s="25">
        <f>L92*M92</f>
        <v>11579.093063999999</v>
      </c>
      <c r="O92" s="14">
        <v>0.13</v>
      </c>
      <c r="P92" s="25">
        <f>L92*O92</f>
        <v>1787.74596</v>
      </c>
      <c r="Q92" s="16">
        <v>2.8000000000000001E-2</v>
      </c>
      <c r="R92" s="25">
        <f>L92*Q92</f>
        <v>385.052976</v>
      </c>
      <c r="S92" s="26">
        <v>0.189</v>
      </c>
      <c r="T92" s="25">
        <f>L92*S92</f>
        <v>2599.1075879999999</v>
      </c>
      <c r="U92" s="16">
        <v>0.52300000000000002</v>
      </c>
      <c r="V92" s="25">
        <f>L92*U92</f>
        <v>7192.2395160000005</v>
      </c>
      <c r="W92" s="16">
        <v>0.39</v>
      </c>
      <c r="X92" s="25">
        <f>W92*L92</f>
        <v>5363.2378799999997</v>
      </c>
      <c r="Y92" s="17">
        <v>3.1099999999999999E-3</v>
      </c>
      <c r="Z92" s="18">
        <f>L92*Y92</f>
        <v>42.76838412</v>
      </c>
      <c r="AA92" s="27">
        <f>IF(L92&gt;0,(AC92+AK92)/L92,0)</f>
        <v>3.1615120014031523E-3</v>
      </c>
      <c r="AB92" s="17">
        <v>2.9999999999999997E-4</v>
      </c>
      <c r="AC92" s="24">
        <f>AB92*L92</f>
        <v>4.1255675999999992</v>
      </c>
      <c r="AD92" s="118">
        <v>0.22270000000000001</v>
      </c>
      <c r="AE92" s="30">
        <f t="shared" ref="AE92:AE94" si="507">AH92*(1-AI92)*AD92</f>
        <v>38.335578000000005</v>
      </c>
      <c r="AF92" s="28">
        <f t="shared" ref="AF92:AF94" si="508">IF(AND(AD92&gt;0,AB92&gt;0,Y92&gt;0),((Y92-AB92)*AD92)/((AD92-AB92)*Y92),0)</f>
        <v>0.90475577737167179</v>
      </c>
      <c r="AG92" s="60">
        <f t="shared" si="365"/>
        <v>0.9062980624051119</v>
      </c>
      <c r="AH92" s="12">
        <v>190</v>
      </c>
      <c r="AI92" s="14">
        <v>9.4E-2</v>
      </c>
      <c r="AJ92" s="15">
        <v>0.2286</v>
      </c>
      <c r="AK92" s="30">
        <f t="shared" ref="AK92:AK94" si="509">AH92*(1-AI92)*AJ92</f>
        <v>39.351204000000003</v>
      </c>
      <c r="AL92" s="19">
        <v>1.8</v>
      </c>
      <c r="AM92" s="19">
        <v>653.05999999999995</v>
      </c>
      <c r="AN92" s="102">
        <f>AN90+AH92-AM92-AO92</f>
        <v>1052.3000000000006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11" t="s">
        <v>54</v>
      </c>
      <c r="D93" s="34">
        <v>20300</v>
      </c>
      <c r="E93" s="34">
        <v>6</v>
      </c>
      <c r="F93" s="34">
        <v>14938</v>
      </c>
      <c r="G93" s="35">
        <v>1</v>
      </c>
      <c r="H93" s="35">
        <v>3.3</v>
      </c>
      <c r="I93" s="34">
        <v>15141</v>
      </c>
      <c r="J93" s="34">
        <v>14989</v>
      </c>
      <c r="K93" s="36">
        <v>8.5999999999999993E-2</v>
      </c>
      <c r="L93" s="37">
        <f t="shared" si="506"/>
        <v>13699.946</v>
      </c>
      <c r="M93" s="38">
        <v>0.76100000000000001</v>
      </c>
      <c r="N93" s="25">
        <f>L93*M93</f>
        <v>10425.658906000001</v>
      </c>
      <c r="O93" s="36">
        <v>0.22500000000000001</v>
      </c>
      <c r="P93" s="25">
        <f>L93*O93</f>
        <v>3082.48785</v>
      </c>
      <c r="Q93" s="39">
        <v>1.4E-2</v>
      </c>
      <c r="R93" s="25">
        <f>L93*Q93</f>
        <v>191.79924400000002</v>
      </c>
      <c r="S93" s="28">
        <v>0.192</v>
      </c>
      <c r="T93" s="25">
        <f>L93*S93</f>
        <v>2630.3896319999999</v>
      </c>
      <c r="U93" s="39">
        <v>0.52600000000000002</v>
      </c>
      <c r="V93" s="25">
        <f>L93*U93</f>
        <v>7206.1715960000001</v>
      </c>
      <c r="W93" s="39">
        <v>0.39</v>
      </c>
      <c r="X93" s="25">
        <f>W93*L93</f>
        <v>5342.97894</v>
      </c>
      <c r="Y93" s="40">
        <v>3.0899999999999999E-3</v>
      </c>
      <c r="Z93" s="18">
        <f>L93*Y93</f>
        <v>42.332833139999998</v>
      </c>
      <c r="AA93" s="27">
        <f>IF(L93&gt;0,(AC93+AK93)/L93,0)</f>
        <v>3.4334625362756905E-3</v>
      </c>
      <c r="AB93" s="40">
        <v>2.9E-4</v>
      </c>
      <c r="AC93" s="37">
        <f>AB93*L93</f>
        <v>3.97298434</v>
      </c>
      <c r="AD93" s="28">
        <v>0.222</v>
      </c>
      <c r="AE93" s="41">
        <f t="shared" si="507"/>
        <v>42.28434</v>
      </c>
      <c r="AF93" s="28">
        <f t="shared" si="508"/>
        <v>0.90733412360150356</v>
      </c>
      <c r="AG93" s="29">
        <f t="shared" si="365"/>
        <v>0.91671295189937774</v>
      </c>
      <c r="AH93" s="34">
        <v>210</v>
      </c>
      <c r="AI93" s="36">
        <v>9.2999999999999999E-2</v>
      </c>
      <c r="AJ93" s="38">
        <v>0.2261</v>
      </c>
      <c r="AK93" s="41">
        <f t="shared" si="509"/>
        <v>43.065266999999999</v>
      </c>
      <c r="AL93" s="42">
        <v>1.7</v>
      </c>
      <c r="AM93" s="42"/>
      <c r="AN93" s="122">
        <f>AN92+AH93-AM93</f>
        <v>1262.3000000000006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46" t="s">
        <v>49</v>
      </c>
      <c r="D94" s="43">
        <v>20860</v>
      </c>
      <c r="E94" s="43">
        <v>3</v>
      </c>
      <c r="F94" s="43">
        <v>15852</v>
      </c>
      <c r="G94" s="37">
        <v>1</v>
      </c>
      <c r="H94" s="37">
        <v>3.5</v>
      </c>
      <c r="I94" s="43">
        <v>15363</v>
      </c>
      <c r="J94" s="43">
        <v>15149</v>
      </c>
      <c r="K94" s="39">
        <v>7.6999999999999999E-2</v>
      </c>
      <c r="L94" s="37">
        <f t="shared" si="506"/>
        <v>13982.527</v>
      </c>
      <c r="M94" s="28">
        <v>0.93500000000000005</v>
      </c>
      <c r="N94" s="25">
        <f>L94*M94</f>
        <v>13073.662745000001</v>
      </c>
      <c r="O94" s="39">
        <v>5.8000000000000003E-2</v>
      </c>
      <c r="P94" s="25">
        <f>L94*O94</f>
        <v>810.98656600000004</v>
      </c>
      <c r="Q94" s="39">
        <v>7.0000000000000001E-3</v>
      </c>
      <c r="R94" s="25">
        <f>L94*Q94</f>
        <v>97.877689000000004</v>
      </c>
      <c r="S94" s="28">
        <v>0.20300000000000001</v>
      </c>
      <c r="T94" s="25">
        <f>L94*S94</f>
        <v>2838.4529810000004</v>
      </c>
      <c r="U94" s="39">
        <v>0.50900000000000001</v>
      </c>
      <c r="V94" s="25">
        <f>L94*U94</f>
        <v>7117.1062430000002</v>
      </c>
      <c r="W94" s="39">
        <v>0.38</v>
      </c>
      <c r="X94" s="25">
        <f>W94*L94</f>
        <v>5313.3602600000004</v>
      </c>
      <c r="Y94" s="47">
        <v>3.1099999999999999E-3</v>
      </c>
      <c r="Z94" s="18">
        <f>L94*Y94</f>
        <v>43.485658969999996</v>
      </c>
      <c r="AA94" s="27">
        <f>IF(L94&gt;0,(AC94+AK94)/L94,0)</f>
        <v>3.1041787868530488E-3</v>
      </c>
      <c r="AB94" s="47">
        <v>2.9999999999999997E-4</v>
      </c>
      <c r="AC94" s="37">
        <f>AB94*L94</f>
        <v>4.1947580999999996</v>
      </c>
      <c r="AD94" s="28">
        <v>0.22439999999999999</v>
      </c>
      <c r="AE94" s="41">
        <f t="shared" si="507"/>
        <v>38.221603199999997</v>
      </c>
      <c r="AF94" s="28">
        <f t="shared" si="508"/>
        <v>0.90474653167869767</v>
      </c>
      <c r="AG94" s="29">
        <f t="shared" si="365"/>
        <v>0.90453488510802371</v>
      </c>
      <c r="AH94" s="43">
        <v>188</v>
      </c>
      <c r="AI94" s="39">
        <v>9.4E-2</v>
      </c>
      <c r="AJ94" s="28">
        <v>0.23019999999999999</v>
      </c>
      <c r="AK94" s="41">
        <f t="shared" si="509"/>
        <v>39.2095056</v>
      </c>
      <c r="AL94" s="18">
        <v>1.7</v>
      </c>
      <c r="AM94" s="18"/>
      <c r="AN94" s="122">
        <f>AN93+AH94-AM94</f>
        <v>1450.3000000000006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510">SUM(D92:D94)</f>
        <v>47060</v>
      </c>
      <c r="E95" s="51"/>
      <c r="F95" s="51">
        <f t="shared" ref="F95" si="511">SUM(F92:F94)</f>
        <v>44811</v>
      </c>
      <c r="G95" s="52"/>
      <c r="H95" s="52"/>
      <c r="I95" s="51">
        <f t="shared" ref="I95:J95" si="512">SUM(I92:I94)</f>
        <v>44305</v>
      </c>
      <c r="J95" s="51">
        <f t="shared" si="512"/>
        <v>45021</v>
      </c>
      <c r="K95" s="21">
        <f t="shared" ref="K95" si="513">IF(J95&gt;0,(J92*K92+J93*K93+J94*K94)/J95,0)</f>
        <v>7.9665822616112478E-2</v>
      </c>
      <c r="L95" s="52">
        <f t="shared" ref="L95" si="514">L92+L93+L94</f>
        <v>41434.364999999998</v>
      </c>
      <c r="M95" s="53">
        <f>IF(L95&gt;0,N95/L95,0)</f>
        <v>0.84660196228420537</v>
      </c>
      <c r="N95" s="54">
        <f t="shared" ref="N95" si="515">N92+N93+N94</f>
        <v>35078.414714999999</v>
      </c>
      <c r="O95" s="21">
        <f>IF(L95&gt;0,P95/L95,0)</f>
        <v>0.13711373098151738</v>
      </c>
      <c r="P95" s="54">
        <f t="shared" ref="P95" si="516">P92+P93+P94</f>
        <v>5681.2203759999993</v>
      </c>
      <c r="Q95" s="21">
        <f>IF(L95&gt;0,R95/L95,0)</f>
        <v>1.6284306734277214E-2</v>
      </c>
      <c r="R95" s="54">
        <f t="shared" ref="R95" si="517">R92+R93+R94</f>
        <v>674.72990900000002</v>
      </c>
      <c r="S95" s="21">
        <f>IF(L95&gt;0,T95/L95,0)</f>
        <v>0.19471639546062791</v>
      </c>
      <c r="T95" s="54">
        <f t="shared" ref="T95" si="518">T92+T93+T94</f>
        <v>8067.9502009999997</v>
      </c>
      <c r="U95" s="21">
        <f>IF(L95&gt;0,V95/L95,0)</f>
        <v>0.51926745721818124</v>
      </c>
      <c r="V95" s="54">
        <f t="shared" ref="V95" si="519">V92+V93+V94</f>
        <v>21515.517355000004</v>
      </c>
      <c r="W95" s="21">
        <f>IF(L95&gt;0,X95/L95,0)</f>
        <v>0.38662537919912615</v>
      </c>
      <c r="X95" s="54">
        <f t="shared" ref="X95" si="520">X92+X93+X94</f>
        <v>16019.577079999999</v>
      </c>
      <c r="Y95" s="55">
        <f>IF(L95&gt;0,Z95/L95,0)</f>
        <v>3.1033871577373037E-3</v>
      </c>
      <c r="Z95" s="56">
        <f t="shared" ref="Z95" si="521">SUM(Z92:Z94)</f>
        <v>128.58687623</v>
      </c>
      <c r="AA95" s="55">
        <f>IF(L95&gt;0,(AA92*L92+AA93*L93+AA94*L94)/L95,0)</f>
        <v>3.2320825150813823E-3</v>
      </c>
      <c r="AB95" s="55">
        <f>IF(J95&gt;0,(J92*AB92+J93*AB93+J94*AB94)/J95,0)</f>
        <v>2.9667066480087062E-4</v>
      </c>
      <c r="AC95" s="52">
        <f t="shared" ref="AC95" si="522">SUM(AC92:AC94)</f>
        <v>12.29331004</v>
      </c>
      <c r="AD95" s="53">
        <f>IF(J95&gt;0,(J92*AD92+J93*AD93+J94*AD94)/J95,0)</f>
        <v>0.22303897514493234</v>
      </c>
      <c r="AE95" s="58">
        <f t="shared" ref="AE95" si="523">SUM(AE92:AE94)</f>
        <v>118.84152120000002</v>
      </c>
      <c r="AF95" s="53">
        <f t="shared" ref="AF95" si="524">IF(AND(Z95&gt;0),((Z92*AF92+Z93*AF93+Z94*AF94)/Z95),0)</f>
        <v>0.90560148300556931</v>
      </c>
      <c r="AG95" s="57">
        <f t="shared" si="365"/>
        <v>0.90939238080176676</v>
      </c>
      <c r="AH95" s="51">
        <f t="shared" ref="AH95" si="525">SUM(AH92:AH94)</f>
        <v>588</v>
      </c>
      <c r="AI95" s="21">
        <f t="shared" ref="AI95" si="526">IF(AH95&gt;0,(AI92*AH92+AI93*AH93+AI94*AH94)/AH95,0)</f>
        <v>9.3642857142857139E-2</v>
      </c>
      <c r="AJ95" s="53">
        <f>IF(J95&gt;0,(AJ92*J92+AJ93*J93+AJ94*J94)/J95,0)</f>
        <v>0.2283060460673908</v>
      </c>
      <c r="AK95" s="58">
        <f t="shared" ref="AK95" si="527">SUM(AK92:AK94)</f>
        <v>121.6259766</v>
      </c>
      <c r="AL95" s="56"/>
      <c r="AM95" s="56">
        <f t="shared" ref="AM95" si="528">SUM(AM92:AM94)</f>
        <v>653.05999999999995</v>
      </c>
      <c r="AN95" s="106"/>
      <c r="AO95" s="107">
        <f>AN94</f>
        <v>1450.3000000000006</v>
      </c>
      <c r="AP95" s="51">
        <f t="shared" ref="AP95" si="529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52</v>
      </c>
      <c r="D96" s="12">
        <v>5600</v>
      </c>
      <c r="E96" s="12">
        <v>2</v>
      </c>
      <c r="F96" s="12">
        <v>13351</v>
      </c>
      <c r="G96" s="13">
        <v>0.8</v>
      </c>
      <c r="H96" s="13">
        <v>3.3</v>
      </c>
      <c r="I96" s="12">
        <v>13693</v>
      </c>
      <c r="J96" s="12">
        <v>15104</v>
      </c>
      <c r="K96" s="14">
        <v>7.8E-2</v>
      </c>
      <c r="L96" s="24">
        <f t="shared" ref="L96:L98" si="530">J96*(1-K96)</f>
        <v>13925.888000000001</v>
      </c>
      <c r="M96" s="15">
        <v>0.84399999999999997</v>
      </c>
      <c r="N96" s="25">
        <f>L96*M96</f>
        <v>11753.449472</v>
      </c>
      <c r="O96" s="14">
        <v>0.13400000000000001</v>
      </c>
      <c r="P96" s="25">
        <f>L96*O96</f>
        <v>1866.0689920000002</v>
      </c>
      <c r="Q96" s="16">
        <v>2.1999999999999999E-2</v>
      </c>
      <c r="R96" s="25">
        <f>L96*Q96</f>
        <v>306.36953599999998</v>
      </c>
      <c r="S96" s="26">
        <v>0.19900000000000001</v>
      </c>
      <c r="T96" s="25">
        <f>L96*S96</f>
        <v>2771.2517120000002</v>
      </c>
      <c r="U96" s="16">
        <v>0.51200000000000001</v>
      </c>
      <c r="V96" s="25">
        <f>L96*U96</f>
        <v>7130.0546560000003</v>
      </c>
      <c r="W96" s="16">
        <v>0.39</v>
      </c>
      <c r="X96" s="25">
        <f>W96*L96</f>
        <v>5431.0963200000006</v>
      </c>
      <c r="Y96" s="17">
        <v>3.1700000000000001E-3</v>
      </c>
      <c r="Z96" s="18">
        <f>L96*Y96</f>
        <v>44.145064960000006</v>
      </c>
      <c r="AA96" s="27">
        <f>IF(L96&gt;0,(AC96+AK96)/L96,0)</f>
        <v>3.1527954799004556E-3</v>
      </c>
      <c r="AB96" s="17">
        <v>2.7999999999999998E-4</v>
      </c>
      <c r="AC96" s="24">
        <f>AB96*L96</f>
        <v>3.8992486399999997</v>
      </c>
      <c r="AD96" s="118">
        <v>0.2235</v>
      </c>
      <c r="AE96" s="30">
        <f t="shared" ref="AE96:AE98" si="531">AH96*(1-AI96)*AD96</f>
        <v>39.934756499999999</v>
      </c>
      <c r="AF96" s="28">
        <f t="shared" ref="AF96:AF98" si="532">IF(AND(AD96&gt;0,AB96&gt;0,Y96&gt;0),((Y96-AB96)*AD96)/((AD96-AB96)*Y96),0)</f>
        <v>0.91281549627660774</v>
      </c>
      <c r="AG96" s="60">
        <f t="shared" si="365"/>
        <v>0.91233084886259086</v>
      </c>
      <c r="AH96" s="12">
        <v>197</v>
      </c>
      <c r="AI96" s="14">
        <v>9.2999999999999999E-2</v>
      </c>
      <c r="AJ96" s="15">
        <v>0.22389999999999999</v>
      </c>
      <c r="AK96" s="30">
        <f t="shared" ref="AK96:AK98" si="533">AH96*(1-AI96)*AJ96</f>
        <v>40.006228100000001</v>
      </c>
      <c r="AL96" s="19">
        <v>1.8</v>
      </c>
      <c r="AM96" s="19">
        <v>1000.54</v>
      </c>
      <c r="AN96" s="102">
        <f>AN94+AH96-AM96</f>
        <v>646.76000000000067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11" t="s">
        <v>53</v>
      </c>
      <c r="D97" s="34">
        <v>22330</v>
      </c>
      <c r="E97" s="34">
        <v>3</v>
      </c>
      <c r="F97" s="34">
        <v>12981</v>
      </c>
      <c r="G97" s="35">
        <v>1.3</v>
      </c>
      <c r="H97" s="35">
        <v>4</v>
      </c>
      <c r="I97" s="34">
        <v>12860</v>
      </c>
      <c r="J97" s="34">
        <v>16292</v>
      </c>
      <c r="K97" s="36">
        <v>7.6999999999999999E-2</v>
      </c>
      <c r="L97" s="37">
        <f t="shared" si="530"/>
        <v>15037.516000000001</v>
      </c>
      <c r="M97" s="38">
        <v>0.85599999999999998</v>
      </c>
      <c r="N97" s="25">
        <f>L97*M97</f>
        <v>12872.113696</v>
      </c>
      <c r="O97" s="36">
        <v>0.1</v>
      </c>
      <c r="P97" s="25">
        <f>L97*O97</f>
        <v>1503.7516000000003</v>
      </c>
      <c r="Q97" s="39">
        <v>4.3999999999999997E-2</v>
      </c>
      <c r="R97" s="25">
        <f>L97*Q97</f>
        <v>661.65070400000002</v>
      </c>
      <c r="S97" s="28">
        <v>0.19700000000000001</v>
      </c>
      <c r="T97" s="25">
        <f>L97*S97</f>
        <v>2962.3906520000005</v>
      </c>
      <c r="U97" s="39">
        <v>0.51800000000000002</v>
      </c>
      <c r="V97" s="25">
        <f>L97*U97</f>
        <v>7789.4332880000011</v>
      </c>
      <c r="W97" s="39">
        <v>0.4</v>
      </c>
      <c r="X97" s="25">
        <f>W97*L97</f>
        <v>6015.0064000000011</v>
      </c>
      <c r="Y97" s="40">
        <v>3.2100000000000002E-3</v>
      </c>
      <c r="Z97" s="18">
        <f>L97*Y97</f>
        <v>48.270426360000009</v>
      </c>
      <c r="AA97" s="27">
        <f>IF(L97&gt;0,(AC97+AK97)/L97,0)</f>
        <v>3.1477660166745621E-3</v>
      </c>
      <c r="AB97" s="40">
        <v>2.9E-4</v>
      </c>
      <c r="AC97" s="37">
        <f>AB97*L97</f>
        <v>4.3608796400000003</v>
      </c>
      <c r="AD97" s="28">
        <v>0.22600000000000001</v>
      </c>
      <c r="AE97" s="41">
        <f t="shared" si="531"/>
        <v>42.935706000000003</v>
      </c>
      <c r="AF97" s="28">
        <f t="shared" si="532"/>
        <v>0.91082608000147958</v>
      </c>
      <c r="AG97" s="29">
        <f t="shared" si="365"/>
        <v>0.90903660161359423</v>
      </c>
      <c r="AH97" s="34">
        <v>209</v>
      </c>
      <c r="AI97" s="36">
        <v>9.0999999999999998E-2</v>
      </c>
      <c r="AJ97" s="38">
        <v>0.22620000000000001</v>
      </c>
      <c r="AK97" s="41">
        <f t="shared" si="533"/>
        <v>42.973702199999998</v>
      </c>
      <c r="AL97" s="42">
        <v>1.85</v>
      </c>
      <c r="AM97" s="42"/>
      <c r="AN97" s="122">
        <f>AN96+AH97-AM97</f>
        <v>855.76000000000067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46" t="s">
        <v>49</v>
      </c>
      <c r="D98" s="43">
        <v>15333</v>
      </c>
      <c r="E98" s="43">
        <v>0</v>
      </c>
      <c r="F98" s="43">
        <v>14591</v>
      </c>
      <c r="G98" s="37">
        <v>1</v>
      </c>
      <c r="H98" s="37">
        <v>3.5</v>
      </c>
      <c r="I98" s="43">
        <v>14163</v>
      </c>
      <c r="J98" s="43">
        <v>16402</v>
      </c>
      <c r="K98" s="39">
        <v>7.2999999999999995E-2</v>
      </c>
      <c r="L98" s="37">
        <f t="shared" si="530"/>
        <v>15204.654</v>
      </c>
      <c r="M98" s="28">
        <v>0.9</v>
      </c>
      <c r="N98" s="25">
        <f>L98*M98</f>
        <v>13684.188600000001</v>
      </c>
      <c r="O98" s="39">
        <v>8.3000000000000004E-2</v>
      </c>
      <c r="P98" s="25">
        <f>L98*O98</f>
        <v>1261.9862820000001</v>
      </c>
      <c r="Q98" s="39">
        <v>1.7000000000000001E-2</v>
      </c>
      <c r="R98" s="25">
        <f>L98*Q98</f>
        <v>258.47911800000003</v>
      </c>
      <c r="S98" s="28">
        <v>0.192</v>
      </c>
      <c r="T98" s="25">
        <f>L98*S98</f>
        <v>2919.2935680000001</v>
      </c>
      <c r="U98" s="39">
        <v>0.51</v>
      </c>
      <c r="V98" s="25">
        <f>L98*U98</f>
        <v>7754.3735400000005</v>
      </c>
      <c r="W98" s="39">
        <v>0.39</v>
      </c>
      <c r="X98" s="25">
        <f>W98*L98</f>
        <v>5929.8150600000008</v>
      </c>
      <c r="Y98" s="47">
        <v>3.2000000000000002E-3</v>
      </c>
      <c r="Z98" s="18">
        <f>L98*Y98</f>
        <v>48.654892800000006</v>
      </c>
      <c r="AA98" s="27">
        <f>IF(L98&gt;0,(AC98+AK98)/L98,0)</f>
        <v>3.2941539649636218E-3</v>
      </c>
      <c r="AB98" s="47">
        <v>2.9E-4</v>
      </c>
      <c r="AC98" s="37">
        <f>AB98*L98</f>
        <v>4.4093496600000002</v>
      </c>
      <c r="AD98" s="28">
        <v>0.22559999999999999</v>
      </c>
      <c r="AE98" s="41">
        <f t="shared" si="531"/>
        <v>45.475545599999997</v>
      </c>
      <c r="AF98" s="28">
        <f t="shared" si="532"/>
        <v>0.91054547068483427</v>
      </c>
      <c r="AG98" s="29">
        <f t="shared" si="365"/>
        <v>0.91313387423682979</v>
      </c>
      <c r="AH98" s="43">
        <v>222</v>
      </c>
      <c r="AI98" s="39">
        <v>9.1999999999999998E-2</v>
      </c>
      <c r="AJ98" s="28">
        <v>0.2266</v>
      </c>
      <c r="AK98" s="41">
        <f t="shared" si="533"/>
        <v>45.6771216</v>
      </c>
      <c r="AL98" s="18">
        <v>1.8</v>
      </c>
      <c r="AM98" s="18"/>
      <c r="AN98" s="122">
        <f>AN97+AH98-AM98</f>
        <v>1077.7600000000007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534">SUM(D96:D98)</f>
        <v>43263</v>
      </c>
      <c r="E99" s="51"/>
      <c r="F99" s="51">
        <f t="shared" ref="F99" si="535">SUM(F96:F98)</f>
        <v>40923</v>
      </c>
      <c r="G99" s="52"/>
      <c r="H99" s="52"/>
      <c r="I99" s="51">
        <f t="shared" ref="I99:J99" si="536">SUM(I96:I98)</f>
        <v>40716</v>
      </c>
      <c r="J99" s="51">
        <f t="shared" si="536"/>
        <v>47798</v>
      </c>
      <c r="K99" s="21">
        <f t="shared" ref="K99" si="537">IF(J99&gt;0,(J96*K96+J97*K97+J98*K98)/J99,0)</f>
        <v>7.5943386752583789E-2</v>
      </c>
      <c r="L99" s="52">
        <f t="shared" ref="L99" si="538">L96+L97+L98</f>
        <v>44168.058000000005</v>
      </c>
      <c r="M99" s="53">
        <f>IF(L99&gt;0,N99/L99,0)</f>
        <v>0.86736328248799166</v>
      </c>
      <c r="N99" s="54">
        <f t="shared" ref="N99" si="539">N96+N97+N98</f>
        <v>38309.751768000002</v>
      </c>
      <c r="O99" s="21">
        <f>IF(L99&gt;0,P99/L99,0)</f>
        <v>0.10486779550054023</v>
      </c>
      <c r="P99" s="54">
        <f t="shared" ref="P99" si="540">P96+P97+P98</f>
        <v>4631.8068740000008</v>
      </c>
      <c r="Q99" s="21">
        <f>IF(L99&gt;0,R99/L99,0)</f>
        <v>2.7768922011468106E-2</v>
      </c>
      <c r="R99" s="54">
        <f t="shared" ref="R99" si="541">R96+R97+R98</f>
        <v>1226.499358</v>
      </c>
      <c r="S99" s="21">
        <f>IF(L99&gt;0,T99/L99,0)</f>
        <v>0.19590935902139958</v>
      </c>
      <c r="T99" s="54">
        <f t="shared" ref="T99" si="542">T96+T97+T98</f>
        <v>8652.9359320000003</v>
      </c>
      <c r="U99" s="21">
        <f>IF(L99&gt;0,V99/L99,0)</f>
        <v>0.51335427706601899</v>
      </c>
      <c r="V99" s="54">
        <f t="shared" ref="V99" si="543">V96+V97+V98</f>
        <v>22673.861484000001</v>
      </c>
      <c r="W99" s="21">
        <f>IF(L99&gt;0,X99/L99,0)</f>
        <v>0.39340461335202925</v>
      </c>
      <c r="X99" s="54">
        <f t="shared" ref="X99" si="544">X96+X97+X98</f>
        <v>17375.917780000003</v>
      </c>
      <c r="Y99" s="55">
        <f>IF(L99&gt;0,Z99/L99,0)</f>
        <v>3.193945817586094E-3</v>
      </c>
      <c r="Z99" s="56">
        <f t="shared" ref="Z99" si="545">SUM(Z96:Z98)</f>
        <v>141.07038412000003</v>
      </c>
      <c r="AA99" s="55">
        <f>IF(L99&gt;0,(AA96*L96+AA97*L97+AA98*L98)/L99,0)</f>
        <v>3.1997451606316936E-3</v>
      </c>
      <c r="AB99" s="55">
        <f>IF(J99&gt;0,(J96*AB96+J97*AB97+J98*AB98)/J99,0)</f>
        <v>2.8684003514791416E-4</v>
      </c>
      <c r="AC99" s="52">
        <f t="shared" ref="AC99" si="546">SUM(AC96:AC98)</f>
        <v>12.66947794</v>
      </c>
      <c r="AD99" s="53">
        <f>IF(J99&gt;0,(J96*AD96+J97*AD97+J98*AD98)/J99,0)</f>
        <v>0.22507274781371606</v>
      </c>
      <c r="AE99" s="58">
        <f t="shared" ref="AE99" si="547">SUM(AE96:AE98)</f>
        <v>128.34600810000001</v>
      </c>
      <c r="AF99" s="53">
        <f t="shared" ref="AF99" si="548">IF(AND(Z99&gt;0),((Z96*AF96+Z97*AF97+Z98*AF98)/Z99),0)</f>
        <v>0.91135184517140266</v>
      </c>
      <c r="AG99" s="57">
        <f t="shared" si="365"/>
        <v>0.91151424466312847</v>
      </c>
      <c r="AH99" s="51">
        <f t="shared" ref="AH99" si="549">SUM(AH96:AH98)</f>
        <v>628</v>
      </c>
      <c r="AI99" s="21">
        <f t="shared" ref="AI99" si="550">IF(AH99&gt;0,(AI96*AH96+AI97*AH97+AI98*AH98)/AH99,0)</f>
        <v>9.1980891719745231E-2</v>
      </c>
      <c r="AJ99" s="53">
        <f>IF(J99&gt;0,(AJ96*J96+AJ97*J97+AJ98*J98)/J99,0)</f>
        <v>0.22561046905728271</v>
      </c>
      <c r="AK99" s="58">
        <f t="shared" ref="AK99" si="551">SUM(AK96:AK98)</f>
        <v>128.6570519</v>
      </c>
      <c r="AL99" s="56"/>
      <c r="AM99" s="56">
        <f t="shared" ref="AM99" si="552">SUM(AM96:AM98)</f>
        <v>1000.54</v>
      </c>
      <c r="AN99" s="106"/>
      <c r="AO99" s="107">
        <f>AN98</f>
        <v>1077.7600000000007</v>
      </c>
      <c r="AP99" s="51">
        <f t="shared" ref="AP99" si="553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11" t="s">
        <v>52</v>
      </c>
      <c r="D100" s="12">
        <v>3800</v>
      </c>
      <c r="E100" s="12">
        <v>2</v>
      </c>
      <c r="F100" s="12">
        <v>13981</v>
      </c>
      <c r="G100" s="13">
        <v>1.2</v>
      </c>
      <c r="H100" s="13">
        <v>4.7</v>
      </c>
      <c r="I100" s="12">
        <v>14369</v>
      </c>
      <c r="J100" s="12">
        <v>15796</v>
      </c>
      <c r="K100" s="14">
        <v>8.5000000000000006E-2</v>
      </c>
      <c r="L100" s="24">
        <f t="shared" ref="L100:L102" si="554">J100*(1-K100)</f>
        <v>14453.34</v>
      </c>
      <c r="M100" s="15">
        <v>0.78300000000000003</v>
      </c>
      <c r="N100" s="25">
        <f>L100*M100</f>
        <v>11316.96522</v>
      </c>
      <c r="O100" s="14">
        <v>0.19</v>
      </c>
      <c r="P100" s="25">
        <f>L100*O100</f>
        <v>2746.1345999999999</v>
      </c>
      <c r="Q100" s="16">
        <v>2.7E-2</v>
      </c>
      <c r="R100" s="25">
        <f>L100*Q100</f>
        <v>390.24018000000001</v>
      </c>
      <c r="S100" s="26">
        <v>0.19900000000000001</v>
      </c>
      <c r="T100" s="25">
        <f>L100*S100</f>
        <v>2876.2146600000001</v>
      </c>
      <c r="U100" s="16">
        <v>0.50900000000000001</v>
      </c>
      <c r="V100" s="25">
        <f>L100*U100</f>
        <v>7356.7500600000003</v>
      </c>
      <c r="W100" s="16">
        <v>0.39</v>
      </c>
      <c r="X100" s="25">
        <f>W100*L100</f>
        <v>5636.8026</v>
      </c>
      <c r="Y100" s="17">
        <v>3.1900000000000001E-3</v>
      </c>
      <c r="Z100" s="18">
        <f>L100*Y100</f>
        <v>46.106154600000004</v>
      </c>
      <c r="AA100" s="27">
        <f>IF(L100&gt;0,(AC100+AK100)/L100,0)</f>
        <v>3.3035846385679711E-3</v>
      </c>
      <c r="AB100" s="17">
        <v>2.7999999999999998E-4</v>
      </c>
      <c r="AC100" s="24">
        <f>AB100*L100</f>
        <v>4.0469352000000001</v>
      </c>
      <c r="AD100" s="118">
        <v>0.22689999999999999</v>
      </c>
      <c r="AE100" s="30">
        <f t="shared" ref="AE100:AE102" si="555">AH100*(1-AI100)*AD100</f>
        <v>42.869578400000002</v>
      </c>
      <c r="AF100" s="28">
        <f t="shared" ref="AF100:AF102" si="556">IF(AND(AD100&gt;0,AB100&gt;0,Y100&gt;0),((Y100-AB100)*AD100)/((AD100-AB100)*Y100),0)</f>
        <v>0.9133528044267275</v>
      </c>
      <c r="AG100" s="60">
        <f t="shared" si="365"/>
        <v>0.91635287227662965</v>
      </c>
      <c r="AH100" s="12">
        <v>209</v>
      </c>
      <c r="AI100" s="14">
        <v>9.6000000000000002E-2</v>
      </c>
      <c r="AJ100" s="15">
        <v>0.23130000000000001</v>
      </c>
      <c r="AK100" s="30">
        <f t="shared" ref="AK100:AK102" si="557">AH100*(1-AI100)*AJ100</f>
        <v>43.700896800000002</v>
      </c>
      <c r="AL100" s="19">
        <v>1.75</v>
      </c>
      <c r="AM100" s="19">
        <v>1008.36</v>
      </c>
      <c r="AN100" s="102">
        <f>AN98+AH100-AM100</f>
        <v>278.40000000000066</v>
      </c>
      <c r="AO100" s="121"/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11" t="s">
        <v>53</v>
      </c>
      <c r="D101" s="34">
        <v>17677</v>
      </c>
      <c r="E101" s="34">
        <v>9</v>
      </c>
      <c r="F101" s="34">
        <v>14005</v>
      </c>
      <c r="G101" s="37">
        <v>1.5</v>
      </c>
      <c r="H101" s="35">
        <v>5</v>
      </c>
      <c r="I101" s="34">
        <v>13914</v>
      </c>
      <c r="J101" s="34">
        <v>16161</v>
      </c>
      <c r="K101" s="36">
        <v>8.2000000000000003E-2</v>
      </c>
      <c r="L101" s="37">
        <f t="shared" si="554"/>
        <v>14835.798000000001</v>
      </c>
      <c r="M101" s="38">
        <v>0.85899999999999999</v>
      </c>
      <c r="N101" s="25">
        <f>L101*M101</f>
        <v>12743.950482</v>
      </c>
      <c r="O101" s="36">
        <v>0.112</v>
      </c>
      <c r="P101" s="25">
        <f>L101*O101</f>
        <v>1661.6093760000001</v>
      </c>
      <c r="Q101" s="39">
        <v>2.9000000000000001E-2</v>
      </c>
      <c r="R101" s="25">
        <f>L101*Q101</f>
        <v>430.23814200000004</v>
      </c>
      <c r="S101" s="28">
        <v>0.192</v>
      </c>
      <c r="T101" s="25">
        <f>L101*S101</f>
        <v>2848.4732160000003</v>
      </c>
      <c r="U101" s="39">
        <v>0.50900000000000001</v>
      </c>
      <c r="V101" s="25">
        <f>L101*U101</f>
        <v>7551.421182</v>
      </c>
      <c r="W101" s="39">
        <v>0.38</v>
      </c>
      <c r="X101" s="25">
        <f>W101*L101</f>
        <v>5637.6032400000004</v>
      </c>
      <c r="Y101" s="40">
        <v>3.16E-3</v>
      </c>
      <c r="Z101" s="18">
        <f>L101*Y101</f>
        <v>46.88112168</v>
      </c>
      <c r="AA101" s="27">
        <f>IF(L101&gt;0,(AC101+AK101)/L101,0)</f>
        <v>3.8557904225980967E-3</v>
      </c>
      <c r="AB101" s="40">
        <v>2.7999999999999998E-4</v>
      </c>
      <c r="AC101" s="37">
        <f>AB101*L101</f>
        <v>4.1540234399999996</v>
      </c>
      <c r="AD101" s="28">
        <v>0.2273</v>
      </c>
      <c r="AE101" s="41">
        <f t="shared" si="555"/>
        <v>51.952597200000007</v>
      </c>
      <c r="AF101" s="28">
        <f t="shared" si="556"/>
        <v>0.91251649048932293</v>
      </c>
      <c r="AG101" s="29">
        <f t="shared" si="365"/>
        <v>0.92850206838621674</v>
      </c>
      <c r="AH101" s="34">
        <v>252</v>
      </c>
      <c r="AI101" s="36">
        <v>9.2999999999999999E-2</v>
      </c>
      <c r="AJ101" s="38">
        <v>0.2321</v>
      </c>
      <c r="AK101" s="41">
        <f t="shared" si="557"/>
        <v>53.049704400000003</v>
      </c>
      <c r="AL101" s="42">
        <v>1.8</v>
      </c>
      <c r="AM101" s="42"/>
      <c r="AN101" s="122">
        <f>AN100+AH101-AM101</f>
        <v>530.40000000000066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46" t="s">
        <v>50</v>
      </c>
      <c r="D102" s="43">
        <v>18760</v>
      </c>
      <c r="E102" s="43">
        <v>4</v>
      </c>
      <c r="F102" s="43">
        <v>14957</v>
      </c>
      <c r="G102" s="37">
        <v>1.8</v>
      </c>
      <c r="H102" s="37">
        <v>4</v>
      </c>
      <c r="I102" s="43">
        <v>14216</v>
      </c>
      <c r="J102" s="43">
        <v>16260</v>
      </c>
      <c r="K102" s="39">
        <v>8.5999999999999993E-2</v>
      </c>
      <c r="L102" s="37">
        <f t="shared" si="554"/>
        <v>14861.640000000001</v>
      </c>
      <c r="M102" s="28">
        <v>0.74199999999999999</v>
      </c>
      <c r="N102" s="25">
        <f>L102*M102</f>
        <v>11027.336880000001</v>
      </c>
      <c r="O102" s="39">
        <v>0.16600000000000001</v>
      </c>
      <c r="P102" s="25">
        <f>L102*O102</f>
        <v>2467.0322400000005</v>
      </c>
      <c r="Q102" s="39">
        <v>9.1999999999999998E-2</v>
      </c>
      <c r="R102" s="25">
        <f>L102*Q102</f>
        <v>1367.27088</v>
      </c>
      <c r="S102" s="28">
        <v>0.182</v>
      </c>
      <c r="T102" s="25">
        <f>L102*S102</f>
        <v>2704.8184800000004</v>
      </c>
      <c r="U102" s="39">
        <v>0.51600000000000001</v>
      </c>
      <c r="V102" s="25">
        <f>L102*U102</f>
        <v>7668.606240000001</v>
      </c>
      <c r="W102" s="39">
        <v>0.39</v>
      </c>
      <c r="X102" s="25">
        <f>W102*L102</f>
        <v>5796.039600000001</v>
      </c>
      <c r="Y102" s="47">
        <v>3.1800000000000001E-3</v>
      </c>
      <c r="Z102" s="18">
        <f>L102*Y102</f>
        <v>47.260015200000005</v>
      </c>
      <c r="AA102" s="27">
        <f>IF(L102&gt;0,(AC102+AK102)/L102,0)</f>
        <v>3.3377002268928598E-3</v>
      </c>
      <c r="AB102" s="47">
        <v>3.1E-4</v>
      </c>
      <c r="AC102" s="37">
        <f>AB102*L102</f>
        <v>4.6071084000000004</v>
      </c>
      <c r="AD102" s="28">
        <v>0.22520000000000001</v>
      </c>
      <c r="AE102" s="41">
        <f t="shared" si="555"/>
        <v>43.602548400000003</v>
      </c>
      <c r="AF102" s="28">
        <f t="shared" si="556"/>
        <v>0.90375979759217018</v>
      </c>
      <c r="AG102" s="29">
        <f t="shared" si="365"/>
        <v>0.90833330913623866</v>
      </c>
      <c r="AH102" s="43">
        <v>213</v>
      </c>
      <c r="AI102" s="39">
        <v>9.0999999999999998E-2</v>
      </c>
      <c r="AJ102" s="28">
        <v>0.2324</v>
      </c>
      <c r="AK102" s="41">
        <f t="shared" si="557"/>
        <v>44.996590800000007</v>
      </c>
      <c r="AL102" s="18">
        <v>1.75</v>
      </c>
      <c r="AM102" s="18"/>
      <c r="AN102" s="122">
        <f>AN101+AH102-AM102</f>
        <v>743.40000000000066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558">SUM(D100:D102)</f>
        <v>40237</v>
      </c>
      <c r="E103" s="51"/>
      <c r="F103" s="51">
        <f t="shared" ref="F103" si="559">SUM(F100:F102)</f>
        <v>42943</v>
      </c>
      <c r="G103" s="52"/>
      <c r="H103" s="52"/>
      <c r="I103" s="51">
        <f t="shared" ref="I103:J103" si="560">SUM(I100:I102)</f>
        <v>42499</v>
      </c>
      <c r="J103" s="51">
        <f t="shared" si="560"/>
        <v>48217</v>
      </c>
      <c r="K103" s="21">
        <f t="shared" ref="K103" si="561">IF(J103&gt;0,(J100*K100+J101*K101+J102*K102)/J103,0)</f>
        <v>8.4331708733434263E-2</v>
      </c>
      <c r="L103" s="52">
        <f t="shared" ref="L103" si="562">L100+L101+L102</f>
        <v>44150.777999999998</v>
      </c>
      <c r="M103" s="53">
        <f>IF(L103&gt;0,N103/L103,0)</f>
        <v>0.79473690320927082</v>
      </c>
      <c r="N103" s="54">
        <f t="shared" ref="N103" si="563">N100+N101+N102</f>
        <v>35088.252582000001</v>
      </c>
      <c r="O103" s="21">
        <f>IF(L103&gt;0,P103/L103,0)</f>
        <v>0.15571132667243145</v>
      </c>
      <c r="P103" s="54">
        <f t="shared" ref="P103" si="564">P100+P101+P102</f>
        <v>6874.7762160000002</v>
      </c>
      <c r="Q103" s="21">
        <f>IF(L103&gt;0,R103/L103,0)</f>
        <v>4.9551770118297804E-2</v>
      </c>
      <c r="R103" s="54">
        <f t="shared" ref="R103" si="565">R100+R101+R102</f>
        <v>2187.749202</v>
      </c>
      <c r="S103" s="21">
        <f>IF(L103&gt;0,T103/L103,0)</f>
        <v>0.19092543184629726</v>
      </c>
      <c r="T103" s="54">
        <f t="shared" ref="T103" si="566">T100+T101+T102</f>
        <v>8429.5063559999999</v>
      </c>
      <c r="U103" s="21">
        <f>IF(L103&gt;0,V103/L103,0)</f>
        <v>0.51135627739108025</v>
      </c>
      <c r="V103" s="54">
        <f t="shared" ref="V103" si="567">V100+V101+V102</f>
        <v>22576.777482000001</v>
      </c>
      <c r="W103" s="21">
        <f>IF(L103&gt;0,X103/L103,0)</f>
        <v>0.38663974256580486</v>
      </c>
      <c r="X103" s="54">
        <f t="shared" ref="X103" si="568">X100+X101+X102</f>
        <v>17070.44544</v>
      </c>
      <c r="Y103" s="55">
        <f>IF(L103&gt;0,Z103/L103,0)</f>
        <v>3.1765531171387288E-3</v>
      </c>
      <c r="Z103" s="56">
        <f t="shared" ref="Z103" si="569">SUM(Z100:Z102)</f>
        <v>140.24729148</v>
      </c>
      <c r="AA103" s="55">
        <f>IF(L103&gt;0,(AA100*L100+AA101*L101+AA102*L102)/L103,0)</f>
        <v>3.50062368187487E-3</v>
      </c>
      <c r="AB103" s="55">
        <f>IF(J103&gt;0,(J100*AB100+J101*AB101+J102*AB102)/J103,0)</f>
        <v>2.9011676379700105E-4</v>
      </c>
      <c r="AC103" s="52">
        <f t="shared" ref="AC103" si="570">SUM(AC100:AC102)</f>
        <v>12.808067040000001</v>
      </c>
      <c r="AD103" s="53">
        <f>IF(J103&gt;0,(J100*AD100+J101*AD101+J102*AD102)/J103,0)</f>
        <v>0.22646078561503205</v>
      </c>
      <c r="AE103" s="58">
        <f t="shared" ref="AE103" si="571">SUM(AE100:AE102)</f>
        <v>138.42472400000003</v>
      </c>
      <c r="AF103" s="53">
        <f t="shared" ref="AF103" si="572">IF(AND(Z103&gt;0),((Z100*AF100+Z101*AF101+Z102*AF102)/Z103),0)</f>
        <v>0.90984062975954483</v>
      </c>
      <c r="AG103" s="57">
        <f t="shared" si="365"/>
        <v>0.91827286890976545</v>
      </c>
      <c r="AH103" s="51">
        <f t="shared" ref="AH103" si="573">SUM(AH100:AH102)</f>
        <v>674</v>
      </c>
      <c r="AI103" s="21">
        <f t="shared" ref="AI103" si="574">IF(AH103&gt;0,(AI100*AH100+AI101*AH101+AI102*AH102)/AH103,0)</f>
        <v>9.3298219584569728E-2</v>
      </c>
      <c r="AJ103" s="53">
        <f>IF(J103&gt;0,(AJ100*J100+AJ101*J101+AJ102*J102)/J103,0)</f>
        <v>0.23193908579961425</v>
      </c>
      <c r="AK103" s="58">
        <f t="shared" ref="AK103" si="575">SUM(AK100:AK102)</f>
        <v>141.74719200000001</v>
      </c>
      <c r="AL103" s="56"/>
      <c r="AM103" s="56">
        <f t="shared" ref="AM103" si="576">SUM(AM100:AM102)</f>
        <v>1008.36</v>
      </c>
      <c r="AN103" s="123"/>
      <c r="AO103" s="107">
        <f>AN102</f>
        <v>743.40000000000066</v>
      </c>
      <c r="AP103" s="51">
        <f t="shared" ref="AP103" si="577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11" t="s">
        <v>54</v>
      </c>
      <c r="D104" s="12">
        <v>7910</v>
      </c>
      <c r="E104" s="12">
        <v>2</v>
      </c>
      <c r="F104" s="12">
        <v>13546</v>
      </c>
      <c r="G104" s="13">
        <v>2</v>
      </c>
      <c r="H104" s="13">
        <v>4.4000000000000004</v>
      </c>
      <c r="I104" s="12">
        <v>14055</v>
      </c>
      <c r="J104" s="12">
        <v>15963</v>
      </c>
      <c r="K104" s="14">
        <v>8.4000000000000005E-2</v>
      </c>
      <c r="L104" s="24">
        <f t="shared" ref="L104:L106" si="578">J104*(1-K104)</f>
        <v>14622.108</v>
      </c>
      <c r="M104" s="15">
        <v>0.78300000000000003</v>
      </c>
      <c r="N104" s="25">
        <f>L104*M104</f>
        <v>11449.110564000001</v>
      </c>
      <c r="O104" s="14">
        <v>0.20399999999999999</v>
      </c>
      <c r="P104" s="25">
        <f>L104*O104</f>
        <v>2982.9100319999998</v>
      </c>
      <c r="Q104" s="16">
        <v>1.2999999999999999E-2</v>
      </c>
      <c r="R104" s="25">
        <f>L104*Q104</f>
        <v>190.08740399999999</v>
      </c>
      <c r="S104" s="26">
        <v>0.183</v>
      </c>
      <c r="T104" s="25">
        <f>L104*S104</f>
        <v>2675.8457640000001</v>
      </c>
      <c r="U104" s="16">
        <v>0.53</v>
      </c>
      <c r="V104" s="25">
        <f>L104*U104</f>
        <v>7749.7172400000009</v>
      </c>
      <c r="W104" s="16">
        <v>0.39</v>
      </c>
      <c r="X104" s="25">
        <f>W104*L104</f>
        <v>5702.62212</v>
      </c>
      <c r="Y104" s="17">
        <v>3.2399999999999998E-3</v>
      </c>
      <c r="Z104" s="18">
        <f>L104*Y104</f>
        <v>47.375629920000002</v>
      </c>
      <c r="AA104" s="27">
        <f>IF(L104&gt;0,(AC104+AK104)/L104,0)</f>
        <v>3.3749265003377078E-3</v>
      </c>
      <c r="AB104" s="17">
        <v>3.1E-4</v>
      </c>
      <c r="AC104" s="24">
        <f>AB104*L104</f>
        <v>4.53285348</v>
      </c>
      <c r="AD104" s="118">
        <v>0.2238</v>
      </c>
      <c r="AE104" s="30">
        <f t="shared" ref="AE104:AE106" si="579">AH104*(1-AI104)*AD104</f>
        <v>44.048092200000006</v>
      </c>
      <c r="AF104" s="28">
        <f t="shared" ref="AF104:AF106" si="580">IF(AND(AD104&gt;0,AB104&gt;0,Y104&gt;0),((Y104-AB104)*AD104)/((AD104-AB104)*Y104),0)</f>
        <v>0.9055753592421899</v>
      </c>
      <c r="AG104" s="60">
        <f t="shared" si="365"/>
        <v>0.90938422028472565</v>
      </c>
      <c r="AH104" s="12">
        <v>217</v>
      </c>
      <c r="AI104" s="14">
        <v>9.2999999999999999E-2</v>
      </c>
      <c r="AJ104" s="15">
        <v>0.22770000000000001</v>
      </c>
      <c r="AK104" s="30">
        <f t="shared" ref="AK104:AK106" si="581">AH104*(1-AI104)*AJ104</f>
        <v>44.815686300000003</v>
      </c>
      <c r="AL104" s="19">
        <v>1.65</v>
      </c>
      <c r="AM104" s="19">
        <v>882.72</v>
      </c>
      <c r="AN104" s="102">
        <f>AN102+AH104-AM104-AO104</f>
        <v>55.080000000000631</v>
      </c>
      <c r="AO104" s="103">
        <v>22.6</v>
      </c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53</v>
      </c>
      <c r="D105" s="34">
        <v>18130</v>
      </c>
      <c r="E105" s="34">
        <v>8</v>
      </c>
      <c r="F105" s="34">
        <v>14305</v>
      </c>
      <c r="G105" s="35">
        <v>2.6</v>
      </c>
      <c r="H105" s="35">
        <v>4.4000000000000004</v>
      </c>
      <c r="I105" s="34">
        <v>14275</v>
      </c>
      <c r="J105" s="34">
        <v>15068</v>
      </c>
      <c r="K105" s="36">
        <v>8.1000000000000003E-2</v>
      </c>
      <c r="L105" s="37">
        <f t="shared" si="578"/>
        <v>13847.492</v>
      </c>
      <c r="M105" s="38">
        <v>0.76300000000000001</v>
      </c>
      <c r="N105" s="25">
        <f>L105*M105</f>
        <v>10565.636396</v>
      </c>
      <c r="O105" s="36">
        <v>0.215</v>
      </c>
      <c r="P105" s="25">
        <f>L105*O105</f>
        <v>2977.2107799999999</v>
      </c>
      <c r="Q105" s="39">
        <v>2.1999999999999999E-2</v>
      </c>
      <c r="R105" s="25">
        <f>L105*Q105</f>
        <v>304.64482399999997</v>
      </c>
      <c r="S105" s="28">
        <v>0.17</v>
      </c>
      <c r="T105" s="25">
        <f>L105*S105</f>
        <v>2354.0736400000001</v>
      </c>
      <c r="U105" s="39">
        <v>0.53200000000000003</v>
      </c>
      <c r="V105" s="25">
        <f>L105*U105</f>
        <v>7366.8657440000006</v>
      </c>
      <c r="W105" s="39">
        <v>0.39</v>
      </c>
      <c r="X105" s="25">
        <f>W105*L105</f>
        <v>5400.5218800000002</v>
      </c>
      <c r="Y105" s="40">
        <v>3.2200000000000002E-3</v>
      </c>
      <c r="Z105" s="18">
        <f>L105*Y105</f>
        <v>44.588924240000004</v>
      </c>
      <c r="AA105" s="27">
        <f>IF(L105&gt;0,(AC105+AK105)/L105,0)</f>
        <v>3.5649107174064443E-3</v>
      </c>
      <c r="AB105" s="40">
        <v>3.2000000000000003E-4</v>
      </c>
      <c r="AC105" s="37">
        <f>AB105*L105</f>
        <v>4.43119744</v>
      </c>
      <c r="AD105" s="28">
        <v>0.2177</v>
      </c>
      <c r="AE105" s="41">
        <f t="shared" si="579"/>
        <v>42.885158400000002</v>
      </c>
      <c r="AF105" s="28">
        <f t="shared" si="580"/>
        <v>0.90194690123886445</v>
      </c>
      <c r="AG105" s="29">
        <f t="shared" si="365"/>
        <v>0.9115149394633143</v>
      </c>
      <c r="AH105" s="34">
        <v>216</v>
      </c>
      <c r="AI105" s="36">
        <v>8.7999999999999995E-2</v>
      </c>
      <c r="AJ105" s="38">
        <v>0.2281</v>
      </c>
      <c r="AK105" s="41">
        <f t="shared" si="581"/>
        <v>44.933875200000003</v>
      </c>
      <c r="AL105" s="42">
        <v>1.75</v>
      </c>
      <c r="AM105" s="42"/>
      <c r="AN105" s="122">
        <f>AN104+AH105-AM105</f>
        <v>271.08000000000061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46" t="s">
        <v>50</v>
      </c>
      <c r="D106" s="43">
        <v>14880</v>
      </c>
      <c r="E106" s="43">
        <v>7</v>
      </c>
      <c r="F106" s="43">
        <v>13710</v>
      </c>
      <c r="G106" s="37">
        <v>3</v>
      </c>
      <c r="H106" s="37">
        <v>4.3</v>
      </c>
      <c r="I106" s="43">
        <v>13251</v>
      </c>
      <c r="J106" s="43">
        <v>15440</v>
      </c>
      <c r="K106" s="39">
        <v>8.7999999999999995E-2</v>
      </c>
      <c r="L106" s="37">
        <f t="shared" si="578"/>
        <v>14081.28</v>
      </c>
      <c r="M106" s="28">
        <v>0.73899999999999999</v>
      </c>
      <c r="N106" s="25">
        <f>L106*M106</f>
        <v>10406.065920000001</v>
      </c>
      <c r="O106" s="39">
        <v>0.2</v>
      </c>
      <c r="P106" s="25">
        <f>L106*O106</f>
        <v>2816.2560000000003</v>
      </c>
      <c r="Q106" s="39">
        <v>6.0999999999999999E-2</v>
      </c>
      <c r="R106" s="25">
        <f>L106*Q106</f>
        <v>858.95808</v>
      </c>
      <c r="S106" s="28">
        <v>0.16700000000000001</v>
      </c>
      <c r="T106" s="25">
        <f>L106*S106</f>
        <v>2351.5737600000002</v>
      </c>
      <c r="U106" s="39">
        <v>0.54200000000000004</v>
      </c>
      <c r="V106" s="25">
        <f>L106*U106</f>
        <v>7632.0537600000007</v>
      </c>
      <c r="W106" s="39">
        <v>0.39</v>
      </c>
      <c r="X106" s="25">
        <f>W106*L106</f>
        <v>5491.6992</v>
      </c>
      <c r="Y106" s="47">
        <v>3.2100000000000002E-3</v>
      </c>
      <c r="Z106" s="18">
        <f>L106*Y106</f>
        <v>45.200908800000008</v>
      </c>
      <c r="AA106" s="27">
        <f>IF(L106&gt;0,(AC106+AK106)/L106,0)</f>
        <v>3.1056990131578949E-3</v>
      </c>
      <c r="AB106" s="47">
        <v>3.8000000000000002E-4</v>
      </c>
      <c r="AC106" s="37">
        <f>AB106*L106</f>
        <v>5.3508864000000003</v>
      </c>
      <c r="AD106" s="28">
        <v>0.21640000000000001</v>
      </c>
      <c r="AE106" s="41">
        <f t="shared" si="579"/>
        <v>37.839271200000006</v>
      </c>
      <c r="AF106" s="28">
        <f t="shared" si="580"/>
        <v>0.88317079213560756</v>
      </c>
      <c r="AG106" s="29">
        <f t="shared" si="365"/>
        <v>0.87916631163912029</v>
      </c>
      <c r="AH106" s="43">
        <v>193</v>
      </c>
      <c r="AI106" s="39">
        <v>9.4E-2</v>
      </c>
      <c r="AJ106" s="28">
        <v>0.2195</v>
      </c>
      <c r="AK106" s="41">
        <f t="shared" si="581"/>
        <v>38.381331000000003</v>
      </c>
      <c r="AL106" s="18">
        <v>1.78</v>
      </c>
      <c r="AM106" s="18"/>
      <c r="AN106" s="122">
        <f>AN105+AH106-AM106</f>
        <v>464.08000000000061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582">SUM(D104:D106)</f>
        <v>40920</v>
      </c>
      <c r="E107" s="51"/>
      <c r="F107" s="51">
        <f t="shared" ref="F107" si="583">SUM(F104:F106)</f>
        <v>41561</v>
      </c>
      <c r="G107" s="52"/>
      <c r="H107" s="52"/>
      <c r="I107" s="51">
        <f t="shared" ref="I107:J107" si="584">SUM(I104:I106)</f>
        <v>41581</v>
      </c>
      <c r="J107" s="51">
        <f t="shared" si="584"/>
        <v>46471</v>
      </c>
      <c r="K107" s="21">
        <f t="shared" ref="K107" si="585">IF(J107&gt;0,(J104*K104+J105*K105+J106*K106)/J107,0)</f>
        <v>8.4356265197650146E-2</v>
      </c>
      <c r="L107" s="52">
        <f t="shared" ref="L107" si="586">L104+L105+L106</f>
        <v>42550.879999999997</v>
      </c>
      <c r="M107" s="53">
        <f>IF(L107&gt;0,N107/L107,0)</f>
        <v>0.76193049074425734</v>
      </c>
      <c r="N107" s="54">
        <f t="shared" ref="N107" si="587">N104+N105+N106</f>
        <v>32420.812880000001</v>
      </c>
      <c r="O107" s="21">
        <f>IF(L107&gt;0,P107/L107,0)</f>
        <v>0.20625605891112003</v>
      </c>
      <c r="P107" s="54">
        <f t="shared" ref="P107" si="588">P104+P105+P106</f>
        <v>8776.3768119999986</v>
      </c>
      <c r="Q107" s="21">
        <f>IF(L107&gt;0,R107/L107,0)</f>
        <v>3.1813450344622719E-2</v>
      </c>
      <c r="R107" s="54">
        <f t="shared" ref="R107" si="589">R104+R105+R106</f>
        <v>1353.690308</v>
      </c>
      <c r="S107" s="21">
        <f>IF(L107&gt;0,T107/L107,0)</f>
        <v>0.17347451248951845</v>
      </c>
      <c r="T107" s="54">
        <f t="shared" ref="T107" si="590">T104+T105+T106</f>
        <v>7381.4931640000004</v>
      </c>
      <c r="U107" s="21">
        <f>IF(L107&gt;0,V107/L107,0)</f>
        <v>0.5346220041512656</v>
      </c>
      <c r="V107" s="54">
        <f t="shared" ref="V107" si="591">V104+V105+V106</f>
        <v>22748.636744000003</v>
      </c>
      <c r="W107" s="21">
        <f>IF(L107&gt;0,X107/L107,0)</f>
        <v>0.39</v>
      </c>
      <c r="X107" s="54">
        <f t="shared" ref="X107" si="592">X104+X105+X106</f>
        <v>16594.843199999999</v>
      </c>
      <c r="Y107" s="55">
        <f>IF(L107&gt;0,Z107/L107,0)</f>
        <v>3.2235634835284257E-3</v>
      </c>
      <c r="Z107" s="56">
        <f t="shared" ref="Z107" si="593">SUM(Z104:Z106)</f>
        <v>137.16546296000001</v>
      </c>
      <c r="AA107" s="55">
        <f>IF(L107&gt;0,(AA104*L104+AA105*L105+AA106*L106)/L107,0)</f>
        <v>3.347658845598493E-3</v>
      </c>
      <c r="AB107" s="55">
        <f>IF(J107&gt;0,(J104*AB104+J105*AB105+J106*AB106)/J107,0)</f>
        <v>3.3649996772180501E-4</v>
      </c>
      <c r="AC107" s="52">
        <f t="shared" ref="AC107" si="594">SUM(AC104:AC106)</f>
        <v>14.31493732</v>
      </c>
      <c r="AD107" s="53">
        <f>IF(J107&gt;0,(J104*AD104+J105*AD105+J106*AD106)/J107,0)</f>
        <v>0.21936345247573757</v>
      </c>
      <c r="AE107" s="58">
        <f t="shared" ref="AE107" si="595">SUM(AE104:AE106)</f>
        <v>124.77252180000002</v>
      </c>
      <c r="AF107" s="53">
        <f t="shared" ref="AF107" si="596">IF(AND(Z107&gt;0),((Z104*AF104+Z105*AF105+Z106*AF106)/Z107),0)</f>
        <v>0.8970127385346075</v>
      </c>
      <c r="AG107" s="57">
        <f t="shared" si="365"/>
        <v>0.90082861044283291</v>
      </c>
      <c r="AH107" s="51">
        <f t="shared" ref="AH107" si="597">SUM(AH104:AH106)</f>
        <v>626</v>
      </c>
      <c r="AI107" s="21">
        <f t="shared" ref="AI107" si="598">IF(AH107&gt;0,(AI104*AH104+AI105*AH105+AI106*AH106)/AH107,0)</f>
        <v>9.1583067092651765E-2</v>
      </c>
      <c r="AJ107" s="53">
        <f>IF(J107&gt;0,(AJ104*J104+AJ105*J105+AJ106*J106)/J107,0)</f>
        <v>0.2251052462826279</v>
      </c>
      <c r="AK107" s="58">
        <f t="shared" ref="AK107" si="599">SUM(AK104:AK106)</f>
        <v>128.13089250000002</v>
      </c>
      <c r="AL107" s="56"/>
      <c r="AM107" s="56">
        <f t="shared" ref="AM107" si="600">SUM(AM104:AM106)</f>
        <v>882.72</v>
      </c>
      <c r="AN107" s="106"/>
      <c r="AO107" s="107">
        <f>AN106</f>
        <v>464.08000000000061</v>
      </c>
      <c r="AP107" s="51">
        <f t="shared" ref="AP107" si="601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11" t="s">
        <v>54</v>
      </c>
      <c r="D108" s="12">
        <v>16697</v>
      </c>
      <c r="E108" s="12">
        <v>3</v>
      </c>
      <c r="F108" s="12">
        <v>13333</v>
      </c>
      <c r="G108" s="13">
        <v>3.6</v>
      </c>
      <c r="H108" s="13">
        <v>5.2</v>
      </c>
      <c r="I108" s="12">
        <v>13145</v>
      </c>
      <c r="J108" s="12">
        <v>14685</v>
      </c>
      <c r="K108" s="14">
        <v>8.4000000000000005E-2</v>
      </c>
      <c r="L108" s="24">
        <f t="shared" ref="L108:L110" si="602">J108*(1-K108)</f>
        <v>13451.460000000001</v>
      </c>
      <c r="M108" s="15">
        <v>0.76400000000000001</v>
      </c>
      <c r="N108" s="25">
        <f>L108*M108</f>
        <v>10276.915440000001</v>
      </c>
      <c r="O108" s="14">
        <v>0.183</v>
      </c>
      <c r="P108" s="25">
        <f>L108*O108</f>
        <v>2461.6171800000002</v>
      </c>
      <c r="Q108" s="16">
        <v>5.2999999999999999E-2</v>
      </c>
      <c r="R108" s="25">
        <f>L108*Q108</f>
        <v>712.92738000000008</v>
      </c>
      <c r="S108" s="26">
        <v>0.16600000000000001</v>
      </c>
      <c r="T108" s="25">
        <f>L108*S108</f>
        <v>2232.9423600000005</v>
      </c>
      <c r="U108" s="16">
        <v>0.53700000000000003</v>
      </c>
      <c r="V108" s="25">
        <f>L108*U108</f>
        <v>7223.4340200000006</v>
      </c>
      <c r="W108" s="16">
        <v>0.38</v>
      </c>
      <c r="X108" s="25">
        <f>W108*L108</f>
        <v>5111.5548000000008</v>
      </c>
      <c r="Y108" s="17">
        <v>3.31E-3</v>
      </c>
      <c r="Z108" s="18">
        <f>L108*Y108</f>
        <v>44.524332600000001</v>
      </c>
      <c r="AA108" s="27">
        <f>IF(L108&gt;0,(AC108+AK108)/L108,0)</f>
        <v>3.3938510020473612E-3</v>
      </c>
      <c r="AB108" s="17">
        <v>3.5E-4</v>
      </c>
      <c r="AC108" s="24">
        <f>AB108*L108</f>
        <v>4.7080109999999999</v>
      </c>
      <c r="AD108" s="118">
        <v>0.22109999999999999</v>
      </c>
      <c r="AE108" s="30">
        <f t="shared" ref="AE108:AE110" si="603">AH108*(1-AI108)*AD108</f>
        <v>41.336855999999997</v>
      </c>
      <c r="AF108" s="28">
        <f t="shared" ref="AF108:AF110" si="604">IF(AND(AD108&gt;0,AB108&gt;0,Y108&gt;0),((Y108-AB108)*AD108)/((AD108-AB108)*Y108),0)</f>
        <v>0.89567767121834718</v>
      </c>
      <c r="AG108" s="60">
        <f t="shared" si="365"/>
        <v>0.89830796613914277</v>
      </c>
      <c r="AH108" s="12">
        <v>205</v>
      </c>
      <c r="AI108" s="14">
        <v>8.7999999999999995E-2</v>
      </c>
      <c r="AJ108" s="15">
        <v>0.219</v>
      </c>
      <c r="AK108" s="30">
        <f t="shared" ref="AK108:AK110" si="605">AH108*(1-AI108)*AJ108</f>
        <v>40.944240000000001</v>
      </c>
      <c r="AL108" s="19">
        <v>1.65</v>
      </c>
      <c r="AM108" s="19"/>
      <c r="AN108" s="102">
        <f>AN106+AH108-AM108</f>
        <v>669.08000000000061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11" t="s">
        <v>49</v>
      </c>
      <c r="D109" s="34">
        <v>15323</v>
      </c>
      <c r="E109" s="34">
        <v>4</v>
      </c>
      <c r="F109" s="34">
        <v>12459</v>
      </c>
      <c r="G109" s="35">
        <v>5.6</v>
      </c>
      <c r="H109" s="35">
        <v>6.4</v>
      </c>
      <c r="I109" s="34">
        <v>12738</v>
      </c>
      <c r="J109" s="34">
        <v>14860</v>
      </c>
      <c r="K109" s="36">
        <v>0.08</v>
      </c>
      <c r="L109" s="37">
        <f t="shared" si="602"/>
        <v>13671.2</v>
      </c>
      <c r="M109" s="38">
        <v>0.84599999999999997</v>
      </c>
      <c r="N109" s="25">
        <f>L109*M109</f>
        <v>11565.8352</v>
      </c>
      <c r="O109" s="36">
        <v>0.13700000000000001</v>
      </c>
      <c r="P109" s="25">
        <f>L109*O109</f>
        <v>1872.9544000000003</v>
      </c>
      <c r="Q109" s="39">
        <v>1.7000000000000001E-2</v>
      </c>
      <c r="R109" s="25">
        <f>L109*Q109</f>
        <v>232.41040000000004</v>
      </c>
      <c r="S109" s="28">
        <v>0.184</v>
      </c>
      <c r="T109" s="25">
        <f>L109*S109</f>
        <v>2515.5008000000003</v>
      </c>
      <c r="U109" s="39">
        <v>0.52</v>
      </c>
      <c r="V109" s="25">
        <f>L109*U109</f>
        <v>7109.0240000000003</v>
      </c>
      <c r="W109" s="39">
        <v>0.38</v>
      </c>
      <c r="X109" s="25">
        <f>W109*L109</f>
        <v>5195.0560000000005</v>
      </c>
      <c r="Y109" s="40">
        <v>3.2699999999999999E-3</v>
      </c>
      <c r="Z109" s="18">
        <f>L109*Y109</f>
        <v>44.704824000000002</v>
      </c>
      <c r="AA109" s="27">
        <f>IF(L109&gt;0,(AC109+AK109)/L109,0)</f>
        <v>3.3713835800807538E-3</v>
      </c>
      <c r="AB109" s="40">
        <v>3.5E-4</v>
      </c>
      <c r="AC109" s="37">
        <f>AB109*L109</f>
        <v>4.7849200000000005</v>
      </c>
      <c r="AD109" s="28">
        <v>0.21759999999999999</v>
      </c>
      <c r="AE109" s="41">
        <f t="shared" si="603"/>
        <v>41.079398400000002</v>
      </c>
      <c r="AF109" s="28">
        <f t="shared" si="604"/>
        <v>0.89440497179435741</v>
      </c>
      <c r="AG109" s="29">
        <f t="shared" si="365"/>
        <v>0.8976209205539224</v>
      </c>
      <c r="AH109" s="34">
        <v>207</v>
      </c>
      <c r="AI109" s="36">
        <v>8.7999999999999995E-2</v>
      </c>
      <c r="AJ109" s="38">
        <v>0.21879999999999999</v>
      </c>
      <c r="AK109" s="41">
        <f t="shared" si="605"/>
        <v>41.305939200000005</v>
      </c>
      <c r="AL109" s="42">
        <v>1.75</v>
      </c>
      <c r="AM109" s="42"/>
      <c r="AN109" s="122">
        <f>AN108+AH109-AM109</f>
        <v>876.08000000000061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46" t="s">
        <v>50</v>
      </c>
      <c r="D110" s="43">
        <v>15597</v>
      </c>
      <c r="E110" s="43">
        <v>2</v>
      </c>
      <c r="F110" s="43">
        <v>12291</v>
      </c>
      <c r="G110" s="37">
        <v>6.3</v>
      </c>
      <c r="H110" s="37">
        <v>6.4</v>
      </c>
      <c r="I110" s="43">
        <v>11731</v>
      </c>
      <c r="J110" s="43">
        <v>12959</v>
      </c>
      <c r="K110" s="39">
        <v>8.3000000000000004E-2</v>
      </c>
      <c r="L110" s="37">
        <f t="shared" si="602"/>
        <v>11883.403</v>
      </c>
      <c r="M110" s="28">
        <v>0.72899999999999998</v>
      </c>
      <c r="N110" s="25">
        <f>L110*M110</f>
        <v>8663.0007870000009</v>
      </c>
      <c r="O110" s="39">
        <v>0.129</v>
      </c>
      <c r="P110" s="25">
        <f>L110*O110</f>
        <v>1532.958987</v>
      </c>
      <c r="Q110" s="39">
        <v>0.14199999999999999</v>
      </c>
      <c r="R110" s="25">
        <f>L110*Q110</f>
        <v>1687.4432259999999</v>
      </c>
      <c r="S110" s="28">
        <v>0.186</v>
      </c>
      <c r="T110" s="25">
        <f>L110*S110</f>
        <v>2210.312958</v>
      </c>
      <c r="U110" s="39">
        <v>0.52900000000000003</v>
      </c>
      <c r="V110" s="25">
        <f>L110*U110</f>
        <v>6286.3201870000003</v>
      </c>
      <c r="W110" s="39">
        <v>0.39</v>
      </c>
      <c r="X110" s="25">
        <f>W110*L110</f>
        <v>4634.5271700000003</v>
      </c>
      <c r="Y110" s="47">
        <v>3.16E-3</v>
      </c>
      <c r="Z110" s="18">
        <f>L110*Y110</f>
        <v>37.551553480000003</v>
      </c>
      <c r="AA110" s="27">
        <f>IF(L110&gt;0,(AC110+AK110)/L110,0)</f>
        <v>3.1693067953682966E-3</v>
      </c>
      <c r="AB110" s="47">
        <v>3.6000000000000002E-4</v>
      </c>
      <c r="AC110" s="37">
        <f>AB110*L110</f>
        <v>4.2780250799999999</v>
      </c>
      <c r="AD110" s="28">
        <v>0.2172</v>
      </c>
      <c r="AE110" s="41">
        <f t="shared" si="603"/>
        <v>33.476601600000002</v>
      </c>
      <c r="AF110" s="28">
        <f t="shared" si="604"/>
        <v>0.8875470217788769</v>
      </c>
      <c r="AG110" s="29">
        <f t="shared" si="365"/>
        <v>0.88788620301040666</v>
      </c>
      <c r="AH110" s="43">
        <v>169</v>
      </c>
      <c r="AI110" s="39">
        <v>8.7999999999999995E-2</v>
      </c>
      <c r="AJ110" s="28">
        <v>0.21659999999999999</v>
      </c>
      <c r="AK110" s="41">
        <f t="shared" si="605"/>
        <v>33.384124800000002</v>
      </c>
      <c r="AL110" s="18">
        <v>1.7</v>
      </c>
      <c r="AM110" s="18"/>
      <c r="AN110" s="122">
        <f>AN109+AH110-AM110</f>
        <v>1045.0800000000006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606">SUM(D108:D110)</f>
        <v>47617</v>
      </c>
      <c r="E111" s="51"/>
      <c r="F111" s="51">
        <f t="shared" ref="F111" si="607">SUM(F108:F110)</f>
        <v>38083</v>
      </c>
      <c r="G111" s="52"/>
      <c r="H111" s="52"/>
      <c r="I111" s="51">
        <f t="shared" ref="I111:J111" si="608">SUM(I108:I110)</f>
        <v>37614</v>
      </c>
      <c r="J111" s="51">
        <f t="shared" si="608"/>
        <v>42504</v>
      </c>
      <c r="K111" s="21">
        <f t="shared" ref="K111" si="609">IF(J111&gt;0,(J108*K108+J109*K109+J110*K110)/J111,0)</f>
        <v>8.2296654432524E-2</v>
      </c>
      <c r="L111" s="52">
        <f t="shared" ref="L111" si="610">L108+L109+L110</f>
        <v>39006.063000000002</v>
      </c>
      <c r="M111" s="53">
        <f>IF(L111&gt;0,N111/L111,0)</f>
        <v>0.78207717161816603</v>
      </c>
      <c r="N111" s="54">
        <f t="shared" ref="N111" si="611">N108+N109+N110</f>
        <v>30505.751426999999</v>
      </c>
      <c r="O111" s="21">
        <f>IF(L111&gt;0,P111/L111,0)</f>
        <v>0.15042611624249289</v>
      </c>
      <c r="P111" s="54">
        <f t="shared" ref="P111" si="612">P108+P109+P110</f>
        <v>5867.5305670000007</v>
      </c>
      <c r="Q111" s="21">
        <f>IF(L111&gt;0,R111/L111,0)</f>
        <v>6.7496712139341011E-2</v>
      </c>
      <c r="R111" s="54">
        <f t="shared" ref="R111" si="613">R108+R109+R110</f>
        <v>2632.7810060000002</v>
      </c>
      <c r="S111" s="21">
        <f>IF(L111&gt;0,T111/L111,0)</f>
        <v>0.17840190941597978</v>
      </c>
      <c r="T111" s="54">
        <f t="shared" ref="T111" si="614">T108+T109+T110</f>
        <v>6958.7561180000012</v>
      </c>
      <c r="U111" s="21">
        <f>IF(L111&gt;0,V111/L111,0)</f>
        <v>0.52860444303235632</v>
      </c>
      <c r="V111" s="54">
        <f t="shared" ref="V111" si="615">V108+V109+V110</f>
        <v>20618.778207000003</v>
      </c>
      <c r="W111" s="21">
        <f>IF(L111&gt;0,X111/L111,0)</f>
        <v>0.38304655278847299</v>
      </c>
      <c r="X111" s="54">
        <f t="shared" ref="X111" si="616">X108+X109+X110</f>
        <v>14941.137970000003</v>
      </c>
      <c r="Y111" s="55">
        <f>IF(L111&gt;0,Z111/L111,0)</f>
        <v>3.2502821440861642E-3</v>
      </c>
      <c r="Z111" s="56">
        <f t="shared" ref="Z111" si="617">SUM(Z108:Z110)</f>
        <v>126.78071008000001</v>
      </c>
      <c r="AA111" s="55">
        <f>IF(L111&gt;0,(AA108*L108+AA109*L109+AA110*L110)/L111,0)</f>
        <v>3.3175678375948888E-3</v>
      </c>
      <c r="AB111" s="55">
        <f>IF(J111&gt;0,(J108*AB108+J109*AB109+J110*AB110)/J111,0)</f>
        <v>3.5304888951628085E-4</v>
      </c>
      <c r="AC111" s="52">
        <f t="shared" ref="AC111" si="618">SUM(AC108:AC110)</f>
        <v>13.770956080000001</v>
      </c>
      <c r="AD111" s="53">
        <f>IF(J111&gt;0,(J108*AD108+J109*AD109+J110*AD110)/J111,0)</f>
        <v>0.21868728354978351</v>
      </c>
      <c r="AE111" s="58">
        <f t="shared" ref="AE111" si="619">SUM(AE108:AE110)</f>
        <v>115.89285599999999</v>
      </c>
      <c r="AF111" s="53">
        <f t="shared" ref="AF111" si="620">IF(AND(Z111&gt;0),((Z108*AF108+Z109*AF109+Z110*AF110)/Z111),0)</f>
        <v>0.8928206567657605</v>
      </c>
      <c r="AG111" s="57">
        <f t="shared" si="365"/>
        <v>0.89503018857846939</v>
      </c>
      <c r="AH111" s="51">
        <f t="shared" ref="AH111" si="621">SUM(AH108:AH110)</f>
        <v>581</v>
      </c>
      <c r="AI111" s="21">
        <f t="shared" ref="AI111" si="622">IF(AH111&gt;0,(AI108*AH108+AI109*AH109+AI110*AH110)/AH111,0)</f>
        <v>8.7999999999999995E-2</v>
      </c>
      <c r="AJ111" s="53">
        <f>IF(J111&gt;0,(AJ108*J108+AJ109*J109+AJ110*J110)/J111,0)</f>
        <v>0.21819834368530022</v>
      </c>
      <c r="AK111" s="58">
        <f t="shared" ref="AK111" si="623">SUM(AK108:AK110)</f>
        <v>115.63430400000001</v>
      </c>
      <c r="AL111" s="56"/>
      <c r="AM111" s="56">
        <f t="shared" ref="AM111" si="624">SUM(AM108:AM110)</f>
        <v>0</v>
      </c>
      <c r="AN111" s="106"/>
      <c r="AO111" s="107">
        <f>AN110</f>
        <v>1045.0800000000006</v>
      </c>
      <c r="AP111" s="51">
        <f t="shared" ref="AP111" si="625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11" t="s">
        <v>54</v>
      </c>
      <c r="D112" s="12">
        <v>14964</v>
      </c>
      <c r="E112" s="12">
        <v>1</v>
      </c>
      <c r="F112" s="12">
        <v>12713</v>
      </c>
      <c r="G112" s="13">
        <v>5.2</v>
      </c>
      <c r="H112" s="13">
        <v>6.4</v>
      </c>
      <c r="I112" s="12">
        <v>14468</v>
      </c>
      <c r="J112" s="12">
        <v>14879</v>
      </c>
      <c r="K112" s="14">
        <v>7.9000000000000001E-2</v>
      </c>
      <c r="L112" s="24">
        <f t="shared" ref="L112:L114" si="626">J112*(1-K112)</f>
        <v>13703.559000000001</v>
      </c>
      <c r="M112" s="15">
        <v>0.69899999999999995</v>
      </c>
      <c r="N112" s="25">
        <f>L112*M112</f>
        <v>9578.7877410000001</v>
      </c>
      <c r="O112" s="14">
        <v>0.23100000000000001</v>
      </c>
      <c r="P112" s="25">
        <f>L112*O112</f>
        <v>3165.5221290000004</v>
      </c>
      <c r="Q112" s="16">
        <v>7.0000000000000007E-2</v>
      </c>
      <c r="R112" s="25">
        <f>L112*Q112</f>
        <v>959.24913000000015</v>
      </c>
      <c r="S112" s="26">
        <v>0.186</v>
      </c>
      <c r="T112" s="25">
        <f>L112*S112</f>
        <v>2548.8619740000004</v>
      </c>
      <c r="U112" s="16">
        <v>0.54300000000000004</v>
      </c>
      <c r="V112" s="25">
        <f>L112*U112</f>
        <v>7441.032537000001</v>
      </c>
      <c r="W112" s="16">
        <v>0.38</v>
      </c>
      <c r="X112" s="25">
        <f>W112*L112</f>
        <v>5207.3524200000002</v>
      </c>
      <c r="Y112" s="17">
        <v>3.16E-3</v>
      </c>
      <c r="Z112" s="18">
        <f>L112*Y112</f>
        <v>43.303246440000002</v>
      </c>
      <c r="AA112" s="27">
        <f>IF(L112&gt;0,(AC112+AK112)/L112,0)</f>
        <v>3.033570145536645E-3</v>
      </c>
      <c r="AB112" s="17">
        <v>3.3E-4</v>
      </c>
      <c r="AC112" s="24">
        <f>AB112*L112</f>
        <v>4.5221744700000004</v>
      </c>
      <c r="AD112" s="118">
        <v>0.2198</v>
      </c>
      <c r="AE112" s="30">
        <f t="shared" ref="AE112:AE114" si="627">AH112*(1-AI112)*AD112</f>
        <v>36.7641876</v>
      </c>
      <c r="AF112" s="28">
        <f t="shared" ref="AF112:AF114" si="628">IF(AND(AD112&gt;0,AB112&gt;0,Y112&gt;0),((Y112-AB112)*AD112)/((AD112-AB112)*Y112),0)</f>
        <v>0.89691621876176963</v>
      </c>
      <c r="AG112" s="60">
        <f t="shared" si="365"/>
        <v>0.8925470379227608</v>
      </c>
      <c r="AH112" s="12">
        <v>183</v>
      </c>
      <c r="AI112" s="14">
        <v>8.5999999999999993E-2</v>
      </c>
      <c r="AJ112" s="15">
        <v>0.2215</v>
      </c>
      <c r="AK112" s="30">
        <f t="shared" ref="AK112:AK114" si="629">AH112*(1-AI112)*AJ112</f>
        <v>37.048532999999999</v>
      </c>
      <c r="AL112" s="19">
        <v>1.65</v>
      </c>
      <c r="AM112" s="19"/>
      <c r="AN112" s="102">
        <f>AN110+AH112-AM112</f>
        <v>1228.0800000000006</v>
      </c>
      <c r="AO112" s="103"/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11" t="s">
        <v>49</v>
      </c>
      <c r="D113" s="34">
        <v>16539</v>
      </c>
      <c r="E113" s="34">
        <v>2</v>
      </c>
      <c r="F113" s="34">
        <v>14188</v>
      </c>
      <c r="G113" s="35">
        <v>9.6999999999999993</v>
      </c>
      <c r="H113" s="35">
        <v>6.5</v>
      </c>
      <c r="I113" s="34">
        <v>14156</v>
      </c>
      <c r="J113" s="34">
        <v>14672</v>
      </c>
      <c r="K113" s="36">
        <v>8.4000000000000005E-2</v>
      </c>
      <c r="L113" s="37">
        <f t="shared" si="626"/>
        <v>13439.552</v>
      </c>
      <c r="M113" s="38">
        <v>0.86799999999999999</v>
      </c>
      <c r="N113" s="25">
        <f>L113*M113</f>
        <v>11665.531136</v>
      </c>
      <c r="O113" s="36">
        <v>0.112</v>
      </c>
      <c r="P113" s="25">
        <f>L113*O113</f>
        <v>1505.229824</v>
      </c>
      <c r="Q113" s="39">
        <v>0.02</v>
      </c>
      <c r="R113" s="25">
        <f>L113*Q113</f>
        <v>268.79104000000001</v>
      </c>
      <c r="S113" s="28">
        <v>0.17499999999999999</v>
      </c>
      <c r="T113" s="25">
        <f>L113*S113</f>
        <v>2351.9215999999997</v>
      </c>
      <c r="U113" s="39">
        <v>0.55100000000000005</v>
      </c>
      <c r="V113" s="25">
        <f>L113*U113</f>
        <v>7405.1931520000007</v>
      </c>
      <c r="W113" s="39">
        <v>0.39</v>
      </c>
      <c r="X113" s="25">
        <f>W113*L113</f>
        <v>5241.4252800000004</v>
      </c>
      <c r="Y113" s="40">
        <v>3.1900000000000001E-3</v>
      </c>
      <c r="Z113" s="18">
        <f>L113*Y113</f>
        <v>42.872170879999999</v>
      </c>
      <c r="AA113" s="27">
        <f>IF(L113&gt;0,(AC113+AK113)/L113,0)</f>
        <v>3.110810443681456E-3</v>
      </c>
      <c r="AB113" s="40">
        <v>3.6000000000000002E-4</v>
      </c>
      <c r="AC113" s="37">
        <f>AB113*L113</f>
        <v>4.8382387200000005</v>
      </c>
      <c r="AD113" s="28">
        <v>0.216</v>
      </c>
      <c r="AE113" s="41">
        <f t="shared" si="627"/>
        <v>36.363599999999998</v>
      </c>
      <c r="AF113" s="28">
        <f t="shared" si="628"/>
        <v>0.88862838272774358</v>
      </c>
      <c r="AG113" s="29">
        <f t="shared" si="365"/>
        <v>0.88572654094014169</v>
      </c>
      <c r="AH113" s="34">
        <v>185</v>
      </c>
      <c r="AI113" s="36">
        <v>0.09</v>
      </c>
      <c r="AJ113" s="38">
        <v>0.21959999999999999</v>
      </c>
      <c r="AK113" s="41">
        <f t="shared" si="629"/>
        <v>36.969659999999998</v>
      </c>
      <c r="AL113" s="42">
        <v>1.7</v>
      </c>
      <c r="AM113" s="42"/>
      <c r="AN113" s="122">
        <f>AN112+AH113-AM113</f>
        <v>1413.0800000000006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11" t="s">
        <v>52</v>
      </c>
      <c r="D114" s="43">
        <v>13300</v>
      </c>
      <c r="E114" s="43">
        <v>1</v>
      </c>
      <c r="F114" s="43">
        <v>13938</v>
      </c>
      <c r="G114" s="37">
        <v>5.4</v>
      </c>
      <c r="H114" s="37">
        <v>5.3</v>
      </c>
      <c r="I114" s="43">
        <v>13853</v>
      </c>
      <c r="J114" s="43">
        <v>14742</v>
      </c>
      <c r="K114" s="39">
        <v>8.5000000000000006E-2</v>
      </c>
      <c r="L114" s="37">
        <f t="shared" si="626"/>
        <v>13488.93</v>
      </c>
      <c r="M114" s="28">
        <v>0.73499999999999999</v>
      </c>
      <c r="N114" s="25">
        <f>L114*M114</f>
        <v>9914.36355</v>
      </c>
      <c r="O114" s="39">
        <v>0.19400000000000001</v>
      </c>
      <c r="P114" s="25">
        <f>L114*O114</f>
        <v>2616.8524200000002</v>
      </c>
      <c r="Q114" s="39">
        <v>7.0999999999999994E-2</v>
      </c>
      <c r="R114" s="25">
        <f>L114*Q114</f>
        <v>957.71402999999998</v>
      </c>
      <c r="S114" s="28">
        <v>0.187</v>
      </c>
      <c r="T114" s="25">
        <f>L114*S114</f>
        <v>2522.4299099999998</v>
      </c>
      <c r="U114" s="39">
        <v>0.495</v>
      </c>
      <c r="V114" s="25">
        <f>L114*U114</f>
        <v>6677.0203499999998</v>
      </c>
      <c r="W114" s="39">
        <v>0.38</v>
      </c>
      <c r="X114" s="25">
        <f>W114*L114</f>
        <v>5125.7934000000005</v>
      </c>
      <c r="Y114" s="47">
        <v>3.0699999999999998E-3</v>
      </c>
      <c r="Z114" s="18">
        <f>L114*Y114</f>
        <v>41.4110151</v>
      </c>
      <c r="AA114" s="27">
        <f>IF(L114&gt;0,(AC114+AK114)/L114,0)</f>
        <v>3.0396451460568039E-3</v>
      </c>
      <c r="AB114" s="47">
        <v>3.4000000000000002E-4</v>
      </c>
      <c r="AC114" s="37">
        <f>AB114*L114</f>
        <v>4.5862362000000001</v>
      </c>
      <c r="AD114" s="28">
        <v>0.2175</v>
      </c>
      <c r="AE114" s="41">
        <f t="shared" si="627"/>
        <v>35.903595000000003</v>
      </c>
      <c r="AF114" s="28">
        <f t="shared" si="628"/>
        <v>0.89064308398076919</v>
      </c>
      <c r="AG114" s="29">
        <f t="shared" si="365"/>
        <v>0.88951580532022612</v>
      </c>
      <c r="AH114" s="43">
        <v>182</v>
      </c>
      <c r="AI114" s="39">
        <v>9.2999999999999999E-2</v>
      </c>
      <c r="AJ114" s="28">
        <v>0.22059999999999999</v>
      </c>
      <c r="AK114" s="41">
        <f t="shared" si="629"/>
        <v>36.415324400000003</v>
      </c>
      <c r="AL114" s="18">
        <v>1.7</v>
      </c>
      <c r="AM114" s="18"/>
      <c r="AN114" s="122">
        <f>AN113+AH114-AM114</f>
        <v>1595.0800000000006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630">SUM(D112:D114)</f>
        <v>44803</v>
      </c>
      <c r="E115" s="51"/>
      <c r="F115" s="51">
        <f t="shared" ref="F115" si="631">SUM(F112:F114)</f>
        <v>40839</v>
      </c>
      <c r="G115" s="52"/>
      <c r="H115" s="52"/>
      <c r="I115" s="51">
        <f t="shared" ref="I115:J115" si="632">SUM(I112:I114)</f>
        <v>42477</v>
      </c>
      <c r="J115" s="51">
        <f t="shared" si="632"/>
        <v>44293</v>
      </c>
      <c r="K115" s="21">
        <f t="shared" ref="K115" si="633">IF(J115&gt;0,(J112*K112+J113*K113+J114*K114)/J115,0)</f>
        <v>8.2653218341498663E-2</v>
      </c>
      <c r="L115" s="52">
        <f t="shared" ref="L115" si="634">L112+L113+L114</f>
        <v>40632.040999999997</v>
      </c>
      <c r="M115" s="53">
        <f>IF(L115&gt;0,N115/L115,0)</f>
        <v>0.76685004395915046</v>
      </c>
      <c r="N115" s="54">
        <f t="shared" ref="N115" si="635">N112+N113+N114</f>
        <v>31158.682427</v>
      </c>
      <c r="O115" s="21">
        <f>IF(L115&gt;0,P115/L115,0)</f>
        <v>0.1793560991189195</v>
      </c>
      <c r="P115" s="54">
        <f t="shared" ref="P115" si="636">P112+P113+P114</f>
        <v>7287.604373000001</v>
      </c>
      <c r="Q115" s="21">
        <f>IF(L115&gt;0,R115/L115,0)</f>
        <v>5.3793856921930172E-2</v>
      </c>
      <c r="R115" s="54">
        <f t="shared" ref="R115" si="637">R112+R113+R114</f>
        <v>2185.7542000000003</v>
      </c>
      <c r="S115" s="21">
        <f>IF(L115&gt;0,T115/L115,0)</f>
        <v>0.18269359109969396</v>
      </c>
      <c r="T115" s="54">
        <f t="shared" ref="T115" si="638">T112+T113+T114</f>
        <v>7423.2134839999999</v>
      </c>
      <c r="U115" s="21">
        <f>IF(L115&gt;0,V115/L115,0)</f>
        <v>0.52971117151117275</v>
      </c>
      <c r="V115" s="54">
        <f t="shared" ref="V115" si="639">V112+V113+V114</f>
        <v>21523.246039000001</v>
      </c>
      <c r="W115" s="21">
        <f>IF(L115&gt;0,X115/L115,0)</f>
        <v>0.38330762414814462</v>
      </c>
      <c r="X115" s="54">
        <f t="shared" ref="X115" si="640">X112+X113+X114</f>
        <v>15574.571100000001</v>
      </c>
      <c r="Y115" s="55">
        <f>IF(L115&gt;0,Z115/L115,0)</f>
        <v>3.1400448828056661E-3</v>
      </c>
      <c r="Z115" s="56">
        <f t="shared" ref="Z115" si="641">SUM(Z112:Z114)</f>
        <v>127.58643242000001</v>
      </c>
      <c r="AA115" s="55">
        <f>IF(L115&gt;0,(AA112*L112+AA113*L113+AA114*L114)/L115,0)</f>
        <v>3.0611350975453095E-3</v>
      </c>
      <c r="AB115" s="55">
        <f>IF(J115&gt;0,(J112*AB112+J113*AB113+J114*AB114)/J115,0)</f>
        <v>3.4326575305352995E-4</v>
      </c>
      <c r="AC115" s="52">
        <f t="shared" ref="AC115" si="642">SUM(AC112:AC114)</f>
        <v>13.946649390000001</v>
      </c>
      <c r="AD115" s="53">
        <f>IF(J115&gt;0,(J112*AD112+J113*AD113+J114*AD114)/J115,0)</f>
        <v>0.21777574786083578</v>
      </c>
      <c r="AE115" s="58">
        <f t="shared" ref="AE115" si="643">SUM(AE112:AE114)</f>
        <v>109.0313826</v>
      </c>
      <c r="AF115" s="53">
        <f t="shared" ref="AF115" si="644">IF(AND(Z115&gt;0),((Z112*AF112+Z113*AF113+Z114*AF114)/Z115),0)</f>
        <v>0.89209521710705031</v>
      </c>
      <c r="AG115" s="57">
        <f t="shared" si="365"/>
        <v>0.88924714507588598</v>
      </c>
      <c r="AH115" s="51">
        <f t="shared" ref="AH115" si="645">SUM(AH112:AH114)</f>
        <v>550</v>
      </c>
      <c r="AI115" s="21">
        <f t="shared" ref="AI115" si="646">IF(AH115&gt;0,(AI112*AH112+AI113*AH113+AI114*AH114)/AH115,0)</f>
        <v>8.9661818181818176E-2</v>
      </c>
      <c r="AJ115" s="53">
        <f>IF(J115&gt;0,(AJ112*J112+AJ113*J113+AJ114*J114)/J115,0)</f>
        <v>0.22057108120922042</v>
      </c>
      <c r="AK115" s="58">
        <f t="shared" ref="AK115" si="647">SUM(AK112:AK114)</f>
        <v>110.4335174</v>
      </c>
      <c r="AL115" s="56"/>
      <c r="AM115" s="56">
        <f t="shared" ref="AM115" si="648">SUM(AM112:AM114)</f>
        <v>0</v>
      </c>
      <c r="AN115" s="106"/>
      <c r="AO115" s="107">
        <f>AN114</f>
        <v>1595.0800000000006</v>
      </c>
      <c r="AP115" s="51">
        <f t="shared" ref="AP115" si="649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11" t="s">
        <v>53</v>
      </c>
      <c r="D116" s="12">
        <v>4900</v>
      </c>
      <c r="E116" s="12">
        <v>0</v>
      </c>
      <c r="F116" s="12">
        <v>11431</v>
      </c>
      <c r="G116" s="13">
        <v>6.2</v>
      </c>
      <c r="H116" s="13">
        <v>6.2</v>
      </c>
      <c r="I116" s="12">
        <v>12394</v>
      </c>
      <c r="J116" s="12">
        <v>13822</v>
      </c>
      <c r="K116" s="14">
        <v>8.5999999999999993E-2</v>
      </c>
      <c r="L116" s="24">
        <f t="shared" ref="L116:L118" si="650">J116*(1-K116)</f>
        <v>12633.308000000001</v>
      </c>
      <c r="M116" s="15">
        <v>0.73699999999999999</v>
      </c>
      <c r="N116" s="25">
        <f>L116*M116</f>
        <v>9310.7479960000001</v>
      </c>
      <c r="O116" s="14">
        <v>0.21099999999999999</v>
      </c>
      <c r="P116" s="25">
        <f>L116*O116</f>
        <v>2665.6279880000002</v>
      </c>
      <c r="Q116" s="16">
        <v>5.1999999999999998E-2</v>
      </c>
      <c r="R116" s="25">
        <f>L116*Q116</f>
        <v>656.93201599999998</v>
      </c>
      <c r="S116" s="26">
        <v>0.17399999999999999</v>
      </c>
      <c r="T116" s="25">
        <f>L116*S116</f>
        <v>2198.195592</v>
      </c>
      <c r="U116" s="16">
        <v>0.53900000000000003</v>
      </c>
      <c r="V116" s="25">
        <f>L116*U116</f>
        <v>6809.3530120000005</v>
      </c>
      <c r="W116" s="16">
        <v>0.39</v>
      </c>
      <c r="X116" s="25">
        <f>W116*L116</f>
        <v>4926.9901200000004</v>
      </c>
      <c r="Y116" s="17">
        <v>3.0000000000000001E-3</v>
      </c>
      <c r="Z116" s="18">
        <f>L116*Y116</f>
        <v>37.899924000000006</v>
      </c>
      <c r="AA116" s="27">
        <f>IF(L116&gt;0,(AC116+AK116)/L116,0)</f>
        <v>3.0012603033188136E-3</v>
      </c>
      <c r="AB116" s="17">
        <v>3.5E-4</v>
      </c>
      <c r="AC116" s="24">
        <f>AB116*L116</f>
        <v>4.4216578000000002</v>
      </c>
      <c r="AD116" s="118">
        <v>0.21390000000000001</v>
      </c>
      <c r="AE116" s="30">
        <f t="shared" ref="AE116:AE118" si="651">AH116*(1-AI116)*AD116</f>
        <v>32.506383</v>
      </c>
      <c r="AF116" s="28">
        <f t="shared" ref="AF116:AF118" si="652">IF(AND(AD116&gt;0,AB116&gt;0,Y116&gt;0),((Y116-AB116)*AD116)/((AD116-AB116)*Y116),0)</f>
        <v>0.88478108171388425</v>
      </c>
      <c r="AG116" s="60">
        <f t="shared" si="365"/>
        <v>0.88478738618648245</v>
      </c>
      <c r="AH116" s="12">
        <v>167</v>
      </c>
      <c r="AI116" s="14">
        <v>0.09</v>
      </c>
      <c r="AJ116" s="15">
        <v>0.22040000000000001</v>
      </c>
      <c r="AK116" s="30">
        <f t="shared" ref="AK116:AK118" si="653">AH116*(1-AI116)*AJ116</f>
        <v>33.494188000000001</v>
      </c>
      <c r="AL116" s="19">
        <v>1.7</v>
      </c>
      <c r="AM116" s="19">
        <v>451.46</v>
      </c>
      <c r="AN116" s="102">
        <f>AN114+AH116-AM116</f>
        <v>1310.6200000000006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 t="s">
        <v>49</v>
      </c>
      <c r="D117" s="34">
        <v>14794</v>
      </c>
      <c r="E117" s="34">
        <v>6</v>
      </c>
      <c r="F117" s="34">
        <v>12280</v>
      </c>
      <c r="G117" s="35">
        <v>9.4</v>
      </c>
      <c r="H117" s="35">
        <v>6.4</v>
      </c>
      <c r="I117" s="34">
        <v>12822</v>
      </c>
      <c r="J117" s="34">
        <v>14351</v>
      </c>
      <c r="K117" s="36">
        <v>7.8E-2</v>
      </c>
      <c r="L117" s="37">
        <f t="shared" si="650"/>
        <v>13231.622000000001</v>
      </c>
      <c r="M117" s="38">
        <v>0.89600000000000002</v>
      </c>
      <c r="N117" s="25">
        <f>L117*M117</f>
        <v>11855.533312000001</v>
      </c>
      <c r="O117" s="36">
        <v>8.4000000000000005E-2</v>
      </c>
      <c r="P117" s="25">
        <f>L117*O117</f>
        <v>1111.4562480000002</v>
      </c>
      <c r="Q117" s="39">
        <v>0.02</v>
      </c>
      <c r="R117" s="25">
        <f>L117*Q117</f>
        <v>264.63244000000003</v>
      </c>
      <c r="S117" s="28">
        <v>0.17799999999999999</v>
      </c>
      <c r="T117" s="25">
        <f>L117*S117</f>
        <v>2355.2287160000001</v>
      </c>
      <c r="U117" s="39">
        <v>0.53400000000000003</v>
      </c>
      <c r="V117" s="25">
        <f>L117*U117</f>
        <v>7065.6861480000007</v>
      </c>
      <c r="W117" s="39">
        <v>0.39</v>
      </c>
      <c r="X117" s="25">
        <f>W117*L117</f>
        <v>5160.3325800000002</v>
      </c>
      <c r="Y117" s="40">
        <v>3.0400000000000002E-3</v>
      </c>
      <c r="Z117" s="18">
        <f>L117*Y117</f>
        <v>40.224130880000004</v>
      </c>
      <c r="AA117" s="27">
        <f>IF(L117&gt;0,(AC117+AK117)/L117,0)</f>
        <v>2.9348976247961134E-3</v>
      </c>
      <c r="AB117" s="40">
        <v>3.4000000000000002E-4</v>
      </c>
      <c r="AC117" s="37">
        <f>AB117*L117</f>
        <v>4.498751480000001</v>
      </c>
      <c r="AD117" s="28">
        <v>0.2177</v>
      </c>
      <c r="AE117" s="41">
        <f t="shared" si="651"/>
        <v>34.084200500000001</v>
      </c>
      <c r="AF117" s="28">
        <f t="shared" si="652"/>
        <v>0.88954717374038705</v>
      </c>
      <c r="AG117" s="29">
        <f t="shared" si="365"/>
        <v>0.8855255961831181</v>
      </c>
      <c r="AH117" s="34">
        <v>173</v>
      </c>
      <c r="AI117" s="36">
        <v>9.5000000000000001E-2</v>
      </c>
      <c r="AJ117" s="38">
        <v>0.21929999999999999</v>
      </c>
      <c r="AK117" s="41">
        <f t="shared" si="653"/>
        <v>34.334704500000001</v>
      </c>
      <c r="AL117" s="42">
        <v>1.7</v>
      </c>
      <c r="AM117" s="42"/>
      <c r="AN117" s="122">
        <f>AN116+AH117-AM117</f>
        <v>1483.6200000000006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11" t="s">
        <v>52</v>
      </c>
      <c r="D118" s="43">
        <v>17600</v>
      </c>
      <c r="E118" s="43">
        <v>2</v>
      </c>
      <c r="F118" s="43">
        <v>14533</v>
      </c>
      <c r="G118" s="37">
        <v>7.1</v>
      </c>
      <c r="H118" s="37">
        <v>6.4</v>
      </c>
      <c r="I118" s="43">
        <v>14065</v>
      </c>
      <c r="J118" s="43">
        <v>14485</v>
      </c>
      <c r="K118" s="39">
        <v>8.3000000000000004E-2</v>
      </c>
      <c r="L118" s="37">
        <f t="shared" si="650"/>
        <v>13282.745000000001</v>
      </c>
      <c r="M118" s="28">
        <v>0.65500000000000003</v>
      </c>
      <c r="N118" s="25">
        <f>L118*M118</f>
        <v>8700.197975000001</v>
      </c>
      <c r="O118" s="39">
        <v>0.25</v>
      </c>
      <c r="P118" s="25">
        <f>L118*O118</f>
        <v>3320.6862500000002</v>
      </c>
      <c r="Q118" s="39">
        <v>9.5000000000000001E-2</v>
      </c>
      <c r="R118" s="25">
        <f>L118*Q118</f>
        <v>1261.8607750000001</v>
      </c>
      <c r="S118" s="28">
        <v>0.17899999999999999</v>
      </c>
      <c r="T118" s="25">
        <f>L118*S118</f>
        <v>2377.611355</v>
      </c>
      <c r="U118" s="39">
        <v>0.53900000000000003</v>
      </c>
      <c r="V118" s="25">
        <f>L118*U118</f>
        <v>7159.3995550000009</v>
      </c>
      <c r="W118" s="39">
        <v>0.39</v>
      </c>
      <c r="X118" s="25">
        <f>W118*L118</f>
        <v>5180.2705500000002</v>
      </c>
      <c r="Y118" s="47">
        <v>3.1199999999999999E-3</v>
      </c>
      <c r="Z118" s="18">
        <f>L118*Y118</f>
        <v>41.442164400000003</v>
      </c>
      <c r="AA118" s="27">
        <f>IF(L118&gt;0,(AC118+AK118)/L118,0)</f>
        <v>3.0819917419178037E-3</v>
      </c>
      <c r="AB118" s="47">
        <v>3.2000000000000003E-4</v>
      </c>
      <c r="AC118" s="37">
        <f>AB118*L118</f>
        <v>4.2504784000000004</v>
      </c>
      <c r="AD118" s="28">
        <v>0.218</v>
      </c>
      <c r="AE118" s="41">
        <f t="shared" si="651"/>
        <v>36.025807999999998</v>
      </c>
      <c r="AF118" s="28">
        <f t="shared" si="652"/>
        <v>0.89875517108152159</v>
      </c>
      <c r="AG118" s="29">
        <f t="shared" si="365"/>
        <v>0.897464681906049</v>
      </c>
      <c r="AH118" s="43">
        <v>182</v>
      </c>
      <c r="AI118" s="39">
        <v>9.1999999999999998E-2</v>
      </c>
      <c r="AJ118" s="28">
        <v>0.222</v>
      </c>
      <c r="AK118" s="41">
        <f t="shared" si="653"/>
        <v>36.686832000000003</v>
      </c>
      <c r="AL118" s="18">
        <v>1.7</v>
      </c>
      <c r="AM118" s="18"/>
      <c r="AN118" s="122">
        <f>AN117+AH118-AM118</f>
        <v>1665.6200000000006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654">SUM(D116:D118)</f>
        <v>37294</v>
      </c>
      <c r="E119" s="51"/>
      <c r="F119" s="51">
        <f t="shared" ref="F119" si="655">SUM(F116:F118)</f>
        <v>38244</v>
      </c>
      <c r="G119" s="52"/>
      <c r="H119" s="52"/>
      <c r="I119" s="51">
        <f t="shared" ref="I119:J119" si="656">SUM(I116:I118)</f>
        <v>39281</v>
      </c>
      <c r="J119" s="51">
        <f t="shared" si="656"/>
        <v>42658</v>
      </c>
      <c r="K119" s="21">
        <f t="shared" ref="K119" si="657">IF(J119&gt;0,(J116*K116+J117*K117+J118*K118)/J119,0)</f>
        <v>8.228995733508368E-2</v>
      </c>
      <c r="L119" s="52">
        <f t="shared" ref="L119" si="658">L116+L117+L118</f>
        <v>39147.675000000003</v>
      </c>
      <c r="M119" s="53">
        <f>IF(L119&gt;0,N119/L119,0)</f>
        <v>0.76291834145961412</v>
      </c>
      <c r="N119" s="54">
        <f t="shared" ref="N119" si="659">N116+N117+N118</f>
        <v>29866.479283000001</v>
      </c>
      <c r="O119" s="21">
        <f>IF(L119&gt;0,P119/L119,0)</f>
        <v>0.18130758687457174</v>
      </c>
      <c r="P119" s="54">
        <f t="shared" ref="P119" si="660">P116+P117+P118</f>
        <v>7097.7704860000013</v>
      </c>
      <c r="Q119" s="21">
        <f>IF(L119&gt;0,R119/L119,0)</f>
        <v>5.5774071665814128E-2</v>
      </c>
      <c r="R119" s="54">
        <f t="shared" ref="R119" si="661">R116+R117+R118</f>
        <v>2183.4252310000002</v>
      </c>
      <c r="S119" s="21">
        <f>IF(L119&gt;0,T119/L119,0)</f>
        <v>0.17704846234163329</v>
      </c>
      <c r="T119" s="54">
        <f t="shared" ref="T119" si="662">T116+T117+T118</f>
        <v>6931.0356629999997</v>
      </c>
      <c r="U119" s="21">
        <f>IF(L119&gt;0,V119/L119,0)</f>
        <v>0.53731003731383786</v>
      </c>
      <c r="V119" s="54">
        <f t="shared" ref="V119" si="663">V116+V117+V118</f>
        <v>21034.438715</v>
      </c>
      <c r="W119" s="21">
        <f>IF(L119&gt;0,X119/L119,0)</f>
        <v>0.39</v>
      </c>
      <c r="X119" s="54">
        <f t="shared" ref="X119" si="664">X116+X117+X118</f>
        <v>15267.593250000002</v>
      </c>
      <c r="Y119" s="55">
        <f>IF(L119&gt;0,Z119/L119,0)</f>
        <v>3.0542355141141846E-3</v>
      </c>
      <c r="Z119" s="56">
        <f t="shared" ref="Z119" si="665">SUM(Z116:Z118)</f>
        <v>119.56621928000001</v>
      </c>
      <c r="AA119" s="55">
        <f>IF(L119&gt;0,(AA116*L116+AA117*L117+AA118*L118)/L119,0)</f>
        <v>3.0062222642851712E-3</v>
      </c>
      <c r="AB119" s="55">
        <f>IF(J119&gt;0,(J116*AB116+J117*AB117+J118*AB118)/J119,0)</f>
        <v>3.3644896619625868E-4</v>
      </c>
      <c r="AC119" s="52">
        <f t="shared" ref="AC119" si="666">SUM(AC116:AC118)</f>
        <v>13.170887680000002</v>
      </c>
      <c r="AD119" s="53">
        <f>IF(J119&gt;0,(J116*AD116+J117*AD117+J118*AD118)/J119,0)</f>
        <v>0.21657059637113787</v>
      </c>
      <c r="AE119" s="58">
        <f t="shared" ref="AE119" si="667">SUM(AE116:AE118)</f>
        <v>102.61639150000001</v>
      </c>
      <c r="AF119" s="53">
        <f t="shared" ref="AF119" si="668">IF(AND(Z119&gt;0),((Z116*AF116+Z117*AF117+Z118*AF118)/Z119),0)</f>
        <v>0.89122795628277041</v>
      </c>
      <c r="AG119" s="57">
        <f t="shared" si="365"/>
        <v>0.88943916769381293</v>
      </c>
      <c r="AH119" s="51">
        <f t="shared" ref="AH119" si="669">SUM(AH116:AH118)</f>
        <v>522</v>
      </c>
      <c r="AI119" s="21">
        <f t="shared" ref="AI119" si="670">IF(AH119&gt;0,(AI116*AH116+AI117*AH117+AI118*AH118)/AH119,0)</f>
        <v>9.2354406130268185E-2</v>
      </c>
      <c r="AJ119" s="53">
        <f>IF(J119&gt;0,(AJ116*J116+AJ117*J117+AJ118*J118)/J119,0)</f>
        <v>0.22057323596980638</v>
      </c>
      <c r="AK119" s="58">
        <f t="shared" ref="AK119" si="671">SUM(AK116:AK118)</f>
        <v>104.5157245</v>
      </c>
      <c r="AL119" s="56"/>
      <c r="AM119" s="56">
        <f t="shared" ref="AM119" si="672">SUM(AM116:AM118)</f>
        <v>451.46</v>
      </c>
      <c r="AN119" s="106"/>
      <c r="AO119" s="107">
        <f>AN118</f>
        <v>1665.6200000000006</v>
      </c>
      <c r="AP119" s="51">
        <f t="shared" ref="AP119" si="673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11" t="s">
        <v>53</v>
      </c>
      <c r="D120" s="12">
        <v>5970</v>
      </c>
      <c r="E120" s="12">
        <v>1</v>
      </c>
      <c r="F120" s="12">
        <v>13714</v>
      </c>
      <c r="G120" s="13">
        <v>5.8</v>
      </c>
      <c r="H120" s="13">
        <v>5.9</v>
      </c>
      <c r="I120" s="12">
        <v>14752</v>
      </c>
      <c r="J120" s="12">
        <v>13342</v>
      </c>
      <c r="K120" s="14">
        <v>8.1000000000000003E-2</v>
      </c>
      <c r="L120" s="24">
        <f t="shared" ref="L120:L122" si="674">J120*(1-K120)</f>
        <v>12261.298000000001</v>
      </c>
      <c r="M120" s="15">
        <v>0.84</v>
      </c>
      <c r="N120" s="25">
        <f>L120*M120</f>
        <v>10299.490320000001</v>
      </c>
      <c r="O120" s="14">
        <v>9.7000000000000003E-2</v>
      </c>
      <c r="P120" s="25">
        <f>L120*O120</f>
        <v>1189.345906</v>
      </c>
      <c r="Q120" s="16">
        <v>6.3E-2</v>
      </c>
      <c r="R120" s="25">
        <f>L120*Q120</f>
        <v>772.4617740000001</v>
      </c>
      <c r="S120" s="26">
        <v>0.17599999999999999</v>
      </c>
      <c r="T120" s="25">
        <f>L120*S120</f>
        <v>2157.9884480000001</v>
      </c>
      <c r="U120" s="16">
        <v>0.54400000000000004</v>
      </c>
      <c r="V120" s="25">
        <f>L120*U120</f>
        <v>6670.1461120000013</v>
      </c>
      <c r="W120" s="16">
        <v>0.39</v>
      </c>
      <c r="X120" s="25">
        <f>W120*L120</f>
        <v>4781.9062200000008</v>
      </c>
      <c r="Y120" s="17">
        <v>3.0599999999999998E-3</v>
      </c>
      <c r="Z120" s="18">
        <f>L120*Y120</f>
        <v>37.519571880000001</v>
      </c>
      <c r="AA120" s="27">
        <f>IF(L120&gt;0,(AC120+AK120)/L120,0)</f>
        <v>3.2628573891605932E-3</v>
      </c>
      <c r="AB120" s="17">
        <v>3.1E-4</v>
      </c>
      <c r="AC120" s="24">
        <f>AB120*L120</f>
        <v>3.8010023800000003</v>
      </c>
      <c r="AD120" s="118">
        <v>0.216</v>
      </c>
      <c r="AE120" s="30">
        <f t="shared" ref="AE120:AE122" si="675">AH120*(1-AI120)*AD120</f>
        <v>35.499168000000004</v>
      </c>
      <c r="AF120" s="28">
        <f t="shared" ref="AF120:AF122" si="676">IF(AND(AD120&gt;0,AB120&gt;0,Y120&gt;0),((Y120-AB120)*AD120)/((AD120-AB120)*Y120),0)</f>
        <v>0.89998445481396216</v>
      </c>
      <c r="AG120" s="60">
        <f t="shared" si="365"/>
        <v>0.90626652351548853</v>
      </c>
      <c r="AH120" s="12">
        <v>181</v>
      </c>
      <c r="AI120" s="14">
        <v>9.1999999999999998E-2</v>
      </c>
      <c r="AJ120" s="15">
        <v>0.2203</v>
      </c>
      <c r="AK120" s="30">
        <f t="shared" ref="AK120:AK122" si="677">AH120*(1-AI120)*AJ120</f>
        <v>36.205864400000003</v>
      </c>
      <c r="AL120" s="19">
        <v>1.65</v>
      </c>
      <c r="AM120" s="19">
        <v>457.28</v>
      </c>
      <c r="AN120" s="102">
        <f>AN118+AH120-AM120</f>
        <v>1389.3400000000006</v>
      </c>
      <c r="AO120" s="103"/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 t="s">
        <v>50</v>
      </c>
      <c r="D121" s="34">
        <v>20486</v>
      </c>
      <c r="E121" s="34">
        <v>4</v>
      </c>
      <c r="F121" s="34">
        <v>11622</v>
      </c>
      <c r="G121" s="35">
        <v>6.7</v>
      </c>
      <c r="H121" s="35">
        <v>6.1</v>
      </c>
      <c r="I121" s="34">
        <v>11633</v>
      </c>
      <c r="J121" s="34">
        <v>13327</v>
      </c>
      <c r="K121" s="36">
        <v>8.2000000000000003E-2</v>
      </c>
      <c r="L121" s="37">
        <f t="shared" si="674"/>
        <v>12234.186</v>
      </c>
      <c r="M121" s="38">
        <v>0.755</v>
      </c>
      <c r="N121" s="25">
        <f>L121*M121</f>
        <v>9236.8104299999995</v>
      </c>
      <c r="O121" s="36">
        <v>0.192</v>
      </c>
      <c r="P121" s="25">
        <f>L121*O121</f>
        <v>2348.9637120000002</v>
      </c>
      <c r="Q121" s="39">
        <v>5.2999999999999999E-2</v>
      </c>
      <c r="R121" s="25">
        <f>L121*Q121</f>
        <v>648.41185799999994</v>
      </c>
      <c r="S121" s="28">
        <v>0.185</v>
      </c>
      <c r="T121" s="25">
        <f>L121*S121</f>
        <v>2263.3244099999997</v>
      </c>
      <c r="U121" s="39">
        <v>0.53400000000000003</v>
      </c>
      <c r="V121" s="25">
        <f>L121*U121</f>
        <v>6533.0553239999999</v>
      </c>
      <c r="W121" s="39">
        <v>0.39</v>
      </c>
      <c r="X121" s="25">
        <f>W121*L121</f>
        <v>4771.3325400000003</v>
      </c>
      <c r="Y121" s="40">
        <v>2.9199999999999999E-3</v>
      </c>
      <c r="Z121" s="18">
        <f>L121*Y121</f>
        <v>35.723823119999999</v>
      </c>
      <c r="AA121" s="27">
        <f>IF(L121&gt;0,(AC121+AK121)/L121,0)</f>
        <v>2.9463039649715969E-3</v>
      </c>
      <c r="AB121" s="40">
        <v>3.2000000000000003E-4</v>
      </c>
      <c r="AC121" s="37">
        <f>AB121*L121</f>
        <v>3.9149395200000003</v>
      </c>
      <c r="AD121" s="28">
        <v>0.21379999999999999</v>
      </c>
      <c r="AE121" s="41">
        <f t="shared" si="675"/>
        <v>31.310582400000001</v>
      </c>
      <c r="AF121" s="28">
        <f t="shared" si="676"/>
        <v>0.89174565773701797</v>
      </c>
      <c r="AG121" s="29">
        <f t="shared" si="365"/>
        <v>0.89269135727131721</v>
      </c>
      <c r="AH121" s="34">
        <v>162</v>
      </c>
      <c r="AI121" s="36">
        <v>9.6000000000000002E-2</v>
      </c>
      <c r="AJ121" s="38">
        <v>0.21940000000000001</v>
      </c>
      <c r="AK121" s="41">
        <f t="shared" si="677"/>
        <v>32.130691200000001</v>
      </c>
      <c r="AL121" s="42">
        <v>1.75</v>
      </c>
      <c r="AM121" s="42"/>
      <c r="AN121" s="122">
        <f>AN120+AH121-AM121</f>
        <v>1551.3400000000006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11" t="s">
        <v>52</v>
      </c>
      <c r="D122" s="43">
        <v>18300</v>
      </c>
      <c r="E122" s="43">
        <v>1</v>
      </c>
      <c r="F122" s="43">
        <v>14783</v>
      </c>
      <c r="G122" s="37">
        <v>8.1</v>
      </c>
      <c r="H122" s="37">
        <v>7.1</v>
      </c>
      <c r="I122" s="43">
        <v>15019</v>
      </c>
      <c r="J122" s="43">
        <v>13297</v>
      </c>
      <c r="K122" s="39">
        <v>7.6999999999999999E-2</v>
      </c>
      <c r="L122" s="37">
        <f t="shared" si="674"/>
        <v>12273.131000000001</v>
      </c>
      <c r="M122" s="28">
        <v>0.64500000000000002</v>
      </c>
      <c r="N122" s="25">
        <f>L122*M122</f>
        <v>7916.169495000001</v>
      </c>
      <c r="O122" s="39">
        <v>0.29899999999999999</v>
      </c>
      <c r="P122" s="25">
        <f>L122*O122</f>
        <v>3669.6661690000001</v>
      </c>
      <c r="Q122" s="39">
        <v>5.6000000000000001E-2</v>
      </c>
      <c r="R122" s="25">
        <f>L122*Q122</f>
        <v>687.29533600000013</v>
      </c>
      <c r="S122" s="28">
        <v>0.17199999999999999</v>
      </c>
      <c r="T122" s="25">
        <f>L122*S122</f>
        <v>2110.9785320000001</v>
      </c>
      <c r="U122" s="39">
        <v>0.54300000000000004</v>
      </c>
      <c r="V122" s="25">
        <f>L122*U122</f>
        <v>6664.3101330000009</v>
      </c>
      <c r="W122" s="39">
        <v>0.39</v>
      </c>
      <c r="X122" s="25">
        <f>W122*L122</f>
        <v>4786.5210900000002</v>
      </c>
      <c r="Y122" s="47">
        <v>2.96E-3</v>
      </c>
      <c r="Z122" s="18">
        <f>L122*Y122</f>
        <v>36.328467760000002</v>
      </c>
      <c r="AA122" s="27">
        <f>IF(L122&gt;0,(AC122+AK122)/L122,0)</f>
        <v>2.8608793151478624E-3</v>
      </c>
      <c r="AB122" s="47">
        <v>3.1E-4</v>
      </c>
      <c r="AC122" s="37">
        <f>AB122*L122</f>
        <v>3.8046706100000005</v>
      </c>
      <c r="AD122" s="28">
        <v>0.21479999999999999</v>
      </c>
      <c r="AE122" s="41">
        <f t="shared" si="675"/>
        <v>30.102072000000003</v>
      </c>
      <c r="AF122" s="28">
        <f t="shared" si="676"/>
        <v>0.89656419438693669</v>
      </c>
      <c r="AG122" s="29">
        <f t="shared" si="365"/>
        <v>0.89288070855285229</v>
      </c>
      <c r="AH122" s="43">
        <v>154</v>
      </c>
      <c r="AI122" s="39">
        <v>0.09</v>
      </c>
      <c r="AJ122" s="28">
        <v>0.22339999999999999</v>
      </c>
      <c r="AK122" s="41">
        <f t="shared" si="677"/>
        <v>31.307276000000002</v>
      </c>
      <c r="AL122" s="18">
        <v>1.6</v>
      </c>
      <c r="AM122" s="18"/>
      <c r="AN122" s="122">
        <f>AN121+AH122-AM122</f>
        <v>1705.3400000000006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678">SUM(D120:D122)</f>
        <v>44756</v>
      </c>
      <c r="E123" s="51"/>
      <c r="F123" s="51">
        <f t="shared" ref="F123" si="679">SUM(F120:F122)</f>
        <v>40119</v>
      </c>
      <c r="G123" s="52"/>
      <c r="H123" s="52"/>
      <c r="I123" s="51">
        <f t="shared" ref="I123:J123" si="680">SUM(I120:I122)</f>
        <v>41404</v>
      </c>
      <c r="J123" s="51">
        <f t="shared" si="680"/>
        <v>39966</v>
      </c>
      <c r="K123" s="21">
        <f t="shared" ref="K123" si="681">IF(J123&gt;0,(J120*K120+J121*K121+J122*K122)/J123,0)</f>
        <v>8.0002627233148188E-2</v>
      </c>
      <c r="L123" s="52">
        <f t="shared" ref="L123" si="682">L120+L121+L122</f>
        <v>36768.615000000005</v>
      </c>
      <c r="M123" s="53">
        <f>IF(L123&gt;0,N123/L123,0)</f>
        <v>0.74662780322293887</v>
      </c>
      <c r="N123" s="54">
        <f t="shared" ref="N123" si="683">N120+N121+N122</f>
        <v>27452.470245000004</v>
      </c>
      <c r="O123" s="21">
        <f>IF(L123&gt;0,P123/L123,0)</f>
        <v>0.19603609728024837</v>
      </c>
      <c r="P123" s="54">
        <f t="shared" ref="P123" si="684">P120+P121+P122</f>
        <v>7207.9757870000003</v>
      </c>
      <c r="Q123" s="21">
        <f>IF(L123&gt;0,R123/L123,0)</f>
        <v>5.7336099496812697E-2</v>
      </c>
      <c r="R123" s="54">
        <f t="shared" ref="R123" si="685">R120+R121+R122</f>
        <v>2108.1689679999999</v>
      </c>
      <c r="S123" s="21">
        <f>IF(L123&gt;0,T123/L123,0)</f>
        <v>0.17765943563552769</v>
      </c>
      <c r="T123" s="54">
        <f t="shared" ref="T123" si="686">T120+T121+T122</f>
        <v>6532.2913899999994</v>
      </c>
      <c r="U123" s="21">
        <f>IF(L123&gt;0,V123/L123,0)</f>
        <v>0.54033886152633159</v>
      </c>
      <c r="V123" s="54">
        <f t="shared" ref="V123" si="687">V120+V121+V122</f>
        <v>19867.511569000002</v>
      </c>
      <c r="W123" s="21">
        <f>IF(L123&gt;0,X123/L123,0)</f>
        <v>0.38999999999999996</v>
      </c>
      <c r="X123" s="54">
        <f t="shared" ref="X123" si="688">X120+X121+X122</f>
        <v>14339.75985</v>
      </c>
      <c r="Y123" s="55">
        <f>IF(L123&gt;0,Z123/L123,0)</f>
        <v>2.9800378056122042E-3</v>
      </c>
      <c r="Z123" s="56">
        <f t="shared" ref="Z123" si="689">SUM(Z120:Z122)</f>
        <v>109.57186275999999</v>
      </c>
      <c r="AA123" s="55">
        <f>IF(L123&gt;0,(AA120*L120+AA121*L121+AA122*L122)/L123,0)</f>
        <v>3.0233514128829705E-3</v>
      </c>
      <c r="AB123" s="55">
        <f>IF(J123&gt;0,(J120*AB120+J121*AB121+J122*AB122)/J123,0)</f>
        <v>3.1333458439673718E-4</v>
      </c>
      <c r="AC123" s="52">
        <f t="shared" ref="AC123" si="690">SUM(AC120:AC122)</f>
        <v>11.520612510000001</v>
      </c>
      <c r="AD123" s="53">
        <f>IF(J123&gt;0,(J120*AD120+J121*AD121+J122*AD122)/J123,0)</f>
        <v>0.21486714207076013</v>
      </c>
      <c r="AE123" s="58">
        <f t="shared" ref="AE123" si="691">SUM(AE120:AE122)</f>
        <v>96.91182240000002</v>
      </c>
      <c r="AF123" s="53">
        <f t="shared" ref="AF123" si="692">IF(AND(Z123&gt;0),((Z120*AF120+Z121*AF121+Z122*AF122)/Z123),0)</f>
        <v>0.89616436688619616</v>
      </c>
      <c r="AG123" s="57">
        <f t="shared" si="365"/>
        <v>0.89763432672625432</v>
      </c>
      <c r="AH123" s="51">
        <f t="shared" ref="AH123" si="693">SUM(AH120:AH122)</f>
        <v>497</v>
      </c>
      <c r="AI123" s="21">
        <f t="shared" ref="AI123" si="694">IF(AH123&gt;0,(AI120*AH120+AI121*AH121+AI122*AH122)/AH123,0)</f>
        <v>9.2684104627766606E-2</v>
      </c>
      <c r="AJ123" s="53">
        <f>IF(J123&gt;0,(AJ120*J120+AJ121*J121+AJ122*J122)/J123,0)</f>
        <v>0.22103128158935093</v>
      </c>
      <c r="AK123" s="58">
        <f t="shared" ref="AK123" si="695">SUM(AK120:AK122)</f>
        <v>99.643831599999999</v>
      </c>
      <c r="AL123" s="56"/>
      <c r="AM123" s="56">
        <f t="shared" ref="AM123" si="696">SUM(AM120:AM122)</f>
        <v>457.28</v>
      </c>
      <c r="AN123" s="106"/>
      <c r="AO123" s="107">
        <f>AN122</f>
        <v>1705.3400000000006</v>
      </c>
      <c r="AP123" s="51">
        <f t="shared" ref="AP123" si="697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 t="s">
        <v>53</v>
      </c>
      <c r="D124" s="12">
        <v>6065</v>
      </c>
      <c r="E124" s="12">
        <v>1</v>
      </c>
      <c r="F124" s="12">
        <v>14207</v>
      </c>
      <c r="G124" s="13">
        <v>5.7</v>
      </c>
      <c r="H124" s="13">
        <v>5.5</v>
      </c>
      <c r="I124" s="12">
        <v>13760</v>
      </c>
      <c r="J124" s="12">
        <v>13575</v>
      </c>
      <c r="K124" s="14">
        <v>7.8E-2</v>
      </c>
      <c r="L124" s="24">
        <f t="shared" ref="L124:L126" si="698">J124*(1-K124)</f>
        <v>12516.150000000001</v>
      </c>
      <c r="M124" s="15">
        <v>0.77700000000000002</v>
      </c>
      <c r="N124" s="25">
        <f>L124*M124</f>
        <v>9725.0485500000013</v>
      </c>
      <c r="O124" s="14">
        <v>0.17100000000000001</v>
      </c>
      <c r="P124" s="25">
        <f>L124*O124</f>
        <v>2140.2616500000004</v>
      </c>
      <c r="Q124" s="16">
        <v>5.1999999999999998E-2</v>
      </c>
      <c r="R124" s="25">
        <f>L124*Q124</f>
        <v>650.83980000000008</v>
      </c>
      <c r="S124" s="26">
        <v>0.185</v>
      </c>
      <c r="T124" s="25">
        <f>L124*S124</f>
        <v>2315.4877500000002</v>
      </c>
      <c r="U124" s="16">
        <v>0.53</v>
      </c>
      <c r="V124" s="25">
        <f>L124*U124</f>
        <v>6633.5595000000012</v>
      </c>
      <c r="W124" s="16">
        <v>0.39</v>
      </c>
      <c r="X124" s="25">
        <f>W124*L124</f>
        <v>4881.2985000000008</v>
      </c>
      <c r="Y124" s="17">
        <v>2.9399999999999999E-3</v>
      </c>
      <c r="Z124" s="18">
        <f>L124*Y124</f>
        <v>36.797481000000005</v>
      </c>
      <c r="AA124" s="27">
        <f>IF(L124&gt;0,(AC124+AK124)/L124,0)</f>
        <v>2.9972081830275288E-3</v>
      </c>
      <c r="AB124" s="17">
        <v>3.2000000000000003E-4</v>
      </c>
      <c r="AC124" s="24">
        <f>AB124*L124</f>
        <v>4.0051680000000012</v>
      </c>
      <c r="AD124" s="118">
        <v>0.21199999999999999</v>
      </c>
      <c r="AE124" s="30">
        <f t="shared" ref="AE124:AE126" si="699">AH124*(1-AI124)*AD124</f>
        <v>32.481791999999999</v>
      </c>
      <c r="AF124" s="28">
        <f t="shared" ref="AF124:AF126" si="700">IF(AND(AD124&gt;0,AB124&gt;0,Y124&gt;0),((Y124-AB124)*AD124)/((AD124-AB124)*Y124),0)</f>
        <v>0.89250363788750553</v>
      </c>
      <c r="AG124" s="60">
        <f t="shared" si="365"/>
        <v>0.89454286385991633</v>
      </c>
      <c r="AH124" s="12">
        <v>168</v>
      </c>
      <c r="AI124" s="14">
        <v>8.7999999999999995E-2</v>
      </c>
      <c r="AJ124" s="15">
        <v>0.21870000000000001</v>
      </c>
      <c r="AK124" s="30">
        <f t="shared" ref="AK124:AK126" si="701">AH124*(1-AI124)*AJ124</f>
        <v>33.508339200000002</v>
      </c>
      <c r="AL124" s="19">
        <v>1.65</v>
      </c>
      <c r="AM124" s="19">
        <v>453.82</v>
      </c>
      <c r="AN124" s="102">
        <f>AN122+AH124-AM124-AO124</f>
        <v>1364.5200000000007</v>
      </c>
      <c r="AO124" s="103">
        <v>55</v>
      </c>
      <c r="AP124" s="12"/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 t="s">
        <v>50</v>
      </c>
      <c r="D125" s="34">
        <v>20905</v>
      </c>
      <c r="E125" s="34">
        <v>4</v>
      </c>
      <c r="F125" s="34">
        <v>14623</v>
      </c>
      <c r="G125" s="35">
        <v>7.6</v>
      </c>
      <c r="H125" s="35">
        <v>6.4</v>
      </c>
      <c r="I125" s="34">
        <v>14324</v>
      </c>
      <c r="J125" s="34">
        <v>13800</v>
      </c>
      <c r="K125" s="36">
        <v>7.6999999999999999E-2</v>
      </c>
      <c r="L125" s="37">
        <f t="shared" si="698"/>
        <v>12737.400000000001</v>
      </c>
      <c r="M125" s="38">
        <v>0.748</v>
      </c>
      <c r="N125" s="25">
        <f>L125*M125</f>
        <v>9527.5752000000011</v>
      </c>
      <c r="O125" s="36">
        <v>0.20699999999999999</v>
      </c>
      <c r="P125" s="25">
        <f>L125*O125</f>
        <v>2636.6418000000003</v>
      </c>
      <c r="Q125" s="39">
        <v>4.4999999999999998E-2</v>
      </c>
      <c r="R125" s="25">
        <f>L125*Q125</f>
        <v>573.18299999999999</v>
      </c>
      <c r="S125" s="28">
        <v>0.192</v>
      </c>
      <c r="T125" s="25">
        <f>L125*S125</f>
        <v>2445.5808000000002</v>
      </c>
      <c r="U125" s="39">
        <v>0.52900000000000003</v>
      </c>
      <c r="V125" s="25">
        <f>L125*U125</f>
        <v>6738.084600000001</v>
      </c>
      <c r="W125" s="39">
        <v>0.39</v>
      </c>
      <c r="X125" s="25">
        <f>W125*L125</f>
        <v>4967.5860000000011</v>
      </c>
      <c r="Y125" s="40">
        <v>2.81E-3</v>
      </c>
      <c r="Z125" s="18">
        <f>L125*Y125</f>
        <v>35.792094000000006</v>
      </c>
      <c r="AA125" s="27">
        <f>IF(L125&gt;0,(AC125+AK125)/L125,0)</f>
        <v>2.6885576334259738E-3</v>
      </c>
      <c r="AB125" s="40">
        <v>3.1E-4</v>
      </c>
      <c r="AC125" s="37">
        <f>AB125*L125</f>
        <v>3.9485940000000004</v>
      </c>
      <c r="AD125" s="28">
        <v>0.21290000000000001</v>
      </c>
      <c r="AE125" s="41">
        <f t="shared" si="699"/>
        <v>29.318884800000003</v>
      </c>
      <c r="AF125" s="28">
        <f t="shared" si="700"/>
        <v>0.89097705154475926</v>
      </c>
      <c r="AG125" s="29">
        <f t="shared" si="365"/>
        <v>0.88594491601339553</v>
      </c>
      <c r="AH125" s="34">
        <v>151</v>
      </c>
      <c r="AI125" s="36">
        <v>8.7999999999999995E-2</v>
      </c>
      <c r="AJ125" s="38">
        <v>0.22</v>
      </c>
      <c r="AK125" s="41">
        <f t="shared" si="701"/>
        <v>30.296640000000004</v>
      </c>
      <c r="AL125" s="42">
        <v>1.7</v>
      </c>
      <c r="AM125" s="42"/>
      <c r="AN125" s="122">
        <f>AN124+AH125-AM125</f>
        <v>1515.5200000000007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46" t="s">
        <v>51</v>
      </c>
      <c r="D126" s="43">
        <v>18100</v>
      </c>
      <c r="E126" s="43">
        <v>1</v>
      </c>
      <c r="F126" s="43">
        <v>15539</v>
      </c>
      <c r="G126" s="37">
        <v>4.7</v>
      </c>
      <c r="H126" s="37">
        <v>8</v>
      </c>
      <c r="I126" s="43">
        <v>15360</v>
      </c>
      <c r="J126" s="43">
        <v>14037</v>
      </c>
      <c r="K126" s="39">
        <v>7.2999999999999995E-2</v>
      </c>
      <c r="L126" s="37">
        <f t="shared" si="698"/>
        <v>13012.299000000001</v>
      </c>
      <c r="M126" s="28">
        <v>0.71699999999999997</v>
      </c>
      <c r="N126" s="25">
        <f>L126*M126</f>
        <v>9329.8183829999998</v>
      </c>
      <c r="O126" s="39">
        <v>0.26500000000000001</v>
      </c>
      <c r="P126" s="25">
        <f>L126*O126</f>
        <v>3448.2592350000004</v>
      </c>
      <c r="Q126" s="39">
        <v>1.7999999999999999E-2</v>
      </c>
      <c r="R126" s="25">
        <f>L126*Q126</f>
        <v>234.22138200000001</v>
      </c>
      <c r="S126" s="28">
        <v>0.189</v>
      </c>
      <c r="T126" s="25">
        <f>L126*S126</f>
        <v>2459.3245110000003</v>
      </c>
      <c r="U126" s="39">
        <v>0.52700000000000002</v>
      </c>
      <c r="V126" s="25">
        <f>L126*U126</f>
        <v>6857.4815730000009</v>
      </c>
      <c r="W126" s="39">
        <v>0.39</v>
      </c>
      <c r="X126" s="25">
        <f>W126*L126</f>
        <v>5074.7966100000003</v>
      </c>
      <c r="Y126" s="47">
        <v>2.81E-3</v>
      </c>
      <c r="Z126" s="18">
        <f>L126*Y126</f>
        <v>36.564560190000002</v>
      </c>
      <c r="AA126" s="27">
        <f>IF(L126&gt;0,(AC126+AK126)/L126,0)</f>
        <v>2.7707040477628121E-3</v>
      </c>
      <c r="AB126" s="47">
        <v>2.9E-4</v>
      </c>
      <c r="AC126" s="37">
        <f>AB126*L126</f>
        <v>3.7735667100000003</v>
      </c>
      <c r="AD126" s="28">
        <v>0.2097</v>
      </c>
      <c r="AE126" s="41">
        <f t="shared" si="699"/>
        <v>30.824432099999999</v>
      </c>
      <c r="AF126" s="28">
        <f t="shared" si="700"/>
        <v>0.8980390764019095</v>
      </c>
      <c r="AG126" s="29">
        <f t="shared" si="365"/>
        <v>0.89651738769313349</v>
      </c>
      <c r="AH126" s="43">
        <v>161</v>
      </c>
      <c r="AI126" s="39">
        <v>8.6999999999999994E-2</v>
      </c>
      <c r="AJ126" s="28">
        <v>0.21959999999999999</v>
      </c>
      <c r="AK126" s="41">
        <f t="shared" si="701"/>
        <v>32.279662799999997</v>
      </c>
      <c r="AL126" s="18">
        <v>1.62</v>
      </c>
      <c r="AM126" s="18"/>
      <c r="AN126" s="122">
        <f>AN125+AH126-AM126</f>
        <v>1676.5200000000007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45070</v>
      </c>
      <c r="E127" s="61"/>
      <c r="F127" s="51">
        <f>SUM(F124:F126)</f>
        <v>44369</v>
      </c>
      <c r="G127" s="62"/>
      <c r="H127" s="62"/>
      <c r="I127" s="51">
        <f>SUM(I124:I126)</f>
        <v>43444</v>
      </c>
      <c r="J127" s="51">
        <f>SUM(J124:J126)</f>
        <v>41412</v>
      </c>
      <c r="K127" s="21">
        <f>IF(J127&gt;0,(J124*K124+J125*K125+J126*K126)/J127,0)</f>
        <v>7.5971964647928131E-2</v>
      </c>
      <c r="L127" s="52">
        <f>L124+L125+L126</f>
        <v>38265.849000000002</v>
      </c>
      <c r="M127" s="53">
        <f>IF(L127&gt;0,N127/L127,0)</f>
        <v>0.74694389070003397</v>
      </c>
      <c r="N127" s="54">
        <f t="shared" ref="N127" si="702">N124+N125+N126</f>
        <v>28582.442133000004</v>
      </c>
      <c r="O127" s="21">
        <f>IF(L127&gt;0,P127/L127,0)</f>
        <v>0.21494786865959778</v>
      </c>
      <c r="P127" s="54">
        <f t="shared" ref="P127" si="703">P124+P125+P126</f>
        <v>8225.1626850000011</v>
      </c>
      <c r="Q127" s="21">
        <f>IF(L127&gt;0,R127/L127,0)</f>
        <v>3.8108240640368392E-2</v>
      </c>
      <c r="R127" s="54">
        <f t="shared" ref="R127" si="704">R124+R125+R126</f>
        <v>1458.2441820000001</v>
      </c>
      <c r="S127" s="21">
        <f>IF(L127&gt;0,T127/L127,0)</f>
        <v>0.18869026167431957</v>
      </c>
      <c r="T127" s="54">
        <f t="shared" ref="T127" si="705">T124+T125+T126</f>
        <v>7220.3930610000007</v>
      </c>
      <c r="U127" s="21">
        <f>IF(L127&gt;0,V127/L127,0)</f>
        <v>0.52864698423390533</v>
      </c>
      <c r="V127" s="54">
        <f t="shared" ref="V127" si="706">V124+V125+V126</f>
        <v>20229.125673000002</v>
      </c>
      <c r="W127" s="21">
        <f>IF(L127&gt;0,X127/L127,0)</f>
        <v>0.39</v>
      </c>
      <c r="X127" s="54">
        <f t="shared" ref="X127" si="707">X124+X125+X126</f>
        <v>14923.681110000001</v>
      </c>
      <c r="Y127" s="55">
        <f>IF(L127&gt;0,Z127/L127,0)</f>
        <v>2.8525209303470571E-3</v>
      </c>
      <c r="Z127" s="56">
        <f t="shared" ref="Z127" si="708">SUM(Z124:Z126)</f>
        <v>109.15413519000001</v>
      </c>
      <c r="AA127" s="55">
        <f>IF(L127&gt;0,(AA124*L124+AA125*L125+AA126*L126)/L127,0)</f>
        <v>2.8174461962153247E-3</v>
      </c>
      <c r="AB127" s="55">
        <f>IF(J127&gt;0,(J124*AB124+J125*AB125+J126*AB126)/J127,0)</f>
        <v>3.0649884091567666E-4</v>
      </c>
      <c r="AC127" s="52">
        <f t="shared" ref="AC127" si="709">SUM(AC124:AC126)</f>
        <v>11.727328710000002</v>
      </c>
      <c r="AD127" s="53">
        <f>IF(J127&gt;0,(J124*AD124+J125*AD125+J126*AD126)/J127,0)</f>
        <v>0.21152030570849029</v>
      </c>
      <c r="AE127" s="58">
        <f>SUM(AE124:AE126)</f>
        <v>92.625108900000001</v>
      </c>
      <c r="AF127" s="53">
        <f>IF(AND(Z127&gt;0),((Z124*AF124+Z125*AF125+Z126*AF126)/Z127),0)</f>
        <v>0.89385733055890171</v>
      </c>
      <c r="AG127" s="57">
        <f t="shared" si="365"/>
        <v>0.89246048848261739</v>
      </c>
      <c r="AH127" s="51">
        <f>SUM(AH124:AH126)</f>
        <v>480</v>
      </c>
      <c r="AI127" s="21">
        <f>IF(AH127&gt;0,(AI124*AH124+AI125*AH125+AI126*AH126)/AH127,0)</f>
        <v>8.7664583333333324E-2</v>
      </c>
      <c r="AJ127" s="53">
        <f>IF(J127&gt;0,(AJ124*J124+AJ125*J125+AJ126*J126)/J127,0)</f>
        <v>0.21943827151550277</v>
      </c>
      <c r="AK127" s="58">
        <f>SUM(AK124:AK126)</f>
        <v>96.084642000000002</v>
      </c>
      <c r="AL127" s="63"/>
      <c r="AM127" s="56">
        <f>SUM(AM124:AM126)</f>
        <v>453.82</v>
      </c>
      <c r="AN127" s="106"/>
      <c r="AO127" s="107">
        <f>AN126</f>
        <v>1676.5200000000007</v>
      </c>
      <c r="AP127" s="51">
        <f>SUM(AP124:AP126)</f>
        <v>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1442840</v>
      </c>
      <c r="E128" s="69"/>
      <c r="F128" s="69">
        <f>SUM(F127,F123,F119,F115,F111,F107,F103,F99,F95,F91,F87,F83,F79,F75,F71,F67,F63,F59,F55,F51,F47,F43,F39,F35,F31,F27,F23,F19,F15,F11,F7)</f>
        <v>1405782</v>
      </c>
      <c r="G128" s="75"/>
      <c r="H128" s="69"/>
      <c r="I128" s="69">
        <f>SUM(I127,I123,I119,I115,I111,I107,I103,I99,I95,I91,I87,I83,I79,I75,I71,I67,I63,I59,I55,I51,I47,I43,I39,I35,I31,I27,I23,I19,I15,I11,I7)</f>
        <v>1399367</v>
      </c>
      <c r="J128" s="69">
        <f>SUM(J127,J123,J119,J115,J111,J107,J103,J99,J95,J91,J87,J83,J79,J75,J71,J67,J63,J59,J55,J51,J47,J43,J39,J35,J31,J27,J23,J19,J15,J11,J7)</f>
        <v>1472252</v>
      </c>
      <c r="K128" s="70">
        <f>1-L128/J128</f>
        <v>7.8816895477133109E-2</v>
      </c>
      <c r="L128" s="69">
        <f>SUM(L127,L123,L119,L115,L111,L107,L103,L99,L95,L91,L87,L83,L79,L75,L71,L67,L63,L59,L55,L51,L47,L43,L39,L35,L31,L27,L23,L19,L15,L11,L7)</f>
        <v>1356213.6679999998</v>
      </c>
      <c r="M128" s="71">
        <f>IF(AND(L128&gt;0),(N128/L128),0)</f>
        <v>0.80254209613230354</v>
      </c>
      <c r="N128" s="69">
        <f>SUM(N127,N123,N119,N115,N111,N107,N103,N99,N95,N91,N87,N83,N79,N75,N71,N67,N63,N59,N55,N51,N47,N43,N39,N35,N31,N27,N23,N19,N15,N11,N7)</f>
        <v>1088418.5599199999</v>
      </c>
      <c r="O128" s="71">
        <f>P128/L128</f>
        <v>0.15498627126651257</v>
      </c>
      <c r="P128" s="69">
        <f>SUM(P127,P123,P119,P115,P111,P107,P103,P99,P95,P91,P87,P83,P79,P75,P71,P67,P63,P59,P55,P51,P47,P43,P39,P35,P31,P27,P23,P19,P15,P11,P7)</f>
        <v>210194.49944399999</v>
      </c>
      <c r="Q128" s="71">
        <f>R128/L128</f>
        <v>4.247163260118391E-2</v>
      </c>
      <c r="R128" s="69">
        <f>SUM(R127,R123,R119,R115,R111,R107,R103,R99,R95,R91,R87,R83,R79,R75,R71,R67,R63,R59,R55,R51,R47,R43,R39,R35,R31,R27,R23,R19,R15,R11,R7)</f>
        <v>57600.608636000004</v>
      </c>
      <c r="S128" s="71">
        <f>T128/L128</f>
        <v>0.19624551872456134</v>
      </c>
      <c r="T128" s="69">
        <f>SUM(T127,T123,T119,T115,T111,T107,T103,T99,T95,T91,T87,T83,T79,T75,T71,T67,T63,T59,T55,T51,T47,T43,T39,T35,T31,T27,T23,T19,T15,T11,T7)</f>
        <v>266150.85477799998</v>
      </c>
      <c r="U128" s="71">
        <f>V128/L128</f>
        <v>0.51402740386037771</v>
      </c>
      <c r="V128" s="69">
        <f>SUM(V127,V123,V119,V115,V111,V107,V103,V99,V95,V91,V87,V83,V79,V75,V71,V67,V63,V59,V55,V51,V47,V43,V39,V35,V31,V27,V23,V19,V15,V11,V7)</f>
        <v>697130.99084200012</v>
      </c>
      <c r="W128" s="71">
        <f>IF(AND(L128&gt;0),(X128/L128),0)</f>
        <v>0.38917162415000822</v>
      </c>
      <c r="X128" s="69">
        <f>SUM(X127,X123,X119,X115,X111,X107,X103,X99,X95,X91,X87,X83,X79,X75,X71,X67,X63,X59,X55,X51,X47,X43,X39,X35,X31,X27,X23,X19,X15,X11,X7)</f>
        <v>527799.87586999999</v>
      </c>
      <c r="Y128" s="72">
        <f>IF(AND(L128&gt;0),(Z128/L128),0)</f>
        <v>3.1327414011432897E-3</v>
      </c>
      <c r="Z128" s="69">
        <f>SUM(Z127,Z123,Z119,Z115,Z111,Z107,Z103,Z99,Z95,Z91,Z87,Z83,Z79,Z75,Z71,Z67,Z63,Z59,Z55,Z51,Z47,Z43,Z39,Z35,Z31,Z27,Z23,Z19,Z15,Z11,Z7)</f>
        <v>4248.6667065399997</v>
      </c>
      <c r="AA128" s="73">
        <f>(AC128+AK128)/L128</f>
        <v>3.1212243353161673E-3</v>
      </c>
      <c r="AB128" s="74">
        <f>AC128/(L128-AH128)</f>
        <v>3.0497184398023549E-4</v>
      </c>
      <c r="AC128" s="75">
        <f>SUM(AC127,AC123,AC119,AC115,AC111,AC107,AC103,AC99,AC95,AC91,AC87,AC83,AC79,AC75,AC71,AC67,AC63,AC59,AC55,AC51,AC47,AC43,AC39,AC35,AC31,AC27,AC23,AC19,AC15,AC11,AC7)</f>
        <v>407.72560114999999</v>
      </c>
      <c r="AD128" s="71">
        <f>AE128/AH128</f>
        <v>0.19849265435830957</v>
      </c>
      <c r="AE128" s="69">
        <f>SUM(AE127,AE123,AE119,AE115,AE111,AE107,AE103,AE99,AE95,AE91,AE87,AE83,AE79,AE75,AE71,AE67,AE63,AE59,AE55,AE51,AE47,AE43,AE39,AE35,AE31,AE27,AE23,AE19,AE15,AE11,AE7)</f>
        <v>3827.9308393000001</v>
      </c>
      <c r="AF128" s="76">
        <f>((Y128-AB128)*AD128)/((AD128-AB128)*Y128)</f>
        <v>0.90403917062191164</v>
      </c>
      <c r="AG128" s="77">
        <f>((AA128-AB128)*AJ128)/((AJ128-AB128)*AA128)</f>
        <v>0.90368035339805763</v>
      </c>
      <c r="AH128" s="69">
        <f>SUM(AH127,AH123,AH119,AH115,AH111,AH107,AH103,AH99,AH95,AH91,AH87,AH83,AH79,AH75,AH71,AH67,AH63,AH59,AH55,AH51,AH47,AH43,AH39,AH35,AH31,AH27,AH23,AH19,AH15,AH11,AH7)</f>
        <v>19285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8.9259994814622753E-2</v>
      </c>
      <c r="AJ128" s="71">
        <f>AK128/AH128</f>
        <v>0.19835735044334982</v>
      </c>
      <c r="AK128" s="69">
        <f>SUM(AK127,AK123,AK119,AK115,AK111,AK107,AK103,AK99,AK95,AK91,AK87,AK83,AK79,AK75,AK71,AK67,AK63,AK59,AK55,AK51,AK47,AK43,AK39,AK35,AK31,AK27,AK23,AK19,AK15,AK11,AK7)</f>
        <v>3825.321503300001</v>
      </c>
      <c r="AL128" s="69"/>
      <c r="AM128" s="108">
        <f>SUM(AM127,AM123,AM119,AM115,AM111,AM107,AM103,AM99,AM95,AM91,AM87,AM83,AM79,AM75,AM71,AM67,AM63,AM59,AM55,AM51,AM47,AM43,AM39,AM35,AM31,AM27,AM23,AM19,AM15,AM11,AM7)</f>
        <v>19475.960000000003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0</v>
      </c>
      <c r="AQ128" s="69"/>
      <c r="AR128" s="69"/>
      <c r="AS128" s="69"/>
      <c r="AT128" s="69"/>
      <c r="AU128" s="69"/>
    </row>
    <row r="129" spans="13:33" x14ac:dyDescent="0.2">
      <c r="M129" s="80"/>
      <c r="N129" s="133">
        <f t="shared" ref="N129:R129" si="710">SUM(N100:N101)</f>
        <v>24060.915701999998</v>
      </c>
      <c r="O129" s="134"/>
      <c r="P129" s="133">
        <f t="shared" si="710"/>
        <v>4407.7439759999997</v>
      </c>
      <c r="Q129" s="134"/>
      <c r="R129" s="133">
        <f t="shared" si="710"/>
        <v>820.47832200000005</v>
      </c>
      <c r="S129" s="80"/>
    </row>
    <row r="131" spans="13:33" x14ac:dyDescent="0.2">
      <c r="AG131" s="80"/>
    </row>
    <row r="132" spans="13:33" x14ac:dyDescent="0.2">
      <c r="AG132" s="80"/>
    </row>
  </sheetData>
  <protectedRanges>
    <protectedRange sqref="P1:P3 T1:T3 V1:V3 X1:X3 AK1:AK1048576 N1:N3 L1:L1048576 R1:R3 AC1:AC3 Z1:AA3 Z128:AA1048576 N128:N1048576 P128:P1048576 R128:R1048576 T128:T1048576 V128:V1048576 X128:X1048576 AC128:AC1048576 AG1:AG1048576" name="Range1_1_1_1_1_1_1"/>
    <protectedRange sqref="AD3:AF3 AD7:AF7 AD129:AF1048576 AE1:AF2 AD4:AE6 AF127:AF128 AE128 AD11:AF11 AD15:AF15 AD19:AF19 AD23:AF23 AD27:AF27 AD31:AF31 AD35:AF35 AD39:AF39 AD43:AF43 AD47:AF47 AD51:AF51 AD55:AF55 AD59:AF59 AD63:AF63 AD67:AF67 AD71:AF71 AD75:AF75 AD79:AF79 AD83:AF83 AD87:AF87 AD91:AF91 AD95:AF95 AD99:AF99 AD103:AF103 AD107:AF107 AD111:AF111 AD115:AF115 AD119:AF119 AD123:AF123 AD8:AE10 AD12:AE14 AD16:AE18 AD20:AE22 AD24:AE26 AD28:AE30 AD32:AE34 AD36:AE38 AD40:AE42 AD44:AE46 AD48:AE50 AD52:AE54 AD56:AE58 AD60:AE62 AD64:AE66 AD68:AE70 AD72:AE74 AD76:AE78 AD80:AE82 AD84:AE86 AD88:AE90 AD92:AE94 AD96:AE98 AD100:AE102 AD104:AE106 AD108:AE110 AD112:AE114 AD116:AE118 AD120:AE122 AD124:AE127" name="Range1_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7:AA87 Z84:Z86 Z91:AA91 Z88:Z90 Z95:AA95 Z92:Z94 Z99:AA99 Z96:Z98 Z103:AA103 Z100:Z102 Z107:AA107 Z104:Z106 Z111:AA111 Z108:Z110 Z115:AA115 Z112:Z114 Z119:AA119 Z116:Z118 Z123:AA123 Z120:Z122 Z127:AA127 Z124:Z126" name="Range1_1_1_1_1_2"/>
    <protectedRange sqref="N4:N127" name="Range1_1_1_1_1_5"/>
    <protectedRange sqref="P4:P127" name="Range1_1_1_1_1_7"/>
    <protectedRange sqref="R4:R127" name="Range1_1_1_1_1_8"/>
    <protectedRange sqref="T4:T127" name="Range1_1_1_1_1_10"/>
    <protectedRange sqref="V4:V127" name="Range1_1_1_1_1_12"/>
    <protectedRange sqref="X4:X127" name="Range1_1_1_1_1_16"/>
    <protectedRange sqref="AC4:AC127" name="Range1_1_1_1_1_18"/>
    <protectedRange sqref="AA4:AA6" name="Range1_1_1_1_1_2_4"/>
    <protectedRange sqref="AA8:AA10" name="Range1_1_1_1_1_2_4_1"/>
    <protectedRange sqref="AA12:AA14" name="Range1_1_1_1_1_2_4_2"/>
    <protectedRange sqref="AA16:AA18" name="Range1_1_1_1_1_2_4_3"/>
    <protectedRange sqref="AA20:AA22" name="Range1_1_1_1_1_2_4_4"/>
    <protectedRange sqref="AA24:AA26" name="Range1_1_1_1_1_2_4_5"/>
    <protectedRange sqref="AA28:AA30" name="Range1_1_1_1_1_2_4_6"/>
    <protectedRange sqref="AA32:AA34" name="Range1_1_1_1_1_2_4_7"/>
    <protectedRange sqref="AA36:AA38" name="Range1_1_1_1_1_2_4_8"/>
    <protectedRange sqref="AA40:AA42" name="Range1_1_1_1_1_2_4_9"/>
    <protectedRange sqref="AA44:AA46" name="Range1_1_1_1_1_2_4_10"/>
    <protectedRange sqref="AA48:AA50" name="Range1_1_1_1_1_2_4_11"/>
    <protectedRange sqref="AA52:AA54" name="Range1_1_1_1_1_2_4_12"/>
    <protectedRange sqref="AA56:AA58" name="Range1_1_1_1_1_2_4_13"/>
    <protectedRange sqref="AA60:AA62" name="Range1_1_1_1_1_2_4_14"/>
    <protectedRange sqref="AA64:AA66" name="Range1_1_1_1_1_2_4_15"/>
    <protectedRange sqref="AA68:AA70" name="Range1_1_1_1_1_2_4_16"/>
    <protectedRange sqref="AA72:AA74" name="Range1_1_1_1_1_2_4_17"/>
    <protectedRange sqref="AA76:AA78" name="Range1_1_1_1_1_2_4_18"/>
    <protectedRange sqref="AA80:AA82" name="Range1_1_1_1_1_2_4_19"/>
    <protectedRange sqref="AA84:AA86" name="Range1_1_1_1_1_2_4_20"/>
    <protectedRange sqref="AA88:AA90" name="Range1_1_1_1_1_2_4_21"/>
    <protectedRange sqref="AA92:AA94" name="Range1_1_1_1_1_2_4_22"/>
    <protectedRange sqref="AA96:AA98" name="Range1_1_1_1_1_2_4_23"/>
    <protectedRange sqref="AA100:AA102" name="Range1_1_1_1_1_2_4_24"/>
    <protectedRange sqref="AA104:AA106" name="Range1_1_1_1_1_2_4_25"/>
    <protectedRange sqref="AA108:AA110" name="Range1_1_1_1_1_2_4_26"/>
    <protectedRange sqref="AA112:AA114" name="Range1_1_1_1_1_2_4_27"/>
    <protectedRange sqref="AA116:AA118" name="Range1_1_1_1_1_2_4_28"/>
    <protectedRange sqref="AA120:AA122" name="Range1_1_1_1_1_2_4_29"/>
    <protectedRange sqref="AA124:AA126" name="Range1_1_1_1_1_2_4_30"/>
  </protectedRanges>
  <mergeCells count="36">
    <mergeCell ref="AR1:AS1"/>
    <mergeCell ref="AT1:AU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99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14.42578125" style="32" hidden="1" customWidth="1"/>
    <col min="25" max="25" width="11.5703125" style="32" bestFit="1" customWidth="1"/>
    <col min="26" max="26" width="7.5703125" style="32" hidden="1" customWidth="1"/>
    <col min="27" max="27" width="11.7109375" style="32" hidden="1" customWidth="1"/>
    <col min="28" max="28" width="11.5703125" style="32" bestFit="1" customWidth="1"/>
    <col min="29" max="29" width="12.28515625" style="32" hidden="1" customWidth="1"/>
    <col min="30" max="30" width="15" style="80" customWidth="1"/>
    <col min="31" max="31" width="1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27" t="s">
        <v>5</v>
      </c>
      <c r="K1" s="127" t="s">
        <v>6</v>
      </c>
      <c r="L1" s="127" t="s">
        <v>7</v>
      </c>
      <c r="M1" s="127" t="s">
        <v>8</v>
      </c>
      <c r="N1" s="127"/>
      <c r="O1" s="1" t="s">
        <v>9</v>
      </c>
      <c r="P1" s="1"/>
      <c r="Q1" s="1" t="s">
        <v>10</v>
      </c>
      <c r="R1" s="1"/>
      <c r="S1" s="127" t="s">
        <v>11</v>
      </c>
      <c r="T1" s="127"/>
      <c r="U1" s="127" t="s">
        <v>12</v>
      </c>
      <c r="V1" s="127"/>
      <c r="W1" s="127" t="s">
        <v>13</v>
      </c>
      <c r="X1" s="127"/>
      <c r="Y1" s="127" t="s">
        <v>14</v>
      </c>
      <c r="Z1" s="127" t="s">
        <v>15</v>
      </c>
      <c r="AA1" s="127" t="s">
        <v>16</v>
      </c>
      <c r="AB1" s="127" t="s">
        <v>17</v>
      </c>
      <c r="AC1" s="127" t="s">
        <v>18</v>
      </c>
      <c r="AD1" s="115" t="s">
        <v>43</v>
      </c>
      <c r="AE1" s="3" t="s">
        <v>44</v>
      </c>
      <c r="AF1" s="127" t="s">
        <v>19</v>
      </c>
      <c r="AG1" s="127" t="s">
        <v>20</v>
      </c>
      <c r="AH1" s="127" t="s">
        <v>21</v>
      </c>
      <c r="AI1" s="2" t="s">
        <v>22</v>
      </c>
      <c r="AJ1" s="3" t="s">
        <v>23</v>
      </c>
      <c r="AK1" s="127" t="s">
        <v>24</v>
      </c>
      <c r="AL1" s="127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7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126"/>
      <c r="K3" s="126"/>
      <c r="L3" s="126"/>
      <c r="M3" s="126"/>
      <c r="N3" s="6"/>
      <c r="O3" s="126"/>
      <c r="P3" s="6"/>
      <c r="Q3" s="126"/>
      <c r="R3" s="6"/>
      <c r="S3" s="91"/>
      <c r="T3" s="6"/>
      <c r="U3" s="126"/>
      <c r="V3" s="6"/>
      <c r="W3" s="126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6"/>
      <c r="AI3" s="88"/>
      <c r="AJ3" s="89"/>
      <c r="AK3" s="126"/>
      <c r="AL3" s="126"/>
      <c r="AM3" s="99"/>
      <c r="AN3" s="100">
        <f>Март!AO127</f>
        <v>1676.5200000000007</v>
      </c>
      <c r="AO3" s="101"/>
      <c r="AP3" s="90"/>
      <c r="AQ3" s="126"/>
      <c r="AR3" s="126"/>
      <c r="AS3" s="126"/>
      <c r="AT3" s="126"/>
      <c r="AU3" s="126"/>
    </row>
    <row r="4" spans="1:47" x14ac:dyDescent="0.2">
      <c r="A4" s="187">
        <v>1</v>
      </c>
      <c r="B4" s="23">
        <v>1</v>
      </c>
      <c r="C4" s="11" t="s">
        <v>49</v>
      </c>
      <c r="D4" s="12">
        <v>4936</v>
      </c>
      <c r="E4" s="12">
        <v>0</v>
      </c>
      <c r="F4" s="12">
        <v>15959</v>
      </c>
      <c r="G4" s="13">
        <v>6.2</v>
      </c>
      <c r="H4" s="13">
        <v>7.1</v>
      </c>
      <c r="I4" s="12">
        <v>14789</v>
      </c>
      <c r="J4" s="12">
        <v>14404</v>
      </c>
      <c r="K4" s="14">
        <v>8.1000000000000003E-2</v>
      </c>
      <c r="L4" s="24">
        <f>J4*(1-K4)</f>
        <v>13237.276</v>
      </c>
      <c r="M4" s="15">
        <v>0.84199999999999997</v>
      </c>
      <c r="N4" s="25">
        <f>L4*M4</f>
        <v>11145.786392</v>
      </c>
      <c r="O4" s="14">
        <v>0.13500000000000001</v>
      </c>
      <c r="P4" s="25">
        <f>L4*O4</f>
        <v>1787.0322600000002</v>
      </c>
      <c r="Q4" s="16">
        <v>2.3E-2</v>
      </c>
      <c r="R4" s="25">
        <f>L4*Q4</f>
        <v>304.45734799999997</v>
      </c>
      <c r="S4" s="26">
        <v>0.20799999999999999</v>
      </c>
      <c r="T4" s="25">
        <f>L4*S4</f>
        <v>2753.3534079999999</v>
      </c>
      <c r="U4" s="16">
        <v>0.50600000000000001</v>
      </c>
      <c r="V4" s="25">
        <f>L4*U4</f>
        <v>6698.0616559999999</v>
      </c>
      <c r="W4" s="16">
        <v>0.39</v>
      </c>
      <c r="X4" s="25">
        <f>W4*L4</f>
        <v>5162.5376400000005</v>
      </c>
      <c r="Y4" s="40">
        <v>2.7699999999999999E-3</v>
      </c>
      <c r="Z4" s="19">
        <f>L4*Y4</f>
        <v>36.66725452</v>
      </c>
      <c r="AA4" s="27">
        <f>IF(L4&gt;0,(AC4+AK4)/L4,0)</f>
        <v>2.6076377466179601E-3</v>
      </c>
      <c r="AB4" s="17">
        <v>2.5999999999999998E-4</v>
      </c>
      <c r="AC4" s="24">
        <f>AB4*L4</f>
        <v>3.4416917599999999</v>
      </c>
      <c r="AD4" s="118">
        <v>0.20730000000000001</v>
      </c>
      <c r="AE4" s="30">
        <f>AH4*(1-AI4)*AD4</f>
        <v>29.714589300000004</v>
      </c>
      <c r="AF4" s="28">
        <f>IF(AND(AD4&gt;0,AB4&gt;0,Y4&gt;0),((Y4-AB4)*AD4)/((AD4-AB4)*Y4),0)</f>
        <v>0.90727510754998086</v>
      </c>
      <c r="AG4" s="60">
        <f>IF(AND(AA4&gt;0,AJ4&gt;0,AB4&gt;0),((AJ4*(AA4-AB4))/(AA4*(AJ4-AB4))),0)</f>
        <v>0.90137388250494455</v>
      </c>
      <c r="AH4" s="12">
        <v>157</v>
      </c>
      <c r="AI4" s="14">
        <v>8.6999999999999994E-2</v>
      </c>
      <c r="AJ4" s="15">
        <v>0.21679999999999999</v>
      </c>
      <c r="AK4" s="30">
        <f>AH4*(1-AI4)*AJ4</f>
        <v>31.076328800000002</v>
      </c>
      <c r="AL4" s="19">
        <v>1.7</v>
      </c>
      <c r="AM4" s="19">
        <v>1202</v>
      </c>
      <c r="AN4" s="102">
        <f>AN3+AH4-AM4</f>
        <v>631.52000000000066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11" t="s">
        <v>50</v>
      </c>
      <c r="D5" s="34">
        <v>14949</v>
      </c>
      <c r="E5" s="34">
        <v>9</v>
      </c>
      <c r="F5" s="34">
        <v>15662</v>
      </c>
      <c r="G5" s="35">
        <v>6.9</v>
      </c>
      <c r="H5" s="35">
        <v>7.4</v>
      </c>
      <c r="I5" s="34">
        <v>16058</v>
      </c>
      <c r="J5" s="34">
        <v>14661</v>
      </c>
      <c r="K5" s="36">
        <v>7.5999999999999998E-2</v>
      </c>
      <c r="L5" s="37">
        <f>J5*(1-K5)</f>
        <v>13546.764000000001</v>
      </c>
      <c r="M5" s="38">
        <v>0.76300000000000001</v>
      </c>
      <c r="N5" s="25">
        <f>L5*M5</f>
        <v>10336.180932000001</v>
      </c>
      <c r="O5" s="36">
        <v>0.186</v>
      </c>
      <c r="P5" s="25">
        <f>L5*O5</f>
        <v>2519.6981040000001</v>
      </c>
      <c r="Q5" s="39">
        <v>5.0999999999999997E-2</v>
      </c>
      <c r="R5" s="25">
        <f>L5*Q5</f>
        <v>690.88496399999997</v>
      </c>
      <c r="S5" s="28">
        <v>0.2</v>
      </c>
      <c r="T5" s="25">
        <f>L5*S5</f>
        <v>2709.3528000000006</v>
      </c>
      <c r="U5" s="39">
        <v>0.51700000000000002</v>
      </c>
      <c r="V5" s="25">
        <f>L5*U5</f>
        <v>7003.6769880000011</v>
      </c>
      <c r="W5" s="39">
        <v>0.4</v>
      </c>
      <c r="X5" s="25">
        <f>W5*L5</f>
        <v>5418.7056000000011</v>
      </c>
      <c r="Y5" s="40">
        <v>2.7200000000000002E-3</v>
      </c>
      <c r="Z5" s="18">
        <f>L5*Y5</f>
        <v>36.847198080000005</v>
      </c>
      <c r="AA5" s="27">
        <f>IF(L5&gt;0,(AC5+AK5)/L5,0)</f>
        <v>2.7641974334239529E-3</v>
      </c>
      <c r="AB5" s="40">
        <v>2.7E-4</v>
      </c>
      <c r="AC5" s="37">
        <f>AB5*L5</f>
        <v>3.6576262800000001</v>
      </c>
      <c r="AD5" s="28">
        <v>0.2041</v>
      </c>
      <c r="AE5" s="41">
        <f>AH5*(1-AI5)*AD5</f>
        <v>33.541794000000003</v>
      </c>
      <c r="AF5" s="28">
        <f>IF(AND(AD5&gt;0,AB5&gt;0,Y5&gt;0),((Y5-AB5)*AD5)/((AD5-AB5)*Y5),0)</f>
        <v>0.90192843805824352</v>
      </c>
      <c r="AG5" s="29">
        <f t="shared" ref="AG5:AG68" si="0">IF(AND(AA5&gt;0,AJ5&gt;0,AB5&gt;0),((AJ5*(AA5-AB5))/(AA5*(AJ5-AB5))),0)</f>
        <v>0.90350897664980934</v>
      </c>
      <c r="AH5" s="34">
        <v>180</v>
      </c>
      <c r="AI5" s="36">
        <v>8.6999999999999994E-2</v>
      </c>
      <c r="AJ5" s="38">
        <v>0.2056</v>
      </c>
      <c r="AK5" s="41">
        <f>AH5*(1-AI5)*AJ5</f>
        <v>33.788304000000004</v>
      </c>
      <c r="AL5" s="42">
        <v>1.75</v>
      </c>
      <c r="AM5" s="42"/>
      <c r="AN5" s="114">
        <f>AN4+AH5-AM5</f>
        <v>811.52000000000066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46" t="s">
        <v>51</v>
      </c>
      <c r="D6" s="43">
        <v>19335</v>
      </c>
      <c r="E6" s="43">
        <v>1</v>
      </c>
      <c r="F6" s="43">
        <v>5312</v>
      </c>
      <c r="G6" s="37">
        <v>6</v>
      </c>
      <c r="H6" s="37">
        <v>6</v>
      </c>
      <c r="I6" s="43">
        <v>5431</v>
      </c>
      <c r="J6" s="43">
        <v>13816</v>
      </c>
      <c r="K6" s="39">
        <v>0.08</v>
      </c>
      <c r="L6" s="37">
        <f>J6*(1-K6)</f>
        <v>12710.720000000001</v>
      </c>
      <c r="M6" s="28">
        <v>0.71899999999999997</v>
      </c>
      <c r="N6" s="25">
        <f>L6*M6</f>
        <v>9139.0076800000006</v>
      </c>
      <c r="O6" s="39">
        <v>0.26400000000000001</v>
      </c>
      <c r="P6" s="25">
        <f>L6*O6</f>
        <v>3355.6300800000004</v>
      </c>
      <c r="Q6" s="39">
        <v>1.7000000000000001E-2</v>
      </c>
      <c r="R6" s="25">
        <f>L6*Q6</f>
        <v>216.08224000000004</v>
      </c>
      <c r="S6" s="28">
        <v>0.19400000000000001</v>
      </c>
      <c r="T6" s="25">
        <f>L6*S6</f>
        <v>2465.8796800000005</v>
      </c>
      <c r="U6" s="39">
        <v>0.53</v>
      </c>
      <c r="V6" s="25">
        <f>L6*U6</f>
        <v>6736.6816000000008</v>
      </c>
      <c r="W6" s="39">
        <v>0.39</v>
      </c>
      <c r="X6" s="25">
        <f>W6*L6</f>
        <v>4957.180800000001</v>
      </c>
      <c r="Y6" s="47">
        <v>2.7299999999999998E-3</v>
      </c>
      <c r="Z6" s="18">
        <f>L6*Y6</f>
        <v>34.700265600000002</v>
      </c>
      <c r="AA6" s="27">
        <f>IF(L6&gt;0,(AC6+AK6)/L6,0)</f>
        <v>2.7752377206011927E-3</v>
      </c>
      <c r="AB6" s="47">
        <v>2.7E-4</v>
      </c>
      <c r="AC6" s="37">
        <f>AB6*L6</f>
        <v>3.4318944000000005</v>
      </c>
      <c r="AD6" s="28">
        <v>0.2084</v>
      </c>
      <c r="AE6" s="41">
        <f>AH6*(1-AI6)*AD6</f>
        <v>29.812036799999998</v>
      </c>
      <c r="AF6" s="28">
        <f>IF(AND(AD6&gt;0,AB6&gt;0,Y6&gt;0),((Y6-AB6)*AD6)/((AD6-AB6)*Y6),0)</f>
        <v>0.90226786618464916</v>
      </c>
      <c r="AG6" s="29">
        <f t="shared" si="0"/>
        <v>0.90380729919239089</v>
      </c>
      <c r="AH6" s="43">
        <v>156</v>
      </c>
      <c r="AI6" s="39">
        <v>8.3000000000000004E-2</v>
      </c>
      <c r="AJ6" s="28">
        <v>0.22259999999999999</v>
      </c>
      <c r="AK6" s="41">
        <f>AH6*(1-AI6)*AJ6</f>
        <v>31.843375199999997</v>
      </c>
      <c r="AL6" s="18">
        <v>1.62</v>
      </c>
      <c r="AM6" s="18"/>
      <c r="AN6" s="114">
        <f>AN5+AH6-AM6</f>
        <v>967.52000000000066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39220</v>
      </c>
      <c r="E7" s="51"/>
      <c r="F7" s="51">
        <f>SUM(F4:F6)</f>
        <v>36933</v>
      </c>
      <c r="G7" s="52"/>
      <c r="H7" s="52"/>
      <c r="I7" s="51">
        <f>SUM(I4:I6)</f>
        <v>36278</v>
      </c>
      <c r="J7" s="51">
        <f>SUM(J4:J6)</f>
        <v>42881</v>
      </c>
      <c r="K7" s="21">
        <f>IF(J7&gt;0,(J4*K4+J5*K5+J6*K6)/J7,0)</f>
        <v>7.8968307642079238E-2</v>
      </c>
      <c r="L7" s="52">
        <f>L4+L5+L6</f>
        <v>39494.76</v>
      </c>
      <c r="M7" s="53">
        <f>IF(L7&gt;0,N7/L7,0)</f>
        <v>0.77531740929682824</v>
      </c>
      <c r="N7" s="54">
        <f>N4+N5+N6</f>
        <v>30620.975004</v>
      </c>
      <c r="O7" s="21">
        <f>IF(L7&gt;0,P7/L7,0)</f>
        <v>0.19400954567137513</v>
      </c>
      <c r="P7" s="54">
        <f>P4+P5+P6</f>
        <v>7662.3604439999999</v>
      </c>
      <c r="Q7" s="21">
        <f>IF(L7&gt;0,R7/L7,0)</f>
        <v>3.067304503179662E-2</v>
      </c>
      <c r="R7" s="54">
        <f>R4+R5+R6</f>
        <v>1211.4245519999999</v>
      </c>
      <c r="S7" s="21">
        <f>IF(L7&gt;0,T7/L7,0)</f>
        <v>0.2007503245493833</v>
      </c>
      <c r="T7" s="54">
        <f>T4+T5+T6</f>
        <v>7928.5858880000014</v>
      </c>
      <c r="U7" s="21">
        <f>IF(L7&gt;0,V7/L7,0)</f>
        <v>0.51749701084397015</v>
      </c>
      <c r="V7" s="54">
        <f>V4+V5+V6</f>
        <v>20438.420244000001</v>
      </c>
      <c r="W7" s="21">
        <f>IF(L7&gt;0,X7/L7,0)</f>
        <v>0.39343001552611034</v>
      </c>
      <c r="X7" s="54">
        <f>X4+X5+X6</f>
        <v>15538.424040000002</v>
      </c>
      <c r="Y7" s="55">
        <f>IF(L7&gt;0,Z7/L7,0)</f>
        <v>2.7399765994273666E-3</v>
      </c>
      <c r="Z7" s="56">
        <f>SUM(Z4:Z6)</f>
        <v>108.21471819999999</v>
      </c>
      <c r="AA7" s="55">
        <f>IF(L7&gt;0,(AA4*L4+AA5*L5+AA6*L6)/L7,0)</f>
        <v>2.7152771770229769E-3</v>
      </c>
      <c r="AB7" s="55">
        <f>IF(J7&gt;0,(J4*AB4+J5*AB5+J6*AB6)/J7,0)</f>
        <v>2.6664093654532313E-4</v>
      </c>
      <c r="AC7" s="52">
        <f>SUM(AC4:AC6)</f>
        <v>10.531212440000001</v>
      </c>
      <c r="AD7" s="53">
        <f>IF(J7&gt;0,(J4*AD4+J5*AD5+J6*AD6)/J7,0)</f>
        <v>0.20656033441384294</v>
      </c>
      <c r="AE7" s="58">
        <f>SUM(AE4:AE6)</f>
        <v>93.068420100000012</v>
      </c>
      <c r="AF7" s="53">
        <f>IF(AND(Z7&gt;0),((Z4*AF4+Z5*AF5+Z6*AF6)/Z7),0)</f>
        <v>0.90384893409319289</v>
      </c>
      <c r="AG7" s="57">
        <f t="shared" si="0"/>
        <v>0.90292036566047484</v>
      </c>
      <c r="AH7" s="51">
        <f>SUM(AH4:AH6)</f>
        <v>493</v>
      </c>
      <c r="AI7" s="21">
        <f>IF(AH7&gt;0,(AI4*AH4+AI5*AH5+AI6*AH6)/AH7,0)</f>
        <v>8.5734279918864092E-2</v>
      </c>
      <c r="AJ7" s="53">
        <f>IF(J7&gt;0,(AJ4*J4+AJ5*J5+AJ6*J6)/J7,0)</f>
        <v>0.21483944870688648</v>
      </c>
      <c r="AK7" s="58">
        <f>SUM(AK4:AK6)</f>
        <v>96.708008000000007</v>
      </c>
      <c r="AL7" s="56"/>
      <c r="AM7" s="56">
        <f>SUM(AM4:AM6)</f>
        <v>1202</v>
      </c>
      <c r="AN7" s="106"/>
      <c r="AO7" s="107">
        <f>AN6</f>
        <v>967.52000000000066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49</v>
      </c>
      <c r="D8" s="12">
        <v>5547</v>
      </c>
      <c r="E8" s="12">
        <v>0</v>
      </c>
      <c r="F8" s="12">
        <v>16731</v>
      </c>
      <c r="G8" s="13">
        <v>6.7</v>
      </c>
      <c r="H8" s="13">
        <v>6.8</v>
      </c>
      <c r="I8" s="12">
        <v>16815</v>
      </c>
      <c r="J8" s="12">
        <v>13835</v>
      </c>
      <c r="K8" s="14">
        <v>7.3999999999999996E-2</v>
      </c>
      <c r="L8" s="24">
        <f t="shared" ref="L8:L10" si="1">J8*(1-K8)</f>
        <v>12811.210000000001</v>
      </c>
      <c r="M8" s="15">
        <v>0.85299999999999998</v>
      </c>
      <c r="N8" s="25">
        <f>L8*M8</f>
        <v>10927.96213</v>
      </c>
      <c r="O8" s="14">
        <v>0.13200000000000001</v>
      </c>
      <c r="P8" s="25">
        <f>L8*O8</f>
        <v>1691.0797200000002</v>
      </c>
      <c r="Q8" s="16">
        <v>1.4999999999999999E-2</v>
      </c>
      <c r="R8" s="25">
        <f>L8*Q8</f>
        <v>192.16815</v>
      </c>
      <c r="S8" s="26">
        <v>0.192</v>
      </c>
      <c r="T8" s="25">
        <f>L8*S8</f>
        <v>2459.7523200000001</v>
      </c>
      <c r="U8" s="16">
        <v>0.53100000000000003</v>
      </c>
      <c r="V8" s="25">
        <f>L8*U8</f>
        <v>6802.7525100000012</v>
      </c>
      <c r="W8" s="16">
        <v>0.39</v>
      </c>
      <c r="X8" s="25">
        <f>W8*L8</f>
        <v>4996.3719000000001</v>
      </c>
      <c r="Y8" s="17">
        <v>2.7599999999999999E-3</v>
      </c>
      <c r="Z8" s="18">
        <f>L8*Y8</f>
        <v>35.358939599999999</v>
      </c>
      <c r="AA8" s="27">
        <f>IF(L8&gt;0,(AC8+AK8)/L8,0)</f>
        <v>2.6501323216152105E-3</v>
      </c>
      <c r="AB8" s="17">
        <v>2.7E-4</v>
      </c>
      <c r="AC8" s="24">
        <f>AB8*L8</f>
        <v>3.4590267000000003</v>
      </c>
      <c r="AD8" s="118">
        <v>0.2084</v>
      </c>
      <c r="AE8" s="30">
        <f t="shared" ref="AE8:AE10" si="2">AH8*(1-AI8)*AD8</f>
        <v>29.556330000000003</v>
      </c>
      <c r="AF8" s="28">
        <f t="shared" ref="AF8:AF10" si="3">IF(AND(AD8&gt;0,AB8&gt;0,Y8&gt;0),((Y8-AB8)*AD8)/((AD8-AB8)*Y8),0)</f>
        <v>0.90334427270581308</v>
      </c>
      <c r="AG8" s="60">
        <f t="shared" si="0"/>
        <v>0.89924758243592628</v>
      </c>
      <c r="AH8" s="12">
        <v>155</v>
      </c>
      <c r="AI8" s="14">
        <v>8.5000000000000006E-2</v>
      </c>
      <c r="AJ8" s="15">
        <v>0.215</v>
      </c>
      <c r="AK8" s="30">
        <f t="shared" ref="AK8:AK10" si="4">AH8*(1-AI8)*AJ8</f>
        <v>30.492375000000003</v>
      </c>
      <c r="AL8" s="19">
        <v>1.65</v>
      </c>
      <c r="AM8" s="19">
        <v>1006.1</v>
      </c>
      <c r="AN8" s="102">
        <f>AN6+AH8-AM8</f>
        <v>116.42000000000064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11" t="s">
        <v>52</v>
      </c>
      <c r="D9" s="34">
        <v>17093</v>
      </c>
      <c r="E9" s="34">
        <v>8</v>
      </c>
      <c r="F9" s="34">
        <v>16879</v>
      </c>
      <c r="G9" s="35">
        <v>3.5</v>
      </c>
      <c r="H9" s="35">
        <v>6.4</v>
      </c>
      <c r="I9" s="34">
        <v>16923</v>
      </c>
      <c r="J9" s="34">
        <v>15397</v>
      </c>
      <c r="K9" s="36">
        <v>7.8E-2</v>
      </c>
      <c r="L9" s="37">
        <f t="shared" si="1"/>
        <v>14196.034000000001</v>
      </c>
      <c r="M9" s="38">
        <v>0.72799999999999998</v>
      </c>
      <c r="N9" s="25">
        <f>L9*M9</f>
        <v>10334.712752000001</v>
      </c>
      <c r="O9" s="36">
        <v>0.22900000000000001</v>
      </c>
      <c r="P9" s="25">
        <f>L9*O9</f>
        <v>3250.8917860000006</v>
      </c>
      <c r="Q9" s="39">
        <v>4.2999999999999997E-2</v>
      </c>
      <c r="R9" s="25">
        <f>L9*Q9</f>
        <v>610.42946200000006</v>
      </c>
      <c r="S9" s="28">
        <v>0.19600000000000001</v>
      </c>
      <c r="T9" s="25">
        <f>L9*S9</f>
        <v>2782.4226640000002</v>
      </c>
      <c r="U9" s="39">
        <v>0.52700000000000002</v>
      </c>
      <c r="V9" s="25">
        <f>L9*U9</f>
        <v>7481.3099180000008</v>
      </c>
      <c r="W9" s="39">
        <v>0.39</v>
      </c>
      <c r="X9" s="25">
        <f>W9*L9</f>
        <v>5536.4532600000011</v>
      </c>
      <c r="Y9" s="40">
        <v>2.9499999999999999E-3</v>
      </c>
      <c r="Z9" s="18">
        <f>L9*Y9</f>
        <v>41.878300300000006</v>
      </c>
      <c r="AA9" s="27">
        <f>IF(L9&gt;0,(AC9+AK9)/L9,0)</f>
        <v>2.7744939537338378E-3</v>
      </c>
      <c r="AB9" s="40">
        <v>2.5000000000000001E-4</v>
      </c>
      <c r="AC9" s="37">
        <f>AB9*L9</f>
        <v>3.5490085000000002</v>
      </c>
      <c r="AD9" s="28">
        <v>0.215</v>
      </c>
      <c r="AE9" s="41">
        <f t="shared" si="2"/>
        <v>35.921340000000001</v>
      </c>
      <c r="AF9" s="28">
        <f t="shared" si="3"/>
        <v>0.9163197253408577</v>
      </c>
      <c r="AG9" s="29">
        <f t="shared" si="0"/>
        <v>0.91095519751778575</v>
      </c>
      <c r="AH9" s="34">
        <v>182</v>
      </c>
      <c r="AI9" s="36">
        <v>8.2000000000000003E-2</v>
      </c>
      <c r="AJ9" s="38">
        <v>0.2145</v>
      </c>
      <c r="AK9" s="41">
        <f t="shared" si="4"/>
        <v>35.837801999999996</v>
      </c>
      <c r="AL9" s="42">
        <v>1.7</v>
      </c>
      <c r="AM9" s="42"/>
      <c r="AN9" s="114">
        <f>AN8+AH9-AM9</f>
        <v>298.42000000000064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46" t="s">
        <v>51</v>
      </c>
      <c r="D10" s="43">
        <v>21765</v>
      </c>
      <c r="E10" s="43">
        <v>4</v>
      </c>
      <c r="F10" s="43">
        <v>17609</v>
      </c>
      <c r="G10" s="37">
        <v>3.8</v>
      </c>
      <c r="H10" s="37">
        <v>5.6</v>
      </c>
      <c r="I10" s="43">
        <v>16868</v>
      </c>
      <c r="J10" s="43">
        <v>16031</v>
      </c>
      <c r="K10" s="39">
        <v>7.3999999999999996E-2</v>
      </c>
      <c r="L10" s="37">
        <f t="shared" si="1"/>
        <v>14844.706</v>
      </c>
      <c r="M10" s="28">
        <v>0.7</v>
      </c>
      <c r="N10" s="25">
        <f>L10*M10</f>
        <v>10391.2942</v>
      </c>
      <c r="O10" s="39">
        <v>0.27700000000000002</v>
      </c>
      <c r="P10" s="25">
        <f>L10*O10</f>
        <v>4111.9835620000003</v>
      </c>
      <c r="Q10" s="39">
        <v>2.3E-2</v>
      </c>
      <c r="R10" s="25">
        <f>L10*Q10</f>
        <v>341.42823800000002</v>
      </c>
      <c r="S10" s="28">
        <v>0.19900000000000001</v>
      </c>
      <c r="T10" s="25">
        <f>L10*S10</f>
        <v>2954.0964940000003</v>
      </c>
      <c r="U10" s="39">
        <v>0.51400000000000001</v>
      </c>
      <c r="V10" s="25">
        <f>L10*U10</f>
        <v>7630.1788839999999</v>
      </c>
      <c r="W10" s="39">
        <v>0.39</v>
      </c>
      <c r="X10" s="25">
        <f>W10*L10</f>
        <v>5789.43534</v>
      </c>
      <c r="Y10" s="47">
        <v>2.9099999999999998E-3</v>
      </c>
      <c r="Z10" s="18">
        <f>L10*Y10</f>
        <v>43.19809446</v>
      </c>
      <c r="AA10" s="27">
        <f>IF(L10&gt;0,(AC10+AK10)/L10,0)</f>
        <v>2.8651679891807894E-3</v>
      </c>
      <c r="AB10" s="47">
        <v>2.4000000000000001E-4</v>
      </c>
      <c r="AC10" s="37">
        <f>AB10*L10</f>
        <v>3.56272944</v>
      </c>
      <c r="AD10" s="28">
        <v>0.21290000000000001</v>
      </c>
      <c r="AE10" s="41">
        <f t="shared" si="2"/>
        <v>37.626668600000002</v>
      </c>
      <c r="AF10" s="28">
        <f t="shared" si="3"/>
        <v>0.91856125793944343</v>
      </c>
      <c r="AG10" s="29">
        <f t="shared" si="0"/>
        <v>0.9172336275604609</v>
      </c>
      <c r="AH10" s="43">
        <v>194</v>
      </c>
      <c r="AI10" s="39">
        <v>8.8999999999999996E-2</v>
      </c>
      <c r="AJ10" s="28">
        <v>0.2205</v>
      </c>
      <c r="AK10" s="41">
        <f t="shared" si="4"/>
        <v>38.969847000000001</v>
      </c>
      <c r="AL10" s="18">
        <v>1.65</v>
      </c>
      <c r="AM10" s="18"/>
      <c r="AN10" s="114">
        <f>AN9+AH10-AM10</f>
        <v>492.42000000000064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5">SUM(D8:D10)</f>
        <v>44405</v>
      </c>
      <c r="E11" s="51"/>
      <c r="F11" s="51">
        <f t="shared" ref="F11" si="6">SUM(F8:F10)</f>
        <v>51219</v>
      </c>
      <c r="G11" s="52"/>
      <c r="H11" s="52"/>
      <c r="I11" s="51">
        <f t="shared" ref="I11:J11" si="7">SUM(I8:I10)</f>
        <v>50606</v>
      </c>
      <c r="J11" s="51">
        <f t="shared" si="7"/>
        <v>45263</v>
      </c>
      <c r="K11" s="21">
        <f t="shared" ref="K11" si="8">IF(J11&gt;0,(J8*K8+J9*K9+J10*K10)/J11,0)</f>
        <v>7.5360669862801835E-2</v>
      </c>
      <c r="L11" s="52">
        <f t="shared" ref="L11" si="9">L8+L9+L10</f>
        <v>41851.950000000004</v>
      </c>
      <c r="M11" s="53">
        <f>IF(L11&gt;0,N11/L11,0)</f>
        <v>0.75633200082672358</v>
      </c>
      <c r="N11" s="54">
        <f t="shared" ref="N11" si="10">N8+N9+N10</f>
        <v>31653.969082</v>
      </c>
      <c r="O11" s="21">
        <f>IF(L11&gt;0,P11/L11,0)</f>
        <v>0.21633293234843298</v>
      </c>
      <c r="P11" s="54">
        <f t="shared" ref="P11" si="11">P8+P9+P10</f>
        <v>9053.9550680000011</v>
      </c>
      <c r="Q11" s="21">
        <f>IF(L11&gt;0,R11/L11,0)</f>
        <v>2.7335066824843282E-2</v>
      </c>
      <c r="R11" s="54">
        <f t="shared" ref="R11" si="12">R8+R9+R10</f>
        <v>1144.02585</v>
      </c>
      <c r="S11" s="21">
        <f>IF(L11&gt;0,T11/L11,0)</f>
        <v>0.19583965569107292</v>
      </c>
      <c r="T11" s="54">
        <f t="shared" ref="T11" si="13">T8+T9+T10</f>
        <v>8196.2714780000006</v>
      </c>
      <c r="U11" s="21">
        <f>IF(L11&gt;0,V11/L11,0)</f>
        <v>0.52361338747656916</v>
      </c>
      <c r="V11" s="54">
        <f t="shared" ref="V11" si="14">V8+V9+V10</f>
        <v>21914.241312000002</v>
      </c>
      <c r="W11" s="21">
        <f>IF(L11&gt;0,X11/L11,0)</f>
        <v>0.38999999999999996</v>
      </c>
      <c r="X11" s="54">
        <f t="shared" ref="X11" si="15">X8+X9+X10</f>
        <v>16322.2605</v>
      </c>
      <c r="Y11" s="55">
        <f>IF(L11&gt;0,Z11/L11,0)</f>
        <v>2.8776516831354334E-3</v>
      </c>
      <c r="Z11" s="56">
        <f t="shared" ref="Z11" si="16">SUM(Z8:Z10)</f>
        <v>120.43533436000001</v>
      </c>
      <c r="AA11" s="55">
        <f>IF(L11&gt;0,(AA8*L8+AA9*L9+AA10*L10)/L11,0)</f>
        <v>2.7685875721441891E-3</v>
      </c>
      <c r="AB11" s="55">
        <f>IF(J11&gt;0,(J8*AB8+J9*AB9+J10*AB10)/J11,0)</f>
        <v>2.5257141594679984E-4</v>
      </c>
      <c r="AC11" s="52">
        <f t="shared" ref="AC11" si="17">SUM(AC8:AC10)</f>
        <v>10.57076464</v>
      </c>
      <c r="AD11" s="53">
        <f>IF(J11&gt;0,(J8*AD8+J9*AD9+J10*AD10)/J11,0)</f>
        <v>0.2122388904845017</v>
      </c>
      <c r="AE11" s="58">
        <f t="shared" ref="AE11" si="18">SUM(AE8:AE10)</f>
        <v>103.10433860000001</v>
      </c>
      <c r="AF11" s="53">
        <f t="shared" ref="AF11" si="19">IF(AND(Z11&gt;0),((Z8*AF8+Z9*AF9+Z10*AF10)/Z11),0)</f>
        <v>0.91331422607438528</v>
      </c>
      <c r="AG11" s="57">
        <f t="shared" si="0"/>
        <v>0.90983252695339112</v>
      </c>
      <c r="AH11" s="51">
        <f t="shared" ref="AH11" si="20">SUM(AH8:AH10)</f>
        <v>531</v>
      </c>
      <c r="AI11" s="21">
        <f t="shared" ref="AI11" si="21">IF(AH11&gt;0,(AI8*AH8+AI9*AH9+AI10*AH10)/AH11,0)</f>
        <v>8.5433145009416206E-2</v>
      </c>
      <c r="AJ11" s="53">
        <f>IF(J11&gt;0,(AJ8*J8+AJ9*J9+AJ10*J10)/J11,0)</f>
        <v>0.21677787596933476</v>
      </c>
      <c r="AK11" s="58">
        <f t="shared" ref="AK11" si="22">SUM(AK8:AK10)</f>
        <v>105.30002399999999</v>
      </c>
      <c r="AL11" s="56"/>
      <c r="AM11" s="56">
        <f t="shared" ref="AM11" si="23">SUM(AM8:AM10)</f>
        <v>1006.1</v>
      </c>
      <c r="AN11" s="106"/>
      <c r="AO11" s="107">
        <f>AN10</f>
        <v>492.42000000000064</v>
      </c>
      <c r="AP11" s="51">
        <f t="shared" ref="AP11" si="24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49</v>
      </c>
      <c r="D12" s="12">
        <v>16919</v>
      </c>
      <c r="E12" s="12">
        <v>2</v>
      </c>
      <c r="F12" s="12">
        <v>16721</v>
      </c>
      <c r="G12" s="13">
        <v>3.6</v>
      </c>
      <c r="H12" s="13">
        <v>6.3</v>
      </c>
      <c r="I12" s="12">
        <v>16684</v>
      </c>
      <c r="J12" s="12">
        <v>16128</v>
      </c>
      <c r="K12" s="14">
        <v>7.0999999999999994E-2</v>
      </c>
      <c r="L12" s="24">
        <f t="shared" ref="L12:L14" si="25">J12*(1-K12)</f>
        <v>14982.912</v>
      </c>
      <c r="M12" s="15">
        <v>0.81399999999999995</v>
      </c>
      <c r="N12" s="25">
        <f>L12*M12</f>
        <v>12196.090367999999</v>
      </c>
      <c r="O12" s="14">
        <v>0.14699999999999999</v>
      </c>
      <c r="P12" s="25">
        <f>L12*O12</f>
        <v>2202.4880640000001</v>
      </c>
      <c r="Q12" s="16">
        <v>3.9E-2</v>
      </c>
      <c r="R12" s="25">
        <f>L12*Q12</f>
        <v>584.33356800000001</v>
      </c>
      <c r="S12" s="26">
        <v>0.19800000000000001</v>
      </c>
      <c r="T12" s="25">
        <f>L12*S12</f>
        <v>2966.6165760000004</v>
      </c>
      <c r="U12" s="16">
        <v>0.52100000000000002</v>
      </c>
      <c r="V12" s="25">
        <f>L12*U12</f>
        <v>7806.0971520000003</v>
      </c>
      <c r="W12" s="16">
        <v>0.39</v>
      </c>
      <c r="X12" s="25">
        <f>W12*L12</f>
        <v>5843.3356800000001</v>
      </c>
      <c r="Y12" s="17">
        <v>2.9499999999999999E-3</v>
      </c>
      <c r="Z12" s="18">
        <f>L12*Y12</f>
        <v>44.199590399999998</v>
      </c>
      <c r="AA12" s="27">
        <f>IF(L12&gt;0,(AC12+AK12)/L12,0)</f>
        <v>2.5208968296683582E-3</v>
      </c>
      <c r="AB12" s="17">
        <v>2.3000000000000001E-4</v>
      </c>
      <c r="AC12" s="24">
        <f>AB12*L12</f>
        <v>3.4460697600000003</v>
      </c>
      <c r="AD12" s="118">
        <v>0.21260000000000001</v>
      </c>
      <c r="AE12" s="30">
        <f t="shared" ref="AE12:AE14" si="26">AH12*(1-AI12)*AD12</f>
        <v>32.767612800000002</v>
      </c>
      <c r="AF12" s="28">
        <f t="shared" ref="AF12:AF14" si="27">IF(AND(AD12&gt;0,AB12&gt;0,Y12&gt;0),((Y12-AB12)*AD12)/((AD12-AB12)*Y12),0)</f>
        <v>0.92303247530094179</v>
      </c>
      <c r="AG12" s="60">
        <f t="shared" si="0"/>
        <v>0.90970215047675984</v>
      </c>
      <c r="AH12" s="12">
        <v>169</v>
      </c>
      <c r="AI12" s="14">
        <v>8.7999999999999995E-2</v>
      </c>
      <c r="AJ12" s="15">
        <v>0.22270000000000001</v>
      </c>
      <c r="AK12" s="30">
        <f t="shared" ref="AK12:AK14" si="28">AH12*(1-AI12)*AJ12</f>
        <v>34.324305600000002</v>
      </c>
      <c r="AL12" s="19">
        <v>1.72</v>
      </c>
      <c r="AM12" s="19"/>
      <c r="AN12" s="102">
        <f>AN10+AH12-AM12</f>
        <v>661.42000000000064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52</v>
      </c>
      <c r="D13" s="34">
        <v>18200</v>
      </c>
      <c r="E13" s="34">
        <v>8</v>
      </c>
      <c r="F13" s="34">
        <v>17733</v>
      </c>
      <c r="G13" s="35">
        <v>4.9000000000000004</v>
      </c>
      <c r="H13" s="35">
        <v>6.3</v>
      </c>
      <c r="I13" s="34">
        <v>17660</v>
      </c>
      <c r="J13" s="34">
        <v>16005</v>
      </c>
      <c r="K13" s="36">
        <v>7.0000000000000007E-2</v>
      </c>
      <c r="L13" s="37">
        <f t="shared" si="25"/>
        <v>14884.65</v>
      </c>
      <c r="M13" s="38">
        <v>0.77</v>
      </c>
      <c r="N13" s="25">
        <f>L13*M13</f>
        <v>11461.1805</v>
      </c>
      <c r="O13" s="36">
        <v>0.17599999999999999</v>
      </c>
      <c r="P13" s="25">
        <f>L13*O13</f>
        <v>2619.6983999999998</v>
      </c>
      <c r="Q13" s="39">
        <v>5.3999999999999999E-2</v>
      </c>
      <c r="R13" s="25">
        <f>L13*Q13</f>
        <v>803.77109999999993</v>
      </c>
      <c r="S13" s="28">
        <v>0.21199999999999999</v>
      </c>
      <c r="T13" s="25">
        <f>L13*S13</f>
        <v>3155.5457999999999</v>
      </c>
      <c r="U13" s="39">
        <v>0.499</v>
      </c>
      <c r="V13" s="25">
        <f>L13*U13</f>
        <v>7427.4403499999999</v>
      </c>
      <c r="W13" s="39">
        <v>0.39</v>
      </c>
      <c r="X13" s="25">
        <f>W13*L13</f>
        <v>5805.0135</v>
      </c>
      <c r="Y13" s="40">
        <v>3.0400000000000002E-3</v>
      </c>
      <c r="Z13" s="18">
        <f>L13*Y13</f>
        <v>45.249336</v>
      </c>
      <c r="AA13" s="27">
        <f>IF(L13&gt;0,(AC13+AK13)/L13,0)</f>
        <v>3.1542204553012673E-3</v>
      </c>
      <c r="AB13" s="40">
        <v>2.3000000000000001E-4</v>
      </c>
      <c r="AC13" s="37">
        <f>AB13*L13</f>
        <v>3.4234694999999999</v>
      </c>
      <c r="AD13" s="28">
        <v>0.21340000000000001</v>
      </c>
      <c r="AE13" s="41">
        <f t="shared" si="26"/>
        <v>43.546404000000003</v>
      </c>
      <c r="AF13" s="28">
        <f t="shared" si="27"/>
        <v>0.92533942516844725</v>
      </c>
      <c r="AG13" s="29">
        <f t="shared" si="0"/>
        <v>0.92808257011733541</v>
      </c>
      <c r="AH13" s="34">
        <v>228</v>
      </c>
      <c r="AI13" s="36">
        <v>0.105</v>
      </c>
      <c r="AJ13" s="38">
        <v>0.21329999999999999</v>
      </c>
      <c r="AK13" s="41">
        <f t="shared" si="28"/>
        <v>43.525998000000001</v>
      </c>
      <c r="AL13" s="42">
        <v>1.75</v>
      </c>
      <c r="AM13" s="42"/>
      <c r="AN13" s="114">
        <f>AN12+AH13-AM13</f>
        <v>889.42000000000064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46" t="s">
        <v>54</v>
      </c>
      <c r="D14" s="43">
        <v>16476</v>
      </c>
      <c r="E14" s="43">
        <v>8</v>
      </c>
      <c r="F14" s="43">
        <v>17548</v>
      </c>
      <c r="G14" s="37">
        <v>5.0999999999999996</v>
      </c>
      <c r="H14" s="37">
        <v>5.7</v>
      </c>
      <c r="I14" s="43">
        <v>17162</v>
      </c>
      <c r="J14" s="43">
        <v>16347</v>
      </c>
      <c r="K14" s="39">
        <v>7.8E-2</v>
      </c>
      <c r="L14" s="37">
        <f t="shared" si="25"/>
        <v>15071.934000000001</v>
      </c>
      <c r="M14" s="28">
        <v>0.78900000000000003</v>
      </c>
      <c r="N14" s="25">
        <f>L14*M14</f>
        <v>11891.755926000002</v>
      </c>
      <c r="O14" s="39">
        <v>0.13700000000000001</v>
      </c>
      <c r="P14" s="25">
        <f>L14*O14</f>
        <v>2064.8549580000004</v>
      </c>
      <c r="Q14" s="39">
        <v>7.3999999999999996E-2</v>
      </c>
      <c r="R14" s="25">
        <f>L14*Q14</f>
        <v>1115.323116</v>
      </c>
      <c r="S14" s="28">
        <v>0.20499999999999999</v>
      </c>
      <c r="T14" s="25">
        <f>L14*S14</f>
        <v>3089.74647</v>
      </c>
      <c r="U14" s="39">
        <v>0.497</v>
      </c>
      <c r="V14" s="25">
        <f>L14*U14</f>
        <v>7490.7511980000008</v>
      </c>
      <c r="W14" s="39">
        <v>0.39</v>
      </c>
      <c r="X14" s="25">
        <f>W14*L14</f>
        <v>5878.0542600000008</v>
      </c>
      <c r="Y14" s="47">
        <v>3.0899999999999999E-3</v>
      </c>
      <c r="Z14" s="18">
        <f>L14*Y14</f>
        <v>46.57227606</v>
      </c>
      <c r="AA14" s="27">
        <f>IF(L14&gt;0,(AC14+AK14)/L14,0)</f>
        <v>3.3184057838894459E-3</v>
      </c>
      <c r="AB14" s="47">
        <v>2.4000000000000001E-4</v>
      </c>
      <c r="AC14" s="37">
        <f>AB14*L14</f>
        <v>3.6172641600000004</v>
      </c>
      <c r="AD14" s="28">
        <v>0.21540000000000001</v>
      </c>
      <c r="AE14" s="41">
        <f t="shared" si="26"/>
        <v>44.201803200000001</v>
      </c>
      <c r="AF14" s="28">
        <f t="shared" si="27"/>
        <v>0.9233589092425234</v>
      </c>
      <c r="AG14" s="29">
        <f t="shared" si="0"/>
        <v>0.92866186790706662</v>
      </c>
      <c r="AH14" s="43">
        <v>226</v>
      </c>
      <c r="AI14" s="39">
        <v>9.1999999999999998E-2</v>
      </c>
      <c r="AJ14" s="28">
        <v>0.2261</v>
      </c>
      <c r="AK14" s="41">
        <f t="shared" si="28"/>
        <v>46.397528799999996</v>
      </c>
      <c r="AL14" s="18">
        <v>1.7</v>
      </c>
      <c r="AM14" s="18"/>
      <c r="AN14" s="114">
        <f>AN13+AH14-AM14</f>
        <v>1115.4200000000005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29">SUM(D12:D14)</f>
        <v>51595</v>
      </c>
      <c r="E15" s="51"/>
      <c r="F15" s="51">
        <f t="shared" ref="F15" si="30">SUM(F12:F14)</f>
        <v>52002</v>
      </c>
      <c r="G15" s="52"/>
      <c r="H15" s="52"/>
      <c r="I15" s="51">
        <f t="shared" ref="I15:J15" si="31">SUM(I12:I14)</f>
        <v>51506</v>
      </c>
      <c r="J15" s="51">
        <f t="shared" si="31"/>
        <v>48480</v>
      </c>
      <c r="K15" s="21">
        <f t="shared" ref="K15" si="32">IF(J15&gt;0,(J12*K12+J13*K13+J14*K14)/J15,0)</f>
        <v>7.3030198019801984E-2</v>
      </c>
      <c r="L15" s="52">
        <f t="shared" ref="L15" si="33">L12+L13+L14</f>
        <v>44939.495999999999</v>
      </c>
      <c r="M15" s="53">
        <f>IF(L15&gt;0,N15/L15,0)</f>
        <v>0.79104195547720446</v>
      </c>
      <c r="N15" s="54">
        <f t="shared" ref="N15" si="34">N12+N13+N14</f>
        <v>35549.026794000005</v>
      </c>
      <c r="O15" s="21">
        <f>IF(L15&gt;0,P15/L15,0)</f>
        <v>0.15325141657129399</v>
      </c>
      <c r="P15" s="54">
        <f t="shared" ref="P15" si="35">P12+P13+P14</f>
        <v>6887.0414220000002</v>
      </c>
      <c r="Q15" s="21">
        <f>IF(L15&gt;0,R15/L15,0)</f>
        <v>5.5706627951501726E-2</v>
      </c>
      <c r="R15" s="54">
        <f t="shared" ref="R15" si="36">R12+R13+R14</f>
        <v>2503.427784</v>
      </c>
      <c r="S15" s="21">
        <f>IF(L15&gt;0,T15/L15,0)</f>
        <v>0.20498469422086979</v>
      </c>
      <c r="T15" s="54">
        <f t="shared" ref="T15" si="37">T12+T13+T14</f>
        <v>9211.9088460000003</v>
      </c>
      <c r="U15" s="21">
        <f>IF(L15&gt;0,V15/L15,0)</f>
        <v>0.5056640755383639</v>
      </c>
      <c r="V15" s="54">
        <f t="shared" ref="V15" si="38">V12+V13+V14</f>
        <v>22724.288700000001</v>
      </c>
      <c r="W15" s="21">
        <f>IF(L15&gt;0,X15/L15,0)</f>
        <v>0.39000000000000007</v>
      </c>
      <c r="X15" s="54">
        <f t="shared" ref="X15" si="39">X12+X13+X14</f>
        <v>17526.403440000002</v>
      </c>
      <c r="Y15" s="55">
        <f>IF(L15&gt;0,Z15/L15,0)</f>
        <v>3.02676297170756E-3</v>
      </c>
      <c r="Z15" s="56">
        <f t="shared" ref="Z15" si="40">SUM(Z12:Z14)</f>
        <v>136.02120246000001</v>
      </c>
      <c r="AA15" s="55">
        <f>IF(L15&gt;0,(AA12*L12+AA13*L13+AA14*L14)/L15,0)</f>
        <v>2.9981341094702085E-3</v>
      </c>
      <c r="AB15" s="55">
        <f>IF(J15&gt;0,(J12*AB12+J13*AB13+J14*AB14)/J15,0)</f>
        <v>2.3337190594059409E-4</v>
      </c>
      <c r="AC15" s="52">
        <f t="shared" ref="AC15" si="41">SUM(AC12:AC14)</f>
        <v>10.486803420000001</v>
      </c>
      <c r="AD15" s="53">
        <f>IF(J15&gt;0,(J12*AD12+J13*AD13+J14*AD14)/J15,0)</f>
        <v>0.21380824257425743</v>
      </c>
      <c r="AE15" s="58">
        <f t="shared" ref="AE15" si="42">SUM(AE12:AE14)</f>
        <v>120.51582000000001</v>
      </c>
      <c r="AF15" s="53">
        <f t="shared" ref="AF15" si="43">IF(AND(Z15&gt;0),((Z12*AF12+Z13*AF13+Z14*AF14)/Z15),0)</f>
        <v>0.92391168177147542</v>
      </c>
      <c r="AG15" s="57">
        <f t="shared" si="0"/>
        <v>0.92313690128982462</v>
      </c>
      <c r="AH15" s="51">
        <f t="shared" ref="AH15" si="44">SUM(AH12:AH14)</f>
        <v>623</v>
      </c>
      <c r="AI15" s="21">
        <f t="shared" ref="AI15" si="45">IF(AH15&gt;0,(AI12*AH12+AI13*AH13+AI14*AH14)/AH15,0)</f>
        <v>9.5672552166934183E-2</v>
      </c>
      <c r="AJ15" s="53">
        <f>IF(J15&gt;0,(AJ12*J12+AJ13*J13+AJ14*J14)/J15,0)</f>
        <v>0.22074316831683166</v>
      </c>
      <c r="AK15" s="58">
        <f t="shared" ref="AK15" si="46">SUM(AK12:AK14)</f>
        <v>124.24783239999999</v>
      </c>
      <c r="AL15" s="56"/>
      <c r="AM15" s="56">
        <f t="shared" ref="AM15" si="47">SUM(AM12:AM14)</f>
        <v>0</v>
      </c>
      <c r="AN15" s="106"/>
      <c r="AO15" s="107">
        <f>AN14</f>
        <v>1115.4200000000005</v>
      </c>
      <c r="AP15" s="51">
        <f t="shared" ref="AP15" si="48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50</v>
      </c>
      <c r="D16" s="12">
        <v>16275</v>
      </c>
      <c r="E16" s="12">
        <v>4</v>
      </c>
      <c r="F16" s="12">
        <v>15183</v>
      </c>
      <c r="G16" s="13">
        <v>6.5</v>
      </c>
      <c r="H16" s="13">
        <v>7.8</v>
      </c>
      <c r="I16" s="12">
        <v>15876</v>
      </c>
      <c r="J16" s="12">
        <v>16310</v>
      </c>
      <c r="K16" s="14">
        <v>7.5999999999999998E-2</v>
      </c>
      <c r="L16" s="24">
        <f t="shared" ref="L16:L18" si="49">J16*(1-K16)</f>
        <v>15070.44</v>
      </c>
      <c r="M16" s="15">
        <v>0.70599999999999996</v>
      </c>
      <c r="N16" s="25">
        <f>L16*M16</f>
        <v>10639.73064</v>
      </c>
      <c r="O16" s="14">
        <v>0.16600000000000001</v>
      </c>
      <c r="P16" s="25">
        <f>L16*O16</f>
        <v>2501.6930400000001</v>
      </c>
      <c r="Q16" s="16">
        <v>0.128</v>
      </c>
      <c r="R16" s="25">
        <f>L16*Q16</f>
        <v>1929.0163200000002</v>
      </c>
      <c r="S16" s="26">
        <v>0.20599999999999999</v>
      </c>
      <c r="T16" s="25">
        <f>L16*S16</f>
        <v>3104.51064</v>
      </c>
      <c r="U16" s="16">
        <v>0.51400000000000001</v>
      </c>
      <c r="V16" s="25">
        <f>L16*U16</f>
        <v>7746.2061600000006</v>
      </c>
      <c r="W16" s="16">
        <v>0.39</v>
      </c>
      <c r="X16" s="25">
        <f>W16*L16</f>
        <v>5877.4716000000008</v>
      </c>
      <c r="Y16" s="17">
        <v>3.2100000000000002E-3</v>
      </c>
      <c r="Z16" s="18">
        <f>L16*Y16</f>
        <v>48.376112400000004</v>
      </c>
      <c r="AA16" s="27">
        <f>IF(L16&gt;0,(AC16+AK16)/L16,0)</f>
        <v>2.9534818094229501E-3</v>
      </c>
      <c r="AB16" s="17">
        <v>2.4000000000000001E-4</v>
      </c>
      <c r="AC16" s="24">
        <f>AB16*L16</f>
        <v>3.6169056000000004</v>
      </c>
      <c r="AD16" s="118">
        <v>0.21490000000000001</v>
      </c>
      <c r="AE16" s="30">
        <f t="shared" ref="AE16:AE18" si="50">AH16*(1-AI16)*AD16</f>
        <v>39.372688600000004</v>
      </c>
      <c r="AF16" s="28">
        <f t="shared" ref="AF16:AF18" si="51">IF(AND(AD16&gt;0,AB16&gt;0,Y16&gt;0),((Y16-AB16)*AD16)/((AD16-AB16)*Y16),0)</f>
        <v>0.92626809969427837</v>
      </c>
      <c r="AG16" s="60">
        <f t="shared" si="0"/>
        <v>0.91972893276170264</v>
      </c>
      <c r="AH16" s="12">
        <v>202</v>
      </c>
      <c r="AI16" s="14">
        <v>9.2999999999999999E-2</v>
      </c>
      <c r="AJ16" s="15">
        <v>0.22320000000000001</v>
      </c>
      <c r="AK16" s="30">
        <f t="shared" ref="AK16:AK18" si="52">AH16*(1-AI16)*AJ16</f>
        <v>40.893364800000001</v>
      </c>
      <c r="AL16" s="19">
        <v>1.7</v>
      </c>
      <c r="AM16" s="19"/>
      <c r="AN16" s="102">
        <f>AN14+AH16-AM16</f>
        <v>1317.4200000000005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11" t="s">
        <v>52</v>
      </c>
      <c r="D17" s="34">
        <v>18600</v>
      </c>
      <c r="E17" s="34">
        <v>8</v>
      </c>
      <c r="F17" s="34">
        <v>16040</v>
      </c>
      <c r="G17" s="35">
        <v>6.6</v>
      </c>
      <c r="H17" s="35">
        <v>6.8</v>
      </c>
      <c r="I17" s="34">
        <v>14998</v>
      </c>
      <c r="J17" s="34">
        <v>16249</v>
      </c>
      <c r="K17" s="36">
        <v>7.3999999999999996E-2</v>
      </c>
      <c r="L17" s="37">
        <f t="shared" si="49"/>
        <v>15046.574000000001</v>
      </c>
      <c r="M17" s="38">
        <v>0.73399999999999999</v>
      </c>
      <c r="N17" s="25">
        <f>L17*M17</f>
        <v>11044.185316000001</v>
      </c>
      <c r="O17" s="36">
        <v>0.14899999999999999</v>
      </c>
      <c r="P17" s="25">
        <f>L17*O17</f>
        <v>2241.9395260000001</v>
      </c>
      <c r="Q17" s="39">
        <v>0.11700000000000001</v>
      </c>
      <c r="R17" s="25">
        <f>L17*Q17</f>
        <v>1760.4491580000001</v>
      </c>
      <c r="S17" s="28">
        <v>0.19700000000000001</v>
      </c>
      <c r="T17" s="25">
        <f>L17*S17</f>
        <v>2964.1750780000002</v>
      </c>
      <c r="U17" s="39">
        <v>0.51500000000000001</v>
      </c>
      <c r="V17" s="25">
        <f>L17*U17</f>
        <v>7748.9856100000006</v>
      </c>
      <c r="W17" s="39">
        <v>0.38</v>
      </c>
      <c r="X17" s="25">
        <f>W17*L17</f>
        <v>5717.69812</v>
      </c>
      <c r="Y17" s="40">
        <v>3.2399999999999998E-3</v>
      </c>
      <c r="Z17" s="18">
        <f>L17*Y17</f>
        <v>48.750899759999996</v>
      </c>
      <c r="AA17" s="27">
        <f>IF(L17&gt;0,(AC17+AK17)/L17,0)</f>
        <v>3.3202584030092167E-3</v>
      </c>
      <c r="AB17" s="40">
        <v>2.4000000000000001E-4</v>
      </c>
      <c r="AC17" s="37">
        <f>AB17*L17</f>
        <v>3.6111777600000003</v>
      </c>
      <c r="AD17" s="28">
        <v>0.21560000000000001</v>
      </c>
      <c r="AE17" s="41">
        <f t="shared" si="50"/>
        <v>45.317395200000007</v>
      </c>
      <c r="AF17" s="28">
        <f t="shared" si="51"/>
        <v>0.92695778988498145</v>
      </c>
      <c r="AG17" s="29">
        <f t="shared" si="0"/>
        <v>0.92872732903986444</v>
      </c>
      <c r="AH17" s="34">
        <v>232</v>
      </c>
      <c r="AI17" s="36">
        <v>9.4E-2</v>
      </c>
      <c r="AJ17" s="38">
        <v>0.2205</v>
      </c>
      <c r="AK17" s="41">
        <f t="shared" si="52"/>
        <v>46.347335999999999</v>
      </c>
      <c r="AL17" s="42">
        <v>1.65</v>
      </c>
      <c r="AM17" s="42"/>
      <c r="AN17" s="114">
        <f>AN16+AH17-AM17</f>
        <v>1549.4200000000005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46" t="s">
        <v>54</v>
      </c>
      <c r="D18" s="43">
        <v>20925</v>
      </c>
      <c r="E18" s="43">
        <v>3</v>
      </c>
      <c r="F18" s="43">
        <v>17986</v>
      </c>
      <c r="G18" s="37">
        <v>6.1</v>
      </c>
      <c r="H18" s="37">
        <v>6.1</v>
      </c>
      <c r="I18" s="43">
        <v>17178</v>
      </c>
      <c r="J18" s="43">
        <v>16246</v>
      </c>
      <c r="K18" s="39">
        <v>7.1999999999999995E-2</v>
      </c>
      <c r="L18" s="37">
        <f t="shared" si="49"/>
        <v>15076.288</v>
      </c>
      <c r="M18" s="28">
        <v>0.77700000000000002</v>
      </c>
      <c r="N18" s="25">
        <f>L18*M18</f>
        <v>11714.275776</v>
      </c>
      <c r="O18" s="39">
        <v>0.153</v>
      </c>
      <c r="P18" s="25">
        <f>L18*O18</f>
        <v>2306.6720639999999</v>
      </c>
      <c r="Q18" s="39">
        <v>7.0000000000000007E-2</v>
      </c>
      <c r="R18" s="25">
        <f>L18*Q18</f>
        <v>1055.3401600000002</v>
      </c>
      <c r="S18" s="28">
        <v>0.20300000000000001</v>
      </c>
      <c r="T18" s="25">
        <f>L18*S18</f>
        <v>3060.4864640000005</v>
      </c>
      <c r="U18" s="39">
        <v>0.51</v>
      </c>
      <c r="V18" s="25">
        <f>L18*U18</f>
        <v>7688.9068800000005</v>
      </c>
      <c r="W18" s="39">
        <v>0.39</v>
      </c>
      <c r="X18" s="25">
        <f>W18*L18</f>
        <v>5879.7523200000005</v>
      </c>
      <c r="Y18" s="47">
        <v>3.31E-3</v>
      </c>
      <c r="Z18" s="18">
        <f>L18*Y18</f>
        <v>49.902513280000001</v>
      </c>
      <c r="AA18" s="27">
        <f>IF(L18&gt;0,(AC18+AK18)/L18,0)</f>
        <v>3.2168254944453176E-3</v>
      </c>
      <c r="AB18" s="47">
        <v>2.5000000000000001E-4</v>
      </c>
      <c r="AC18" s="37">
        <f>AB18*L18</f>
        <v>3.769072</v>
      </c>
      <c r="AD18" s="28">
        <v>0.2215</v>
      </c>
      <c r="AE18" s="41">
        <f t="shared" si="50"/>
        <v>44.850206</v>
      </c>
      <c r="AF18" s="28">
        <f t="shared" si="51"/>
        <v>0.92551589943161461</v>
      </c>
      <c r="AG18" s="29">
        <f t="shared" si="0"/>
        <v>0.92332859230072239</v>
      </c>
      <c r="AH18" s="43">
        <v>223</v>
      </c>
      <c r="AI18" s="39">
        <v>9.1999999999999998E-2</v>
      </c>
      <c r="AJ18" s="28">
        <v>0.22090000000000001</v>
      </c>
      <c r="AK18" s="41">
        <f t="shared" si="52"/>
        <v>44.728715600000008</v>
      </c>
      <c r="AL18" s="18">
        <v>1.65</v>
      </c>
      <c r="AM18" s="18"/>
      <c r="AN18" s="114">
        <f>AN17+AH18-AM18</f>
        <v>1772.4200000000005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53">SUM(D16:D18)</f>
        <v>55800</v>
      </c>
      <c r="E19" s="51"/>
      <c r="F19" s="51">
        <f t="shared" ref="F19" si="54">SUM(F16:F18)</f>
        <v>49209</v>
      </c>
      <c r="G19" s="52"/>
      <c r="H19" s="52"/>
      <c r="I19" s="51">
        <f t="shared" ref="I19:J19" si="55">SUM(I16:I18)</f>
        <v>48052</v>
      </c>
      <c r="J19" s="51">
        <f t="shared" si="55"/>
        <v>48805</v>
      </c>
      <c r="K19" s="21">
        <f t="shared" ref="K19" si="56">IF(J19&gt;0,(J16*K16+J17*K17+J18*K18)/J19,0)</f>
        <v>7.400262268210224E-2</v>
      </c>
      <c r="L19" s="52">
        <f t="shared" ref="L19" si="57">L16+L17+L18</f>
        <v>45193.302000000003</v>
      </c>
      <c r="M19" s="53">
        <f>IF(L19&gt;0,N19/L19,0)</f>
        <v>0.73900755762435766</v>
      </c>
      <c r="N19" s="54">
        <f t="shared" ref="N19" si="58">N16+N17+N18</f>
        <v>33398.191731999999</v>
      </c>
      <c r="O19" s="21">
        <f>IF(L19&gt;0,P19/L19,0)</f>
        <v>0.15600330841061358</v>
      </c>
      <c r="P19" s="54">
        <f t="shared" ref="P19" si="59">P16+P17+P18</f>
        <v>7050.3046300000005</v>
      </c>
      <c r="Q19" s="21">
        <f>IF(L19&gt;0,R19/L19,0)</f>
        <v>0.10498913396502869</v>
      </c>
      <c r="R19" s="54">
        <f t="shared" ref="R19" si="60">R16+R17+R18</f>
        <v>4744.8056379999998</v>
      </c>
      <c r="S19" s="21">
        <f>IF(L19&gt;0,T19/L19,0)</f>
        <v>0.20200276983522916</v>
      </c>
      <c r="T19" s="54">
        <f t="shared" ref="T19" si="61">T16+T17+T18</f>
        <v>9129.1721820000021</v>
      </c>
      <c r="U19" s="21">
        <f>IF(L19&gt;0,V19/L19,0)</f>
        <v>0.51299855562667229</v>
      </c>
      <c r="V19" s="54">
        <f t="shared" ref="V19" si="62">V16+V17+V18</f>
        <v>23184.09865</v>
      </c>
      <c r="W19" s="21">
        <f>IF(L19&gt;0,X19/L19,0)</f>
        <v>0.38667061857971785</v>
      </c>
      <c r="X19" s="54">
        <f t="shared" ref="X19" si="63">X16+X17+X18</f>
        <v>17474.922040000001</v>
      </c>
      <c r="Y19" s="55">
        <f>IF(L19&gt;0,Z19/L19,0)</f>
        <v>3.253347707144744E-3</v>
      </c>
      <c r="Z19" s="56">
        <f t="shared" ref="Z19" si="64">SUM(Z16:Z18)</f>
        <v>147.02952543999999</v>
      </c>
      <c r="AA19" s="55">
        <f>IF(L19&gt;0,(AA16*L16+AA17*L17+AA18*L18)/L19,0)</f>
        <v>3.1634460292368108E-3</v>
      </c>
      <c r="AB19" s="55">
        <f>IF(J19&gt;0,(J16*AB16+J17*AB17+J18*AB18)/J19,0)</f>
        <v>2.4332875729945702E-4</v>
      </c>
      <c r="AC19" s="52">
        <f t="shared" ref="AC19" si="65">SUM(AC16:AC18)</f>
        <v>10.997155360000001</v>
      </c>
      <c r="AD19" s="53">
        <f>IF(J19&gt;0,(J16*AD16+J17*AD17+J18*AD18)/J19,0)</f>
        <v>0.21733003585698188</v>
      </c>
      <c r="AE19" s="58">
        <f t="shared" ref="AE19" si="66">SUM(AE16:AE18)</f>
        <v>129.54028980000001</v>
      </c>
      <c r="AF19" s="53">
        <f t="shared" ref="AF19" si="67">IF(AND(Z19&gt;0),((Z16*AF16+Z17*AF17+Z18*AF18)/Z19),0)</f>
        <v>0.92624148146074559</v>
      </c>
      <c r="AG19" s="57">
        <f t="shared" si="0"/>
        <v>0.92409611298228744</v>
      </c>
      <c r="AH19" s="51">
        <f t="shared" ref="AH19" si="68">SUM(AH16:AH18)</f>
        <v>657</v>
      </c>
      <c r="AI19" s="21">
        <f t="shared" ref="AI19" si="69">IF(AH19&gt;0,(AI16*AH16+AI17*AH17+AI18*AH18)/AH19,0)</f>
        <v>9.301369863013699E-2</v>
      </c>
      <c r="AJ19" s="53">
        <f>IF(J19&gt;0,(AJ16*J16+AJ17*J17+AJ18*J18)/J19,0)</f>
        <v>0.22153545538366973</v>
      </c>
      <c r="AK19" s="58">
        <f t="shared" ref="AK19" si="70">SUM(AK16:AK18)</f>
        <v>131.9694164</v>
      </c>
      <c r="AL19" s="56"/>
      <c r="AM19" s="56">
        <f t="shared" ref="AM19" si="71">SUM(AM16:AM18)</f>
        <v>0</v>
      </c>
      <c r="AN19" s="106"/>
      <c r="AO19" s="107">
        <f>AN18</f>
        <v>1772.4200000000005</v>
      </c>
      <c r="AP19" s="51">
        <f t="shared" ref="AP19" si="72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11" t="s">
        <v>50</v>
      </c>
      <c r="D20" s="12">
        <v>5412</v>
      </c>
      <c r="E20" s="12">
        <v>2</v>
      </c>
      <c r="F20" s="12">
        <v>10766</v>
      </c>
      <c r="G20" s="13">
        <v>5.9</v>
      </c>
      <c r="H20" s="13">
        <v>7.3</v>
      </c>
      <c r="I20" s="12">
        <v>10860</v>
      </c>
      <c r="J20" s="12">
        <v>16010</v>
      </c>
      <c r="K20" s="14">
        <v>7.6999999999999999E-2</v>
      </c>
      <c r="L20" s="24">
        <f t="shared" ref="L20:L22" si="73">J20*(1-K20)</f>
        <v>14777.230000000001</v>
      </c>
      <c r="M20" s="15">
        <v>0.746</v>
      </c>
      <c r="N20" s="25">
        <f>L20*M20</f>
        <v>11023.813580000002</v>
      </c>
      <c r="O20" s="14">
        <v>0.154</v>
      </c>
      <c r="P20" s="25">
        <f>L20*O20</f>
        <v>2275.6934200000001</v>
      </c>
      <c r="Q20" s="16">
        <v>0.1</v>
      </c>
      <c r="R20" s="25">
        <f>L20*Q20</f>
        <v>1477.7230000000002</v>
      </c>
      <c r="S20" s="26">
        <v>0.19800000000000001</v>
      </c>
      <c r="T20" s="25">
        <f>L20*S20</f>
        <v>2925.8915400000005</v>
      </c>
      <c r="U20" s="16">
        <v>0.52700000000000002</v>
      </c>
      <c r="V20" s="25">
        <f>L20*U20</f>
        <v>7787.6002100000014</v>
      </c>
      <c r="W20" s="16">
        <v>0.39</v>
      </c>
      <c r="X20" s="25">
        <f>W20*L20</f>
        <v>5763.1197000000011</v>
      </c>
      <c r="Y20" s="17">
        <v>3.2200000000000002E-3</v>
      </c>
      <c r="Z20" s="18">
        <f>L20*Y20</f>
        <v>47.58268060000001</v>
      </c>
      <c r="AA20" s="27">
        <f>IF(L20&gt;0,(AC20+AK20)/L20,0)</f>
        <v>3.3735243546997641E-3</v>
      </c>
      <c r="AB20" s="17">
        <v>2.3000000000000001E-4</v>
      </c>
      <c r="AC20" s="24">
        <f>AB20*L20</f>
        <v>3.3987629000000004</v>
      </c>
      <c r="AD20" s="118">
        <v>0.22140000000000001</v>
      </c>
      <c r="AE20" s="30">
        <f t="shared" ref="AE20:AE22" si="74">AH20*(1-AI20)*AD20</f>
        <v>44.832614400000004</v>
      </c>
      <c r="AF20" s="28">
        <f t="shared" ref="AF20:AF22" si="75">IF(AND(AD20&gt;0,AB20&gt;0,Y20&gt;0),((Y20-AB20)*AD20)/((AD20-AB20)*Y20),0)</f>
        <v>0.92953707232316451</v>
      </c>
      <c r="AG20" s="60">
        <f t="shared" si="0"/>
        <v>0.93275723940714583</v>
      </c>
      <c r="AH20" s="12">
        <v>224</v>
      </c>
      <c r="AI20" s="14">
        <v>9.6000000000000002E-2</v>
      </c>
      <c r="AJ20" s="15">
        <v>0.22939999999999999</v>
      </c>
      <c r="AK20" s="30">
        <f t="shared" ref="AK20:AK22" si="76">AH20*(1-AI20)*AJ20</f>
        <v>46.452582399999997</v>
      </c>
      <c r="AL20" s="19">
        <v>1.7</v>
      </c>
      <c r="AM20" s="19">
        <v>1200.82</v>
      </c>
      <c r="AN20" s="102">
        <f>AN18+AH20-AM20</f>
        <v>795.60000000000059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46" t="s">
        <v>51</v>
      </c>
      <c r="D21" s="34">
        <v>19278</v>
      </c>
      <c r="E21" s="34">
        <v>8</v>
      </c>
      <c r="F21" s="34">
        <v>16815</v>
      </c>
      <c r="G21" s="35">
        <v>7</v>
      </c>
      <c r="H21" s="35">
        <v>6</v>
      </c>
      <c r="I21" s="34">
        <v>16819</v>
      </c>
      <c r="J21" s="34">
        <v>16020</v>
      </c>
      <c r="K21" s="36">
        <v>7.0000000000000007E-2</v>
      </c>
      <c r="L21" s="37">
        <f t="shared" si="73"/>
        <v>14898.599999999999</v>
      </c>
      <c r="M21" s="38">
        <v>0.68899999999999995</v>
      </c>
      <c r="N21" s="25">
        <f>L21*M21</f>
        <v>10265.135399999997</v>
      </c>
      <c r="O21" s="36">
        <v>0.29099999999999998</v>
      </c>
      <c r="P21" s="25">
        <f>L21*O21</f>
        <v>4335.4925999999996</v>
      </c>
      <c r="Q21" s="39">
        <v>0.02</v>
      </c>
      <c r="R21" s="25">
        <f>L21*Q21</f>
        <v>297.97199999999998</v>
      </c>
      <c r="S21" s="28">
        <v>0.20799999999999999</v>
      </c>
      <c r="T21" s="25">
        <f>L21*S21</f>
        <v>3098.9087999999997</v>
      </c>
      <c r="U21" s="39">
        <v>0.50900000000000001</v>
      </c>
      <c r="V21" s="25">
        <f>L21*U21</f>
        <v>7583.3873999999996</v>
      </c>
      <c r="W21" s="39">
        <v>0.39</v>
      </c>
      <c r="X21" s="25">
        <f>W21*L21</f>
        <v>5810.4539999999997</v>
      </c>
      <c r="Y21" s="40">
        <v>3.0999999999999999E-3</v>
      </c>
      <c r="Z21" s="18">
        <f>L21*Y21</f>
        <v>46.185659999999991</v>
      </c>
      <c r="AA21" s="27">
        <f>IF(L21&gt;0,(AC21+AK21)/L21,0)</f>
        <v>2.6149705811284287E-3</v>
      </c>
      <c r="AB21" s="40">
        <v>2.3000000000000001E-4</v>
      </c>
      <c r="AC21" s="37">
        <f>AB21*L21</f>
        <v>3.4266779999999999</v>
      </c>
      <c r="AD21" s="28">
        <v>0.2266</v>
      </c>
      <c r="AE21" s="41">
        <f t="shared" si="74"/>
        <v>35.144980199999999</v>
      </c>
      <c r="AF21" s="28">
        <f t="shared" si="75"/>
        <v>0.92674710401326965</v>
      </c>
      <c r="AG21" s="29">
        <f t="shared" si="0"/>
        <v>0.91296144754184883</v>
      </c>
      <c r="AH21" s="34">
        <v>171</v>
      </c>
      <c r="AI21" s="36">
        <v>9.2999999999999999E-2</v>
      </c>
      <c r="AJ21" s="38">
        <v>0.2291</v>
      </c>
      <c r="AK21" s="41">
        <f t="shared" si="76"/>
        <v>35.532722700000001</v>
      </c>
      <c r="AL21" s="42">
        <v>1.64</v>
      </c>
      <c r="AM21" s="42"/>
      <c r="AN21" s="122">
        <f>AN20+AH21-AM21</f>
        <v>966.60000000000059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46" t="s">
        <v>54</v>
      </c>
      <c r="D22" s="43">
        <v>21470</v>
      </c>
      <c r="E22" s="43">
        <v>3</v>
      </c>
      <c r="F22" s="43">
        <v>17882</v>
      </c>
      <c r="G22" s="37">
        <v>4.8</v>
      </c>
      <c r="H22" s="37">
        <v>5.9</v>
      </c>
      <c r="I22" s="43">
        <v>17500</v>
      </c>
      <c r="J22" s="43">
        <v>16247</v>
      </c>
      <c r="K22" s="39">
        <v>6.8000000000000005E-2</v>
      </c>
      <c r="L22" s="37">
        <f t="shared" si="73"/>
        <v>15142.204</v>
      </c>
      <c r="M22" s="28">
        <v>0.80600000000000005</v>
      </c>
      <c r="N22" s="25">
        <f>L22*M22</f>
        <v>12204.616424</v>
      </c>
      <c r="O22" s="39">
        <v>0.14099999999999999</v>
      </c>
      <c r="P22" s="25">
        <f>L22*O22</f>
        <v>2135.0507639999996</v>
      </c>
      <c r="Q22" s="39">
        <v>5.2999999999999999E-2</v>
      </c>
      <c r="R22" s="25">
        <f>L22*Q22</f>
        <v>802.53681199999994</v>
      </c>
      <c r="S22" s="28">
        <v>0.21099999999999999</v>
      </c>
      <c r="T22" s="25">
        <f>L22*S22</f>
        <v>3195.005044</v>
      </c>
      <c r="U22" s="39">
        <v>0.504</v>
      </c>
      <c r="V22" s="25">
        <f>L22*U22</f>
        <v>7631.6708159999998</v>
      </c>
      <c r="W22" s="39">
        <v>0.4</v>
      </c>
      <c r="X22" s="25">
        <f>W22*L22</f>
        <v>6056.8816000000006</v>
      </c>
      <c r="Y22" s="47">
        <v>3.2699999999999999E-3</v>
      </c>
      <c r="Z22" s="18">
        <f>L22*Y22</f>
        <v>49.515007079999997</v>
      </c>
      <c r="AA22" s="27">
        <f>IF(L22&gt;0,(AC22+AK22)/L22,0)</f>
        <v>3.2774037200925307E-3</v>
      </c>
      <c r="AB22" s="47">
        <v>2.3000000000000001E-4</v>
      </c>
      <c r="AC22" s="37">
        <f>AB22*L22</f>
        <v>3.48270692</v>
      </c>
      <c r="AD22" s="28">
        <v>0.2293</v>
      </c>
      <c r="AE22" s="41">
        <f t="shared" si="74"/>
        <v>46.225045600000001</v>
      </c>
      <c r="AF22" s="28">
        <f t="shared" si="75"/>
        <v>0.9305970465072908</v>
      </c>
      <c r="AG22" s="29">
        <f t="shared" si="0"/>
        <v>0.93075773044012788</v>
      </c>
      <c r="AH22" s="43">
        <v>223</v>
      </c>
      <c r="AI22" s="39">
        <v>9.6000000000000002E-2</v>
      </c>
      <c r="AJ22" s="28">
        <v>0.22889999999999999</v>
      </c>
      <c r="AK22" s="41">
        <f t="shared" si="76"/>
        <v>46.144408800000001</v>
      </c>
      <c r="AL22" s="18">
        <v>1.65</v>
      </c>
      <c r="AM22" s="18"/>
      <c r="AN22" s="122">
        <f>AN21+AH22-AM22</f>
        <v>1189.6000000000006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77">SUM(D20:D22)</f>
        <v>46160</v>
      </c>
      <c r="E23" s="51"/>
      <c r="F23" s="51">
        <f t="shared" ref="F23" si="78">SUM(F20:F22)</f>
        <v>45463</v>
      </c>
      <c r="G23" s="52"/>
      <c r="H23" s="52"/>
      <c r="I23" s="51">
        <f t="shared" ref="I23:J23" si="79">SUM(I20:I22)</f>
        <v>45179</v>
      </c>
      <c r="J23" s="51">
        <f t="shared" si="79"/>
        <v>48277</v>
      </c>
      <c r="K23" s="21">
        <f t="shared" ref="K23" si="80">IF(J23&gt;0,(J20*K20+J21*K21+J22*K22)/J23,0)</f>
        <v>7.1648321146715835E-2</v>
      </c>
      <c r="L23" s="52">
        <f t="shared" ref="L23" si="81">L20+L21+L22</f>
        <v>44818.034</v>
      </c>
      <c r="M23" s="53">
        <f>IF(L23&gt;0,N23/L23,0)</f>
        <v>0.74732339673801851</v>
      </c>
      <c r="N23" s="54">
        <f t="shared" ref="N23" si="82">N20+N21+N22</f>
        <v>33493.565404000001</v>
      </c>
      <c r="O23" s="21">
        <f>IF(L23&gt;0,P23/L23,0)</f>
        <v>0.19514994307871691</v>
      </c>
      <c r="P23" s="54">
        <f t="shared" ref="P23" si="83">P20+P21+P22</f>
        <v>8746.2367839999988</v>
      </c>
      <c r="Q23" s="21">
        <f>IF(L23&gt;0,R23/L23,0)</f>
        <v>5.7526660183264619E-2</v>
      </c>
      <c r="R23" s="54">
        <f t="shared" ref="R23" si="84">R20+R21+R22</f>
        <v>2578.231812</v>
      </c>
      <c r="S23" s="21">
        <f>IF(L23&gt;0,T23/L23,0)</f>
        <v>0.20571641727970486</v>
      </c>
      <c r="T23" s="54">
        <f t="shared" ref="T23" si="85">T20+T21+T22</f>
        <v>9219.8053839999993</v>
      </c>
      <c r="U23" s="21">
        <f>IF(L23&gt;0,V23/L23,0)</f>
        <v>0.51324559274509907</v>
      </c>
      <c r="V23" s="54">
        <f t="shared" ref="V23" si="86">V20+V21+V22</f>
        <v>23002.658426000002</v>
      </c>
      <c r="W23" s="21">
        <f>IF(L23&gt;0,X23/L23,0)</f>
        <v>0.39337859621419363</v>
      </c>
      <c r="X23" s="54">
        <f t="shared" ref="X23" si="87">X20+X21+X22</f>
        <v>17630.455300000001</v>
      </c>
      <c r="Y23" s="55">
        <f>IF(L23&gt;0,Z23/L23,0)</f>
        <v>3.1970020746559294E-3</v>
      </c>
      <c r="Z23" s="56">
        <f t="shared" ref="Z23" si="88">SUM(Z20:Z22)</f>
        <v>143.28334767999999</v>
      </c>
      <c r="AA23" s="55">
        <f>IF(L23&gt;0,(AA20*L20+AA21*L21+AA22*L22)/L23,0)</f>
        <v>3.0888874268782071E-3</v>
      </c>
      <c r="AB23" s="55">
        <f>IF(J23&gt;0,(J20*AB20+J21*AB21+J22*AB22)/J23,0)</f>
        <v>2.2999999999999998E-4</v>
      </c>
      <c r="AC23" s="52">
        <f t="shared" ref="AC23" si="89">SUM(AC20:AC22)</f>
        <v>10.30814782</v>
      </c>
      <c r="AD23" s="53">
        <f>IF(J23&gt;0,(J20*AD20+J21*AD21+J22*AD22)/J23,0)</f>
        <v>0.22578418501563893</v>
      </c>
      <c r="AE23" s="58">
        <f t="shared" ref="AE23" si="90">SUM(AE20:AE22)</f>
        <v>126.2026402</v>
      </c>
      <c r="AF23" s="53">
        <f t="shared" ref="AF23" si="91">IF(AND(Z23&gt;0),((Z20*AF20+Z21*AF21+Z22*AF22)/Z23),0)</f>
        <v>0.92900405924260399</v>
      </c>
      <c r="AG23" s="57">
        <f t="shared" si="0"/>
        <v>0.92646951153985302</v>
      </c>
      <c r="AH23" s="51">
        <f t="shared" ref="AH23" si="92">SUM(AH20:AH22)</f>
        <v>618</v>
      </c>
      <c r="AI23" s="21">
        <f t="shared" ref="AI23" si="93">IF(AH23&gt;0,(AI20*AH20+AI21*AH21+AI22*AH22)/AH23,0)</f>
        <v>9.5169902912621368E-2</v>
      </c>
      <c r="AJ23" s="53">
        <f>IF(J23&gt;0,(AJ20*J20+AJ21*J21+AJ22*J22)/J23,0)</f>
        <v>0.22913218095573462</v>
      </c>
      <c r="AK23" s="58">
        <f t="shared" ref="AK23" si="94">SUM(AK20:AK22)</f>
        <v>128.12971390000001</v>
      </c>
      <c r="AL23" s="56"/>
      <c r="AM23" s="56">
        <f t="shared" ref="AM23" si="95">SUM(AM20:AM22)</f>
        <v>1200.82</v>
      </c>
      <c r="AN23" s="106"/>
      <c r="AO23" s="107">
        <f>AN22</f>
        <v>1189.6000000000006</v>
      </c>
      <c r="AP23" s="51">
        <f t="shared" ref="AP23" si="96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11" t="s">
        <v>50</v>
      </c>
      <c r="D24" s="12">
        <v>4532</v>
      </c>
      <c r="E24" s="12">
        <v>2</v>
      </c>
      <c r="F24" s="12">
        <v>15677</v>
      </c>
      <c r="G24" s="13">
        <v>3.2</v>
      </c>
      <c r="H24" s="13">
        <v>5.6</v>
      </c>
      <c r="I24" s="12">
        <v>16363</v>
      </c>
      <c r="J24" s="12">
        <v>16099</v>
      </c>
      <c r="K24" s="14">
        <v>6.7000000000000004E-2</v>
      </c>
      <c r="L24" s="24">
        <f t="shared" ref="L24:L26" si="97">J24*(1-K24)</f>
        <v>15020.367</v>
      </c>
      <c r="M24" s="15">
        <v>0.78600000000000003</v>
      </c>
      <c r="N24" s="25">
        <f>L24*M24</f>
        <v>11806.008462</v>
      </c>
      <c r="O24" s="14">
        <v>0.14299999999999999</v>
      </c>
      <c r="P24" s="25">
        <f>L24*O24</f>
        <v>2147.9124809999998</v>
      </c>
      <c r="Q24" s="16">
        <v>7.0999999999999994E-2</v>
      </c>
      <c r="R24" s="25">
        <f>L24*Q24</f>
        <v>1066.4460569999999</v>
      </c>
      <c r="S24" s="26">
        <v>0.21099999999999999</v>
      </c>
      <c r="T24" s="25">
        <f>L24*S24</f>
        <v>3169.2974369999997</v>
      </c>
      <c r="U24" s="16">
        <v>0.51</v>
      </c>
      <c r="V24" s="25">
        <f>L24*U24</f>
        <v>7660.38717</v>
      </c>
      <c r="W24" s="16">
        <v>0.39</v>
      </c>
      <c r="X24" s="25">
        <f>W24*L24</f>
        <v>5857.9431300000006</v>
      </c>
      <c r="Y24" s="17">
        <v>3.3E-3</v>
      </c>
      <c r="Z24" s="18">
        <f>L24*Y24</f>
        <v>49.567211100000002</v>
      </c>
      <c r="AA24" s="27">
        <f>IF(L24&gt;0,(AC24+AK24)/L24,0)</f>
        <v>3.4301767420196862E-3</v>
      </c>
      <c r="AB24" s="17">
        <v>2.2000000000000001E-4</v>
      </c>
      <c r="AC24" s="24">
        <f>AB24*L24</f>
        <v>3.3044807400000002</v>
      </c>
      <c r="AD24" s="118">
        <v>0.2303</v>
      </c>
      <c r="AE24" s="30">
        <f t="shared" ref="AE24:AE26" si="98">AH24*(1-AI24)*AD24</f>
        <v>47.415085200000007</v>
      </c>
      <c r="AF24" s="28">
        <f>IF(AND(AD24&gt;0,AB24&gt;0,Y24&gt;0),((Y24-AB24)*AD24)/((AD24-AB24)*Y24),0)</f>
        <v>0.93422577654149275</v>
      </c>
      <c r="AG24" s="60">
        <f t="shared" si="0"/>
        <v>0.93674330990711718</v>
      </c>
      <c r="AH24" s="12">
        <v>228</v>
      </c>
      <c r="AI24" s="14">
        <v>9.7000000000000003E-2</v>
      </c>
      <c r="AJ24" s="15">
        <v>0.23419999999999999</v>
      </c>
      <c r="AK24" s="30">
        <f t="shared" ref="AK24:AK26" si="99">AH24*(1-AI24)*AJ24</f>
        <v>48.218032800000003</v>
      </c>
      <c r="AL24" s="19">
        <v>1.7</v>
      </c>
      <c r="AM24" s="19">
        <v>997.9</v>
      </c>
      <c r="AN24" s="102">
        <f>AN22+AH24-AM24</f>
        <v>419.70000000000061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46" t="s">
        <v>51</v>
      </c>
      <c r="D25" s="34">
        <v>21185</v>
      </c>
      <c r="E25" s="34">
        <v>9</v>
      </c>
      <c r="F25" s="34">
        <v>17365</v>
      </c>
      <c r="G25" s="35">
        <v>2.7</v>
      </c>
      <c r="H25" s="35">
        <v>5.0999999999999996</v>
      </c>
      <c r="I25" s="34">
        <v>16039</v>
      </c>
      <c r="J25" s="34">
        <v>16323</v>
      </c>
      <c r="K25" s="36">
        <v>6.9000000000000006E-2</v>
      </c>
      <c r="L25" s="37">
        <f t="shared" si="97"/>
        <v>15196.713000000002</v>
      </c>
      <c r="M25" s="38">
        <v>0.75900000000000001</v>
      </c>
      <c r="N25" s="25">
        <f>L25*M25</f>
        <v>11534.305167</v>
      </c>
      <c r="O25" s="36">
        <v>0.219</v>
      </c>
      <c r="P25" s="25">
        <f>L25*O25</f>
        <v>3328.0801470000001</v>
      </c>
      <c r="Q25" s="39">
        <v>2.1999999999999999E-2</v>
      </c>
      <c r="R25" s="25">
        <f>L25*Q25</f>
        <v>334.32768600000003</v>
      </c>
      <c r="S25" s="28">
        <v>0.21099999999999999</v>
      </c>
      <c r="T25" s="25">
        <f>L25*S25</f>
        <v>3206.5064430000002</v>
      </c>
      <c r="U25" s="39">
        <v>0.499</v>
      </c>
      <c r="V25" s="25">
        <f>L25*U25</f>
        <v>7583.1597870000005</v>
      </c>
      <c r="W25" s="39">
        <v>0.4</v>
      </c>
      <c r="X25" s="25">
        <f>W25*L25</f>
        <v>6078.6852000000008</v>
      </c>
      <c r="Y25" s="40">
        <v>3.2699999999999999E-3</v>
      </c>
      <c r="Z25" s="18">
        <f>L25*Y25</f>
        <v>49.693251510000003</v>
      </c>
      <c r="AA25" s="27">
        <f>IF(L25&gt;0,(AC25+AK25)/L25,0)</f>
        <v>3.1498214613910258E-3</v>
      </c>
      <c r="AB25" s="40">
        <v>2.5000000000000001E-4</v>
      </c>
      <c r="AC25" s="37">
        <f>AB25*L25</f>
        <v>3.7991782500000006</v>
      </c>
      <c r="AD25" s="28">
        <v>0.23330000000000001</v>
      </c>
      <c r="AE25" s="41">
        <f t="shared" si="98"/>
        <v>44.030009100000001</v>
      </c>
      <c r="AF25" s="28">
        <f t="shared" ref="AF25:AF26" si="100">IF(AND(AD25&gt;0,AB25&gt;0,Y25&gt;0),((Y25-AB25)*AD25)/((AD25-AB25)*Y25),0)</f>
        <v>0.92453811869852454</v>
      </c>
      <c r="AG25" s="29">
        <f t="shared" si="0"/>
        <v>0.92161716419850781</v>
      </c>
      <c r="AH25" s="34">
        <v>209</v>
      </c>
      <c r="AI25" s="36">
        <v>9.7000000000000003E-2</v>
      </c>
      <c r="AJ25" s="38">
        <v>0.23350000000000001</v>
      </c>
      <c r="AK25" s="41">
        <f t="shared" si="99"/>
        <v>44.067754500000007</v>
      </c>
      <c r="AL25" s="42">
        <v>1.66</v>
      </c>
      <c r="AM25" s="42"/>
      <c r="AN25" s="122">
        <f>AN24+AH25-AM25</f>
        <v>628.70000000000061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49</v>
      </c>
      <c r="D26" s="43">
        <v>20983</v>
      </c>
      <c r="E26" s="43">
        <v>4</v>
      </c>
      <c r="F26" s="43">
        <v>16862</v>
      </c>
      <c r="G26" s="37">
        <v>3.9</v>
      </c>
      <c r="H26" s="37">
        <v>5.9</v>
      </c>
      <c r="I26" s="43">
        <v>16998</v>
      </c>
      <c r="J26" s="43">
        <v>16245</v>
      </c>
      <c r="K26" s="39">
        <v>7.3999999999999996E-2</v>
      </c>
      <c r="L26" s="37">
        <f t="shared" si="97"/>
        <v>15042.87</v>
      </c>
      <c r="M26" s="28">
        <v>0.83099999999999996</v>
      </c>
      <c r="N26" s="25">
        <f>L26*M26</f>
        <v>12500.624970000001</v>
      </c>
      <c r="O26" s="39">
        <v>0.14199999999999999</v>
      </c>
      <c r="P26" s="25">
        <f>L26*O26</f>
        <v>2136.08754</v>
      </c>
      <c r="Q26" s="39">
        <v>2.7E-2</v>
      </c>
      <c r="R26" s="25">
        <f>L26*Q26</f>
        <v>406.15749</v>
      </c>
      <c r="S26" s="28">
        <v>0.2</v>
      </c>
      <c r="T26" s="25">
        <f>L26*S26</f>
        <v>3008.5740000000005</v>
      </c>
      <c r="U26" s="39">
        <v>0.51900000000000002</v>
      </c>
      <c r="V26" s="25">
        <f>L26*U26</f>
        <v>7807.249530000001</v>
      </c>
      <c r="W26" s="39">
        <v>0.39</v>
      </c>
      <c r="X26" s="25">
        <f>W26*L26</f>
        <v>5866.7193000000007</v>
      </c>
      <c r="Y26" s="47">
        <v>3.2399999999999998E-3</v>
      </c>
      <c r="Z26" s="18">
        <f>L26*Y26</f>
        <v>48.738898800000001</v>
      </c>
      <c r="AA26" s="27">
        <f>IF(L26&gt;0,(AC26+AK26)/L26,0)</f>
        <v>3.0392653596022566E-3</v>
      </c>
      <c r="AB26" s="47">
        <v>2.7E-4</v>
      </c>
      <c r="AC26" s="37">
        <f>AB26*L26</f>
        <v>4.0615749000000001</v>
      </c>
      <c r="AD26" s="28">
        <v>0.2296</v>
      </c>
      <c r="AE26" s="41">
        <f t="shared" si="98"/>
        <v>40.979467200000002</v>
      </c>
      <c r="AF26" s="28">
        <f t="shared" si="100"/>
        <v>0.91774589746944002</v>
      </c>
      <c r="AG26" s="29">
        <f t="shared" si="0"/>
        <v>0.91221800733706826</v>
      </c>
      <c r="AH26" s="43">
        <v>197</v>
      </c>
      <c r="AI26" s="39">
        <v>9.4E-2</v>
      </c>
      <c r="AJ26" s="28">
        <v>0.2334</v>
      </c>
      <c r="AK26" s="41">
        <f t="shared" si="99"/>
        <v>41.657698799999999</v>
      </c>
      <c r="AL26" s="18">
        <v>1.7</v>
      </c>
      <c r="AM26" s="18"/>
      <c r="AN26" s="122">
        <f>AN25+AH26-AM26</f>
        <v>825.70000000000061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01">SUM(D24:D26)</f>
        <v>46700</v>
      </c>
      <c r="E27" s="51"/>
      <c r="F27" s="51">
        <f t="shared" ref="F27" si="102">SUM(F24:F26)</f>
        <v>49904</v>
      </c>
      <c r="G27" s="52"/>
      <c r="H27" s="52"/>
      <c r="I27" s="51">
        <f t="shared" ref="I27:J27" si="103">SUM(I24:I26)</f>
        <v>49400</v>
      </c>
      <c r="J27" s="51">
        <f t="shared" si="103"/>
        <v>48667</v>
      </c>
      <c r="K27" s="21">
        <f t="shared" ref="K27" si="104">IF(J27&gt;0,(J24*K24+J25*K25+J26*K26)/J27,0)</f>
        <v>7.0007397209608163E-2</v>
      </c>
      <c r="L27" s="52">
        <f t="shared" ref="L27" si="105">L24+L25+L26</f>
        <v>45259.950000000004</v>
      </c>
      <c r="M27" s="53">
        <f>IF(L27&gt;0,N27/L27,0)</f>
        <v>0.79189081293726571</v>
      </c>
      <c r="N27" s="54">
        <f t="shared" ref="N27" si="106">N24+N25+N26</f>
        <v>35840.938599000001</v>
      </c>
      <c r="O27" s="21">
        <f>IF(L27&gt;0,P27/L27,0)</f>
        <v>0.16818578385526275</v>
      </c>
      <c r="P27" s="54">
        <f t="shared" ref="P27" si="107">P24+P25+P26</f>
        <v>7612.0801680000004</v>
      </c>
      <c r="Q27" s="21">
        <f>IF(L27&gt;0,R27/L27,0)</f>
        <v>3.9923403207471501E-2</v>
      </c>
      <c r="R27" s="54">
        <f t="shared" ref="R27" si="108">R24+R25+R26</f>
        <v>1806.931233</v>
      </c>
      <c r="S27" s="21">
        <f>IF(L27&gt;0,T27/L27,0)</f>
        <v>0.20734397364557405</v>
      </c>
      <c r="T27" s="54">
        <f t="shared" ref="T27" si="109">T24+T25+T26</f>
        <v>9384.37788</v>
      </c>
      <c r="U27" s="21">
        <f>IF(L27&gt;0,V27/L27,0)</f>
        <v>0.50929787785890168</v>
      </c>
      <c r="V27" s="54">
        <f t="shared" ref="V27" si="110">V24+V25+V26</f>
        <v>23050.796487</v>
      </c>
      <c r="W27" s="21">
        <f>IF(L27&gt;0,X27/L27,0)</f>
        <v>0.39335765130098471</v>
      </c>
      <c r="X27" s="54">
        <f t="shared" ref="X27" si="111">X24+X25+X26</f>
        <v>17803.347630000004</v>
      </c>
      <c r="Y27" s="55">
        <f>IF(L27&gt;0,Z27/L27,0)</f>
        <v>3.2699850841638135E-3</v>
      </c>
      <c r="Z27" s="56">
        <f t="shared" ref="Z27" si="112">SUM(Z24:Z26)</f>
        <v>147.99936141000001</v>
      </c>
      <c r="AA27" s="55">
        <f>IF(L27&gt;0,(AA24*L24+AA25*L25+AA26*L26)/L27,0)</f>
        <v>3.2061175496216851E-3</v>
      </c>
      <c r="AB27" s="55">
        <f>IF(J27&gt;0,(J24*AB24+J25*AB25+J26*AB26)/J27,0)</f>
        <v>2.4675200854788667E-4</v>
      </c>
      <c r="AC27" s="52">
        <f t="shared" ref="AC27" si="113">SUM(AC24:AC26)</f>
        <v>11.165233890000001</v>
      </c>
      <c r="AD27" s="53">
        <f>IF(J27&gt;0,(J24*AD24+J25*AD25+J26*AD26)/J27,0)</f>
        <v>0.23107254607845151</v>
      </c>
      <c r="AE27" s="58">
        <f t="shared" ref="AE27" si="114">SUM(AE24:AE26)</f>
        <v>132.42456150000001</v>
      </c>
      <c r="AF27" s="53">
        <f>IF(AND(Z27&gt;0),((Z24*AF24+Z25*AF25+Z26*AF26)/Z27),0)</f>
        <v>0.92554585817006341</v>
      </c>
      <c r="AG27" s="57">
        <f t="shared" si="0"/>
        <v>0.92401275581297904</v>
      </c>
      <c r="AH27" s="51">
        <f t="shared" ref="AH27" si="115">SUM(AH24:AH26)</f>
        <v>634</v>
      </c>
      <c r="AI27" s="21">
        <f t="shared" ref="AI27" si="116">IF(AH27&gt;0,(AI24*AH24+AI25*AH25+AI26*AH26)/AH27,0)</f>
        <v>9.6067823343848571E-2</v>
      </c>
      <c r="AJ27" s="53">
        <f>IF(J27&gt;0,(AJ24*J24+AJ25*J25+AJ26*J26)/J27,0)</f>
        <v>0.23369817946452423</v>
      </c>
      <c r="AK27" s="58">
        <f t="shared" ref="AK27" si="117">SUM(AK24:AK26)</f>
        <v>133.9434861</v>
      </c>
      <c r="AL27" s="56"/>
      <c r="AM27" s="56">
        <f t="shared" ref="AM27" si="118">SUM(AM24:AM26)</f>
        <v>997.9</v>
      </c>
      <c r="AN27" s="106"/>
      <c r="AO27" s="107">
        <f>AN26</f>
        <v>825.70000000000061</v>
      </c>
      <c r="AP27" s="51">
        <f t="shared" ref="AP27" si="119">SUM(AP24:AP26)</f>
        <v>0</v>
      </c>
      <c r="AQ27" s="59"/>
      <c r="AR27" s="58"/>
      <c r="AS27" s="58"/>
      <c r="AT27" s="58"/>
      <c r="AU27" s="58"/>
    </row>
    <row r="28" spans="1:47" x14ac:dyDescent="0.2">
      <c r="A28" s="187">
        <v>7</v>
      </c>
      <c r="B28" s="23">
        <v>1</v>
      </c>
      <c r="C28" s="11" t="s">
        <v>52</v>
      </c>
      <c r="D28" s="12">
        <v>6000</v>
      </c>
      <c r="E28" s="12">
        <v>4</v>
      </c>
      <c r="F28" s="12">
        <v>11146</v>
      </c>
      <c r="G28" s="13">
        <v>4.3</v>
      </c>
      <c r="H28" s="13">
        <v>6</v>
      </c>
      <c r="I28" s="12">
        <v>11549</v>
      </c>
      <c r="J28" s="12">
        <v>16251</v>
      </c>
      <c r="K28" s="14">
        <v>7.4999999999999997E-2</v>
      </c>
      <c r="L28" s="24">
        <f t="shared" ref="L28:L30" si="120">J28*(1-K28)</f>
        <v>15032.175000000001</v>
      </c>
      <c r="M28" s="15">
        <v>0.63200000000000001</v>
      </c>
      <c r="N28" s="25">
        <f>L28*M28</f>
        <v>9500.3346000000001</v>
      </c>
      <c r="O28" s="14">
        <v>0.28199999999999997</v>
      </c>
      <c r="P28" s="25">
        <f>L28*O28</f>
        <v>4239.0733499999997</v>
      </c>
      <c r="Q28" s="16">
        <v>8.5999999999999993E-2</v>
      </c>
      <c r="R28" s="25">
        <f>L28*Q28</f>
        <v>1292.7670499999999</v>
      </c>
      <c r="S28" s="26">
        <v>0.21299999999999999</v>
      </c>
      <c r="T28" s="25">
        <f>L28*S28</f>
        <v>3201.8532749999999</v>
      </c>
      <c r="U28" s="16">
        <v>0.50800000000000001</v>
      </c>
      <c r="V28" s="25">
        <f>L28*U28</f>
        <v>7636.344900000001</v>
      </c>
      <c r="W28" s="16">
        <v>0.39</v>
      </c>
      <c r="X28" s="25">
        <f>W28*L28</f>
        <v>5862.5482500000007</v>
      </c>
      <c r="Y28" s="17">
        <v>3.2100000000000002E-3</v>
      </c>
      <c r="Z28" s="18">
        <f>L28*Y28</f>
        <v>48.253281750000006</v>
      </c>
      <c r="AA28" s="27">
        <f>IF(L28&gt;0,(AC28+AK28)/L28,0)</f>
        <v>3.2731446048226555E-3</v>
      </c>
      <c r="AB28" s="17">
        <v>2.9999999999999997E-4</v>
      </c>
      <c r="AC28" s="24">
        <f>AB28*L28</f>
        <v>4.5096524999999996</v>
      </c>
      <c r="AD28" s="118">
        <v>0.22600000000000001</v>
      </c>
      <c r="AE28" s="30">
        <f t="shared" ref="AE28:AE30" si="121">AH28*(1-AI28)*AD28</f>
        <v>44.011240000000001</v>
      </c>
      <c r="AF28" s="28">
        <f>IF(AND(AD28&gt;0,AB28&gt;0,Y28&gt;0),((Y28-AB28)*AD28)/((AD28-AB28)*Y28),0)</f>
        <v>0.90774703000840595</v>
      </c>
      <c r="AG28" s="60">
        <f t="shared" si="0"/>
        <v>0.90953395427936756</v>
      </c>
      <c r="AH28" s="12">
        <v>214</v>
      </c>
      <c r="AI28" s="14">
        <v>0.09</v>
      </c>
      <c r="AJ28" s="15">
        <v>0.22950000000000001</v>
      </c>
      <c r="AK28" s="30">
        <f t="shared" ref="AK28:AK30" si="122">AH28*(1-AI28)*AJ28</f>
        <v>44.692830000000001</v>
      </c>
      <c r="AL28" s="19">
        <v>1.75</v>
      </c>
      <c r="AM28" s="19">
        <v>498.6</v>
      </c>
      <c r="AN28" s="102">
        <f>AN26+AH28-AM28</f>
        <v>541.1000000000007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46" t="s">
        <v>51</v>
      </c>
      <c r="D29" s="34">
        <v>22840</v>
      </c>
      <c r="E29" s="34">
        <v>8</v>
      </c>
      <c r="F29" s="34">
        <v>17946</v>
      </c>
      <c r="G29" s="35">
        <v>3.5</v>
      </c>
      <c r="H29" s="35">
        <v>4.8</v>
      </c>
      <c r="I29" s="34">
        <v>16782</v>
      </c>
      <c r="J29" s="34">
        <v>16331</v>
      </c>
      <c r="K29" s="36">
        <v>6.9000000000000006E-2</v>
      </c>
      <c r="L29" s="37">
        <f t="shared" si="120"/>
        <v>15204.161</v>
      </c>
      <c r="M29" s="38">
        <v>0.68600000000000005</v>
      </c>
      <c r="N29" s="25">
        <f>L29*M29</f>
        <v>10430.054446</v>
      </c>
      <c r="O29" s="36">
        <v>0.30499999999999999</v>
      </c>
      <c r="P29" s="25">
        <f>L29*O29</f>
        <v>4637.2691050000003</v>
      </c>
      <c r="Q29" s="39">
        <v>8.9999999999999993E-3</v>
      </c>
      <c r="R29" s="25">
        <f>L29*Q29</f>
        <v>136.83744899999999</v>
      </c>
      <c r="S29" s="28">
        <v>0.20799999999999999</v>
      </c>
      <c r="T29" s="25">
        <f>L29*S29</f>
        <v>3162.4654879999998</v>
      </c>
      <c r="U29" s="39">
        <v>0.52100000000000002</v>
      </c>
      <c r="V29" s="25">
        <f>L29*U29</f>
        <v>7921.3678810000001</v>
      </c>
      <c r="W29" s="39">
        <v>0.39</v>
      </c>
      <c r="X29" s="25">
        <f>W29*L29</f>
        <v>5929.6227900000004</v>
      </c>
      <c r="Y29" s="40">
        <v>3.2200000000000002E-3</v>
      </c>
      <c r="Z29" s="18">
        <f>L29*Y29</f>
        <v>48.957398420000004</v>
      </c>
      <c r="AA29" s="27">
        <f>IF(L29&gt;0,(AC29+AK29)/L29,0)</f>
        <v>3.5190070573443677E-3</v>
      </c>
      <c r="AB29" s="40">
        <v>2.5999999999999998E-4</v>
      </c>
      <c r="AC29" s="37">
        <f>AB29*L29</f>
        <v>3.9530818599999997</v>
      </c>
      <c r="AD29" s="28">
        <v>0.22370000000000001</v>
      </c>
      <c r="AE29" s="41">
        <f t="shared" si="121"/>
        <v>48.830130799999999</v>
      </c>
      <c r="AF29" s="28">
        <f t="shared" ref="AF29:AF30" si="123">IF(AND(AD29&gt;0,AB29&gt;0,Y29&gt;0),((Y29-AB29)*AD29)/((AD29-AB29)*Y29),0)</f>
        <v>0.92032432456473934</v>
      </c>
      <c r="AG29" s="29">
        <f t="shared" si="0"/>
        <v>0.92717748726472993</v>
      </c>
      <c r="AH29" s="34">
        <v>242</v>
      </c>
      <c r="AI29" s="36">
        <v>9.8000000000000004E-2</v>
      </c>
      <c r="AJ29" s="38">
        <v>0.22700000000000001</v>
      </c>
      <c r="AK29" s="41">
        <f t="shared" si="122"/>
        <v>49.550468000000002</v>
      </c>
      <c r="AL29" s="42">
        <v>1.72</v>
      </c>
      <c r="AM29" s="42"/>
      <c r="AN29" s="122">
        <f>AN28+AH29-AM29</f>
        <v>783.1000000000007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49</v>
      </c>
      <c r="D30" s="43">
        <v>21460</v>
      </c>
      <c r="E30" s="43">
        <v>5</v>
      </c>
      <c r="F30" s="43">
        <v>19289</v>
      </c>
      <c r="G30" s="37">
        <v>3.5</v>
      </c>
      <c r="H30" s="37">
        <v>5.8</v>
      </c>
      <c r="I30" s="43">
        <v>18796</v>
      </c>
      <c r="J30" s="43">
        <v>16257</v>
      </c>
      <c r="K30" s="39">
        <v>7.0999999999999994E-2</v>
      </c>
      <c r="L30" s="37">
        <f t="shared" si="120"/>
        <v>15102.753000000001</v>
      </c>
      <c r="M30" s="28">
        <v>0.90600000000000003</v>
      </c>
      <c r="N30" s="25">
        <f>L30*M30</f>
        <v>13683.094218</v>
      </c>
      <c r="O30" s="39">
        <v>7.6999999999999999E-2</v>
      </c>
      <c r="P30" s="25">
        <f>L30*O30</f>
        <v>1162.911981</v>
      </c>
      <c r="Q30" s="39">
        <v>1.7000000000000001E-2</v>
      </c>
      <c r="R30" s="25">
        <f>L30*Q30</f>
        <v>256.746801</v>
      </c>
      <c r="S30" s="28">
        <v>0.21</v>
      </c>
      <c r="T30" s="25">
        <f>L30*S30</f>
        <v>3171.5781299999999</v>
      </c>
      <c r="U30" s="39">
        <v>0.50700000000000001</v>
      </c>
      <c r="V30" s="25">
        <f>L30*U30</f>
        <v>7657.0957710000002</v>
      </c>
      <c r="W30" s="39">
        <v>0.4</v>
      </c>
      <c r="X30" s="25">
        <f>W30*L30</f>
        <v>6041.101200000001</v>
      </c>
      <c r="Y30" s="47">
        <v>3.2200000000000002E-3</v>
      </c>
      <c r="Z30" s="18">
        <f>L30*Y30</f>
        <v>48.630864660000007</v>
      </c>
      <c r="AA30" s="27">
        <f>IF(L30&gt;0,(AC30+AK30)/L30,0)</f>
        <v>3.3117996023638869E-3</v>
      </c>
      <c r="AB30" s="47">
        <v>2.5999999999999998E-4</v>
      </c>
      <c r="AC30" s="37">
        <f>AB30*L30</f>
        <v>3.9267157799999999</v>
      </c>
      <c r="AD30" s="28">
        <v>0.22409999999999999</v>
      </c>
      <c r="AE30" s="41">
        <f t="shared" si="121"/>
        <v>45.885819599999998</v>
      </c>
      <c r="AF30" s="28">
        <f t="shared" si="123"/>
        <v>0.92032241308121598</v>
      </c>
      <c r="AG30" s="29">
        <f t="shared" si="0"/>
        <v>0.92255842826448942</v>
      </c>
      <c r="AH30" s="43">
        <v>226</v>
      </c>
      <c r="AI30" s="39">
        <v>9.4E-2</v>
      </c>
      <c r="AJ30" s="28">
        <v>0.22509999999999999</v>
      </c>
      <c r="AK30" s="41">
        <f t="shared" si="122"/>
        <v>46.090575600000001</v>
      </c>
      <c r="AL30" s="18">
        <v>1.8</v>
      </c>
      <c r="AM30" s="18"/>
      <c r="AN30" s="122">
        <f>AN29+AH30-AM30</f>
        <v>1009.1000000000007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124">SUM(D28:D30)</f>
        <v>50300</v>
      </c>
      <c r="E31" s="51"/>
      <c r="F31" s="51">
        <f t="shared" ref="F31" si="125">SUM(F28:F30)</f>
        <v>48381</v>
      </c>
      <c r="G31" s="52"/>
      <c r="H31" s="52"/>
      <c r="I31" s="51">
        <f t="shared" ref="I31:J31" si="126">SUM(I28:I30)</f>
        <v>47127</v>
      </c>
      <c r="J31" s="51">
        <f t="shared" si="126"/>
        <v>48839</v>
      </c>
      <c r="K31" s="21">
        <f t="shared" ref="K31" si="127">IF(J31&gt;0,(J28*K28+J29*K29+J30*K30)/J31,0)</f>
        <v>7.1662216671103007E-2</v>
      </c>
      <c r="L31" s="52">
        <f t="shared" ref="L31" si="128">L28+L29+L30</f>
        <v>45339.089000000007</v>
      </c>
      <c r="M31" s="53">
        <f>IF(L31&gt;0,N31/L31,0)</f>
        <v>0.74137976755554125</v>
      </c>
      <c r="N31" s="54">
        <f t="shared" ref="N31" si="129">N28+N29+N30</f>
        <v>33613.483264000002</v>
      </c>
      <c r="O31" s="21">
        <f>IF(L31&gt;0,P31/L31,0)</f>
        <v>0.22142602900556732</v>
      </c>
      <c r="P31" s="54">
        <f t="shared" ref="P31" si="130">P28+P29+P30</f>
        <v>10039.254435999999</v>
      </c>
      <c r="Q31" s="21">
        <f>IF(L31&gt;0,R31/L31,0)</f>
        <v>3.7194203438891321E-2</v>
      </c>
      <c r="R31" s="54">
        <f t="shared" ref="R31" si="131">R28+R29+R30</f>
        <v>1686.3513</v>
      </c>
      <c r="S31" s="21">
        <f>IF(L31&gt;0,T31/L31,0)</f>
        <v>0.21032396334650655</v>
      </c>
      <c r="T31" s="54">
        <f t="shared" ref="T31" si="132">T28+T29+T30</f>
        <v>9535.8968929999992</v>
      </c>
      <c r="U31" s="21">
        <f>IF(L31&gt;0,V31/L31,0)</f>
        <v>0.51202635659485785</v>
      </c>
      <c r="V31" s="54">
        <f t="shared" ref="V31" si="133">V28+V29+V30</f>
        <v>23214.808552000002</v>
      </c>
      <c r="W31" s="21">
        <f>IF(L31&gt;0,X31/L31,0)</f>
        <v>0.39333106670934653</v>
      </c>
      <c r="X31" s="54">
        <f t="shared" ref="X31" si="134">X28+X29+X30</f>
        <v>17833.272240000002</v>
      </c>
      <c r="Y31" s="55">
        <f>IF(L31&gt;0,Z31/L31,0)</f>
        <v>3.2166844999907255E-3</v>
      </c>
      <c r="Z31" s="56">
        <f t="shared" ref="Z31" si="135">SUM(Z28:Z30)</f>
        <v>145.84154483000003</v>
      </c>
      <c r="AA31" s="55">
        <f>IF(L31&gt;0,(AA28*L28+AA29*L29+AA30*L30)/L31,0)</f>
        <v>3.368469175461377E-3</v>
      </c>
      <c r="AB31" s="55">
        <f>IF(J31&gt;0,(J28*AB28+J29*AB29+J30*AB30)/J31,0)</f>
        <v>2.7330985482913246E-4</v>
      </c>
      <c r="AC31" s="52">
        <f t="shared" ref="AC31" si="136">SUM(AC28:AC30)</f>
        <v>12.389450139999999</v>
      </c>
      <c r="AD31" s="53">
        <f>IF(J31&gt;0,(J28*AD28+J29*AD29+J30*AD30)/J31,0)</f>
        <v>0.22459846434202174</v>
      </c>
      <c r="AE31" s="58">
        <f t="shared" ref="AE31" si="137">SUM(AE28:AE30)</f>
        <v>138.72719039999998</v>
      </c>
      <c r="AF31" s="53">
        <f t="shared" ref="AF31" si="138">IF(AND(Z31&gt;0),((Z28*AF28+Z29*AF29+Z30*AF30)/Z31),0)</f>
        <v>0.91616235072056762</v>
      </c>
      <c r="AG31" s="57">
        <f t="shared" si="0"/>
        <v>0.91996897398863031</v>
      </c>
      <c r="AH31" s="51">
        <f t="shared" ref="AH31" si="139">SUM(AH28:AH30)</f>
        <v>682</v>
      </c>
      <c r="AI31" s="21">
        <f t="shared" ref="AI31" si="140">IF(AH31&gt;0,(AI28*AH28+AI29*AH29+AI30*AH30)/AH31,0)</f>
        <v>9.4164222873900291E-2</v>
      </c>
      <c r="AJ31" s="53">
        <f>IF(J31&gt;0,(AJ28*J28+AJ29*J29+AJ30*J30)/J31,0)</f>
        <v>0.22719941440242428</v>
      </c>
      <c r="AK31" s="58">
        <f t="shared" ref="AK31" si="141">SUM(AK28:AK30)</f>
        <v>140.3338736</v>
      </c>
      <c r="AL31" s="56"/>
      <c r="AM31" s="56">
        <f t="shared" ref="AM31" si="142">SUM(AM28:AM30)</f>
        <v>498.6</v>
      </c>
      <c r="AN31" s="106"/>
      <c r="AO31" s="107">
        <f>AN30</f>
        <v>1009.1000000000007</v>
      </c>
      <c r="AP31" s="51">
        <f t="shared" ref="AP31" si="143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6000</v>
      </c>
      <c r="E32" s="12">
        <v>4</v>
      </c>
      <c r="F32" s="12">
        <v>16844</v>
      </c>
      <c r="G32" s="13">
        <v>3.2</v>
      </c>
      <c r="H32" s="13">
        <v>5.7</v>
      </c>
      <c r="I32" s="12">
        <v>16463</v>
      </c>
      <c r="J32" s="12">
        <v>15912</v>
      </c>
      <c r="K32" s="14">
        <v>8.1000000000000003E-2</v>
      </c>
      <c r="L32" s="24">
        <f t="shared" ref="L32:L34" si="144">J32*(1-K32)</f>
        <v>14623.128000000001</v>
      </c>
      <c r="M32" s="15">
        <v>0.75700000000000001</v>
      </c>
      <c r="N32" s="25">
        <f>L32*M32</f>
        <v>11069.707896</v>
      </c>
      <c r="O32" s="14">
        <v>0.19800000000000001</v>
      </c>
      <c r="P32" s="25">
        <f>L32*O32</f>
        <v>2895.3793440000004</v>
      </c>
      <c r="Q32" s="16">
        <v>4.4999999999999998E-2</v>
      </c>
      <c r="R32" s="25">
        <f>L32*Q32</f>
        <v>658.04075999999998</v>
      </c>
      <c r="S32" s="26">
        <v>0.21</v>
      </c>
      <c r="T32" s="25">
        <f>L32*S32</f>
        <v>3070.8568799999998</v>
      </c>
      <c r="U32" s="16">
        <v>0.501</v>
      </c>
      <c r="V32" s="25">
        <f>L32*U32</f>
        <v>7326.1871280000005</v>
      </c>
      <c r="W32" s="16">
        <v>0.39</v>
      </c>
      <c r="X32" s="25">
        <f>W32*L32</f>
        <v>5703.0199200000006</v>
      </c>
      <c r="Y32" s="17">
        <v>3.2399999999999998E-3</v>
      </c>
      <c r="Z32" s="18">
        <f>L32*Y32</f>
        <v>47.378934719999997</v>
      </c>
      <c r="AA32" s="27">
        <f>IF(L32&gt;0,(AC32+AK32)/L32,0)</f>
        <v>3.746092139793893E-3</v>
      </c>
      <c r="AB32" s="17">
        <v>2.7E-4</v>
      </c>
      <c r="AC32" s="24">
        <f>AB32*L32</f>
        <v>3.94824456</v>
      </c>
      <c r="AD32" s="118">
        <v>0.22439999999999999</v>
      </c>
      <c r="AE32" s="30">
        <f t="shared" ref="AE32:AE34" si="145">AH32*(1-AI32)*AD32</f>
        <v>50.493814799999996</v>
      </c>
      <c r="AF32" s="28">
        <f t="shared" ref="AF32:AF34" si="146">IF(AND(AD32&gt;0,AB32&gt;0,Y32&gt;0),((Y32-AB32)*AD32)/((AD32-AB32)*Y32),0)</f>
        <v>0.91777093651006103</v>
      </c>
      <c r="AG32" s="60">
        <f t="shared" si="0"/>
        <v>0.92903529155993969</v>
      </c>
      <c r="AH32" s="12">
        <v>247</v>
      </c>
      <c r="AI32" s="14">
        <v>8.8999999999999996E-2</v>
      </c>
      <c r="AJ32" s="15">
        <v>0.22589999999999999</v>
      </c>
      <c r="AK32" s="30">
        <f t="shared" ref="AK32:AK34" si="147">AH32*(1-AI32)*AJ32</f>
        <v>50.831340299999994</v>
      </c>
      <c r="AL32" s="19">
        <v>1.7</v>
      </c>
      <c r="AM32" s="19">
        <v>1004.84</v>
      </c>
      <c r="AN32" s="102">
        <f>AN30+AH32-AM32</f>
        <v>251.26000000000079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11" t="s">
        <v>54</v>
      </c>
      <c r="D33" s="34">
        <v>22840</v>
      </c>
      <c r="E33" s="34">
        <v>12</v>
      </c>
      <c r="F33" s="34">
        <v>17803</v>
      </c>
      <c r="G33" s="35">
        <v>3</v>
      </c>
      <c r="H33" s="35">
        <v>4.5999999999999996</v>
      </c>
      <c r="I33" s="34">
        <v>16964</v>
      </c>
      <c r="J33" s="34">
        <v>16128</v>
      </c>
      <c r="K33" s="36">
        <v>8.1000000000000003E-2</v>
      </c>
      <c r="L33" s="37">
        <f t="shared" si="144"/>
        <v>14821.632000000001</v>
      </c>
      <c r="M33" s="38">
        <v>0.82699999999999996</v>
      </c>
      <c r="N33" s="25">
        <f>L33*M33</f>
        <v>12257.489664000001</v>
      </c>
      <c r="O33" s="36">
        <v>0.13900000000000001</v>
      </c>
      <c r="P33" s="25">
        <f>L33*O33</f>
        <v>2060.2068480000003</v>
      </c>
      <c r="Q33" s="39">
        <v>3.4000000000000002E-2</v>
      </c>
      <c r="R33" s="25">
        <f>L33*Q33</f>
        <v>503.93548800000008</v>
      </c>
      <c r="S33" s="28">
        <v>0.19700000000000001</v>
      </c>
      <c r="T33" s="25">
        <f>L33*S33</f>
        <v>2919.8615040000004</v>
      </c>
      <c r="U33" s="39">
        <v>0.5</v>
      </c>
      <c r="V33" s="25">
        <f>L33*U33</f>
        <v>7410.8160000000007</v>
      </c>
      <c r="W33" s="39">
        <v>0.39</v>
      </c>
      <c r="X33" s="25">
        <f>W33*L33</f>
        <v>5780.4364800000003</v>
      </c>
      <c r="Y33" s="40">
        <v>3.1700000000000001E-3</v>
      </c>
      <c r="Z33" s="18">
        <f>L33*Y33</f>
        <v>46.984573440000005</v>
      </c>
      <c r="AA33" s="27">
        <f>IF(L33&gt;0,(AC33+AK33)/L33,0)</f>
        <v>3.8069647404550323E-3</v>
      </c>
      <c r="AB33" s="40">
        <v>2.5999999999999998E-4</v>
      </c>
      <c r="AC33" s="37">
        <f>AB33*L33</f>
        <v>3.8536243200000002</v>
      </c>
      <c r="AD33" s="28">
        <v>0.2263</v>
      </c>
      <c r="AE33" s="41">
        <f t="shared" si="145"/>
        <v>51.929287299999999</v>
      </c>
      <c r="AF33" s="28">
        <f t="shared" si="146"/>
        <v>0.91903697009043939</v>
      </c>
      <c r="AG33" s="29">
        <f t="shared" si="0"/>
        <v>0.93276269147862767</v>
      </c>
      <c r="AH33" s="34">
        <v>253</v>
      </c>
      <c r="AI33" s="36">
        <v>9.2999999999999999E-2</v>
      </c>
      <c r="AJ33" s="38">
        <v>0.2291</v>
      </c>
      <c r="AK33" s="41">
        <f t="shared" si="147"/>
        <v>52.571806100000003</v>
      </c>
      <c r="AL33" s="42">
        <v>1.85</v>
      </c>
      <c r="AM33" s="42"/>
      <c r="AN33" s="122">
        <f>AN32+AH33-AM33</f>
        <v>504.26000000000079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46" t="s">
        <v>49</v>
      </c>
      <c r="D34" s="43">
        <v>21360</v>
      </c>
      <c r="E34" s="43">
        <v>7</v>
      </c>
      <c r="F34" s="43">
        <v>17870</v>
      </c>
      <c r="G34" s="37">
        <v>4.4000000000000004</v>
      </c>
      <c r="H34" s="37">
        <v>5.6</v>
      </c>
      <c r="I34" s="43">
        <v>17414</v>
      </c>
      <c r="J34" s="43">
        <v>16305</v>
      </c>
      <c r="K34" s="39">
        <v>7.0999999999999994E-2</v>
      </c>
      <c r="L34" s="37">
        <f t="shared" si="144"/>
        <v>15147.345000000001</v>
      </c>
      <c r="M34" s="28">
        <v>0.85899999999999999</v>
      </c>
      <c r="N34" s="25">
        <f>L34*M34</f>
        <v>13011.569355000001</v>
      </c>
      <c r="O34" s="39">
        <v>0.115</v>
      </c>
      <c r="P34" s="25">
        <f>L34*O34</f>
        <v>1741.9446750000002</v>
      </c>
      <c r="Q34" s="39">
        <v>2.5999999999999999E-2</v>
      </c>
      <c r="R34" s="25">
        <f>L34*Q34</f>
        <v>393.83097000000004</v>
      </c>
      <c r="S34" s="28">
        <v>0.20100000000000001</v>
      </c>
      <c r="T34" s="25">
        <f>L34*S34</f>
        <v>3044.6163450000004</v>
      </c>
      <c r="U34" s="39">
        <v>0.51500000000000001</v>
      </c>
      <c r="V34" s="25">
        <f>L34*U34</f>
        <v>7800.8826750000007</v>
      </c>
      <c r="W34" s="39">
        <v>0.39</v>
      </c>
      <c r="X34" s="25">
        <f>W34*L34</f>
        <v>5907.4645500000006</v>
      </c>
      <c r="Y34" s="47">
        <v>3.1900000000000001E-3</v>
      </c>
      <c r="Z34" s="18">
        <f>L34*Y34</f>
        <v>48.320030550000006</v>
      </c>
      <c r="AA34" s="27">
        <f>IF(L34&gt;0,(AC34+AK34)/L34,0)</f>
        <v>3.4536523166271049E-3</v>
      </c>
      <c r="AB34" s="47">
        <v>2.7E-4</v>
      </c>
      <c r="AC34" s="37">
        <f>AB34*L34</f>
        <v>4.0897831500000006</v>
      </c>
      <c r="AD34" s="28">
        <v>0.2266</v>
      </c>
      <c r="AE34" s="41">
        <f t="shared" si="145"/>
        <v>46.500132799999996</v>
      </c>
      <c r="AF34" s="28">
        <f t="shared" si="146"/>
        <v>0.91645247936717378</v>
      </c>
      <c r="AG34" s="29">
        <f t="shared" si="0"/>
        <v>0.92288222587151303</v>
      </c>
      <c r="AH34" s="43">
        <v>227</v>
      </c>
      <c r="AI34" s="39">
        <v>9.6000000000000002E-2</v>
      </c>
      <c r="AJ34" s="28">
        <v>0.23499999999999999</v>
      </c>
      <c r="AK34" s="41">
        <f t="shared" si="147"/>
        <v>48.223879999999994</v>
      </c>
      <c r="AL34" s="18">
        <v>1.8</v>
      </c>
      <c r="AM34" s="18"/>
      <c r="AN34" s="122">
        <f>AN33+AH34-AM34</f>
        <v>731.26000000000079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148">SUM(D32:D34)</f>
        <v>50200</v>
      </c>
      <c r="E35" s="51"/>
      <c r="F35" s="51">
        <f t="shared" ref="F35" si="149">SUM(F32:F34)</f>
        <v>52517</v>
      </c>
      <c r="G35" s="52"/>
      <c r="H35" s="52"/>
      <c r="I35" s="51">
        <f t="shared" ref="I35:J35" si="150">SUM(I32:I34)</f>
        <v>50841</v>
      </c>
      <c r="J35" s="51">
        <f t="shared" si="150"/>
        <v>48345</v>
      </c>
      <c r="K35" s="21">
        <f t="shared" ref="K35" si="151">IF(J35&gt;0,(J32*K32+J33*K33+J34*K34)/J35,0)</f>
        <v>7.7627365808253176E-2</v>
      </c>
      <c r="L35" s="52">
        <f t="shared" ref="L35" si="152">L32+L33+L34</f>
        <v>44592.105000000003</v>
      </c>
      <c r="M35" s="53">
        <f>IF(L35&gt;0,N35/L35,0)</f>
        <v>0.81491481317152437</v>
      </c>
      <c r="N35" s="54">
        <f t="shared" ref="N35" si="153">N32+N33+N34</f>
        <v>36338.766915</v>
      </c>
      <c r="O35" s="21">
        <f>IF(L35&gt;0,P35/L35,0)</f>
        <v>0.15019544080729091</v>
      </c>
      <c r="P35" s="54">
        <f t="shared" ref="P35" si="154">P32+P33+P34</f>
        <v>6697.5308670000013</v>
      </c>
      <c r="Q35" s="21">
        <f>IF(L35&gt;0,R35/L35,0)</f>
        <v>3.4889746021184685E-2</v>
      </c>
      <c r="R35" s="54">
        <f t="shared" ref="R35" si="155">R32+R33+R34</f>
        <v>1555.8072179999999</v>
      </c>
      <c r="S35" s="21">
        <f>IF(L35&gt;0,T35/L35,0)</f>
        <v>0.20262184817245113</v>
      </c>
      <c r="T35" s="54">
        <f t="shared" ref="T35" si="156">T32+T33+T34</f>
        <v>9035.3347290000002</v>
      </c>
      <c r="U35" s="21">
        <f>IF(L35&gt;0,V35/L35,0)</f>
        <v>0.50542323137694445</v>
      </c>
      <c r="V35" s="54">
        <f t="shared" ref="V35" si="157">V32+V33+V34</f>
        <v>22537.885803000001</v>
      </c>
      <c r="W35" s="21">
        <f>IF(L35&gt;0,X35/L35,0)</f>
        <v>0.38999999999999996</v>
      </c>
      <c r="X35" s="54">
        <f t="shared" ref="X35" si="158">X32+X33+X34</f>
        <v>17390.92095</v>
      </c>
      <c r="Y35" s="55">
        <f>IF(L35&gt;0,Z35/L35,0)</f>
        <v>3.1997488952360516E-3</v>
      </c>
      <c r="Z35" s="56">
        <f t="shared" ref="Z35" si="159">SUM(Z32:Z34)</f>
        <v>142.68353871000002</v>
      </c>
      <c r="AA35" s="55">
        <f>IF(L35&gt;0,(AA32*L32+AA33*L33+AA34*L34)/L35,0)</f>
        <v>3.66698720390078E-3</v>
      </c>
      <c r="AB35" s="55">
        <f>IF(J35&gt;0,(J32*AB32+J33*AB33+J34*AB34)/J35,0)</f>
        <v>2.6666397766056469E-4</v>
      </c>
      <c r="AC35" s="52">
        <f t="shared" ref="AC35" si="160">SUM(AC32:AC34)</f>
        <v>11.891652030000001</v>
      </c>
      <c r="AD35" s="53">
        <f>IF(J35&gt;0,(J32*AD32+J33*AD33+J34*AD34)/J35,0)</f>
        <v>0.22577582376667701</v>
      </c>
      <c r="AE35" s="58">
        <f t="shared" ref="AE35" si="161">SUM(AE32:AE34)</f>
        <v>148.92323489999998</v>
      </c>
      <c r="AF35" s="53">
        <f t="shared" ref="AF35" si="162">IF(AND(Z35&gt;0),((Z32*AF32+Z33*AF33+Z34*AF34)/Z35),0)</f>
        <v>0.91774133364397992</v>
      </c>
      <c r="AG35" s="57">
        <f t="shared" si="0"/>
        <v>0.92835599033385308</v>
      </c>
      <c r="AH35" s="51">
        <f t="shared" ref="AH35" si="163">SUM(AH32:AH34)</f>
        <v>727</v>
      </c>
      <c r="AI35" s="21">
        <f t="shared" ref="AI35" si="164">IF(AH35&gt;0,(AI32*AH32+AI33*AH33+AI34*AH34)/AH35,0)</f>
        <v>9.2577716643741412E-2</v>
      </c>
      <c r="AJ35" s="53">
        <f>IF(J35&gt;0,(AJ32*J32+AJ33*J33+AJ34*J34)/J35,0)</f>
        <v>0.23003662426310886</v>
      </c>
      <c r="AK35" s="58">
        <f t="shared" ref="AK35" si="165">SUM(AK32:AK34)</f>
        <v>151.62702639999998</v>
      </c>
      <c r="AL35" s="56"/>
      <c r="AM35" s="56">
        <f t="shared" ref="AM35" si="166">SUM(AM32:AM34)</f>
        <v>1004.84</v>
      </c>
      <c r="AN35" s="106"/>
      <c r="AO35" s="107">
        <f>AN34</f>
        <v>731.26000000000079</v>
      </c>
      <c r="AP35" s="51">
        <f t="shared" ref="AP35" si="167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11" t="s">
        <v>52</v>
      </c>
      <c r="D36" s="12">
        <v>6100</v>
      </c>
      <c r="E36" s="12">
        <v>10</v>
      </c>
      <c r="F36" s="12">
        <v>9566</v>
      </c>
      <c r="G36" s="13">
        <v>2.1</v>
      </c>
      <c r="H36" s="13">
        <v>5.5</v>
      </c>
      <c r="I36" s="12">
        <v>9956</v>
      </c>
      <c r="J36" s="12">
        <v>15931</v>
      </c>
      <c r="K36" s="14">
        <v>7.3999999999999996E-2</v>
      </c>
      <c r="L36" s="24">
        <f t="shared" ref="L36:L38" si="168">J36*(1-K36)</f>
        <v>14752.106000000002</v>
      </c>
      <c r="M36" s="15">
        <v>0.66500000000000004</v>
      </c>
      <c r="N36" s="25">
        <f>L36*M36</f>
        <v>9810.1504900000018</v>
      </c>
      <c r="O36" s="14">
        <v>0.27</v>
      </c>
      <c r="P36" s="25">
        <f>L36*O36</f>
        <v>3983.0686200000005</v>
      </c>
      <c r="Q36" s="16">
        <v>6.5000000000000002E-2</v>
      </c>
      <c r="R36" s="25">
        <f>L36*Q36</f>
        <v>958.88689000000011</v>
      </c>
      <c r="S36" s="26">
        <v>0.19900000000000001</v>
      </c>
      <c r="T36" s="25">
        <f>L36*S36</f>
        <v>2935.6690940000003</v>
      </c>
      <c r="U36" s="16">
        <v>0.498</v>
      </c>
      <c r="V36" s="25">
        <f>L36*U36</f>
        <v>7346.548788000001</v>
      </c>
      <c r="W36" s="16">
        <v>0.38</v>
      </c>
      <c r="X36" s="25">
        <f>W36*L36</f>
        <v>5605.8002800000004</v>
      </c>
      <c r="Y36" s="17">
        <v>3.1800000000000001E-3</v>
      </c>
      <c r="Z36" s="18">
        <f>L36*Y36</f>
        <v>46.911697080000003</v>
      </c>
      <c r="AA36" s="27">
        <f>IF(L36&gt;0,(AC36+AK36)/L36,0)</f>
        <v>3.4522220678186552E-3</v>
      </c>
      <c r="AB36" s="17">
        <v>2.7999999999999998E-4</v>
      </c>
      <c r="AC36" s="24">
        <f>AB36*L36</f>
        <v>4.1305896799999999</v>
      </c>
      <c r="AD36" s="118">
        <v>0.22420000000000001</v>
      </c>
      <c r="AE36" s="30">
        <f t="shared" ref="AE36:AE38" si="169">AH36*(1-AI36)*AD36</f>
        <v>45.243111600000006</v>
      </c>
      <c r="AF36" s="28">
        <f t="shared" ref="AF36:AF38" si="170">IF(AND(AD36&gt;0,AB36&gt;0,Y36&gt;0),((Y36-AB36)*AD36)/((AD36-AB36)*Y36),0)</f>
        <v>0.91309002990735699</v>
      </c>
      <c r="AG36" s="60">
        <f t="shared" si="0"/>
        <v>0.92000364706532967</v>
      </c>
      <c r="AH36" s="12">
        <v>222</v>
      </c>
      <c r="AI36" s="14">
        <v>9.0999999999999998E-2</v>
      </c>
      <c r="AJ36" s="15">
        <v>0.2319</v>
      </c>
      <c r="AK36" s="30">
        <f t="shared" ref="AK36:AK38" si="171">AH36*(1-AI36)*AJ36</f>
        <v>46.796956199999997</v>
      </c>
      <c r="AL36" s="19">
        <v>1.7</v>
      </c>
      <c r="AM36" s="19">
        <v>862</v>
      </c>
      <c r="AN36" s="102">
        <f>AN34+AH36-AM36+AO36</f>
        <v>107.30000000000078</v>
      </c>
      <c r="AO36" s="103">
        <v>16.04</v>
      </c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11" t="s">
        <v>54</v>
      </c>
      <c r="D37" s="34">
        <v>23140</v>
      </c>
      <c r="E37" s="34">
        <v>12</v>
      </c>
      <c r="F37" s="34">
        <v>17554</v>
      </c>
      <c r="G37" s="35">
        <v>3.1</v>
      </c>
      <c r="H37" s="35">
        <v>5.4</v>
      </c>
      <c r="I37" s="34">
        <v>16745</v>
      </c>
      <c r="J37" s="34">
        <v>16018</v>
      </c>
      <c r="K37" s="36">
        <v>7.4999999999999997E-2</v>
      </c>
      <c r="L37" s="37">
        <f t="shared" si="168"/>
        <v>14816.650000000001</v>
      </c>
      <c r="M37" s="38">
        <v>0.78500000000000003</v>
      </c>
      <c r="N37" s="25">
        <f>L37*M37</f>
        <v>11631.070250000002</v>
      </c>
      <c r="O37" s="36">
        <v>0.16500000000000001</v>
      </c>
      <c r="P37" s="25">
        <f>L37*O37</f>
        <v>2444.7472500000003</v>
      </c>
      <c r="Q37" s="39">
        <v>0.05</v>
      </c>
      <c r="R37" s="25">
        <f>L37*Q37</f>
        <v>740.8325000000001</v>
      </c>
      <c r="S37" s="28">
        <v>0.20200000000000001</v>
      </c>
      <c r="T37" s="25">
        <f>L37*S37</f>
        <v>2992.9633000000003</v>
      </c>
      <c r="U37" s="39">
        <v>0.51700000000000002</v>
      </c>
      <c r="V37" s="25">
        <f>L37*U37</f>
        <v>7660.2080500000011</v>
      </c>
      <c r="W37" s="39">
        <v>0.39</v>
      </c>
      <c r="X37" s="25">
        <f>W37*L37</f>
        <v>5778.4935000000005</v>
      </c>
      <c r="Y37" s="40">
        <v>3.0999999999999999E-3</v>
      </c>
      <c r="Z37" s="18">
        <f>L37*Y37</f>
        <v>45.931615000000001</v>
      </c>
      <c r="AA37" s="27">
        <f>IF(L37&gt;0,(AC37+AK37)/L37,0)</f>
        <v>2.9527116790907526E-3</v>
      </c>
      <c r="AB37" s="40">
        <v>2.7E-4</v>
      </c>
      <c r="AC37" s="37">
        <f>AB37*L37</f>
        <v>4.0004955000000004</v>
      </c>
      <c r="AD37" s="28">
        <v>0.2155</v>
      </c>
      <c r="AE37" s="41">
        <f t="shared" si="169"/>
        <v>38.240475000000004</v>
      </c>
      <c r="AF37" s="28">
        <f t="shared" si="170"/>
        <v>0.91404843730562813</v>
      </c>
      <c r="AG37" s="29">
        <f t="shared" si="0"/>
        <v>0.90965508964967656</v>
      </c>
      <c r="AH37" s="34">
        <v>195</v>
      </c>
      <c r="AI37" s="36">
        <v>0.09</v>
      </c>
      <c r="AJ37" s="38">
        <v>0.224</v>
      </c>
      <c r="AK37" s="41">
        <f t="shared" si="171"/>
        <v>39.748800000000003</v>
      </c>
      <c r="AL37" s="42">
        <v>1.8</v>
      </c>
      <c r="AM37" s="42"/>
      <c r="AN37" s="122">
        <f>AN36+AH37-AM37</f>
        <v>302.30000000000075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11" t="s">
        <v>50</v>
      </c>
      <c r="D38" s="43">
        <v>21284</v>
      </c>
      <c r="E38" s="43">
        <v>3</v>
      </c>
      <c r="F38" s="43">
        <v>17850</v>
      </c>
      <c r="G38" s="37">
        <v>3.3</v>
      </c>
      <c r="H38" s="37">
        <v>6.6</v>
      </c>
      <c r="I38" s="43">
        <v>17692</v>
      </c>
      <c r="J38" s="43">
        <v>16144</v>
      </c>
      <c r="K38" s="39">
        <v>0.08</v>
      </c>
      <c r="L38" s="37">
        <f t="shared" si="168"/>
        <v>14852.480000000001</v>
      </c>
      <c r="M38" s="28">
        <v>0.748</v>
      </c>
      <c r="N38" s="25">
        <f>L38*M38</f>
        <v>11109.655040000001</v>
      </c>
      <c r="O38" s="39">
        <v>0.13</v>
      </c>
      <c r="P38" s="25">
        <f>L38*O38</f>
        <v>1930.8224000000002</v>
      </c>
      <c r="Q38" s="39">
        <v>0.122</v>
      </c>
      <c r="R38" s="25">
        <f>L38*Q38</f>
        <v>1812.0025600000001</v>
      </c>
      <c r="S38" s="28">
        <v>0.20899999999999999</v>
      </c>
      <c r="T38" s="25">
        <f>L38*S38</f>
        <v>3104.1683200000002</v>
      </c>
      <c r="U38" s="39">
        <v>0.51700000000000002</v>
      </c>
      <c r="V38" s="25">
        <f>L38*U38</f>
        <v>7678.7321600000014</v>
      </c>
      <c r="W38" s="39">
        <v>0.39</v>
      </c>
      <c r="X38" s="25">
        <f>W38*L38</f>
        <v>5792.467200000001</v>
      </c>
      <c r="Y38" s="47">
        <v>3.0500000000000002E-3</v>
      </c>
      <c r="Z38" s="18">
        <f>L38*Y38</f>
        <v>45.300064000000006</v>
      </c>
      <c r="AA38" s="27">
        <f>IF(L38&gt;0,(AC38+AK38)/L38,0)</f>
        <v>3.1512085793079679E-3</v>
      </c>
      <c r="AB38" s="47">
        <v>2.9999999999999997E-4</v>
      </c>
      <c r="AC38" s="37">
        <f>AB38*L38</f>
        <v>4.4557440000000001</v>
      </c>
      <c r="AD38" s="28">
        <v>0.216</v>
      </c>
      <c r="AE38" s="41">
        <f t="shared" si="169"/>
        <v>41.786496000000007</v>
      </c>
      <c r="AF38" s="28">
        <f t="shared" si="170"/>
        <v>0.90289336282176968</v>
      </c>
      <c r="AG38" s="29">
        <f t="shared" si="0"/>
        <v>0.906040149199972</v>
      </c>
      <c r="AH38" s="43">
        <v>214</v>
      </c>
      <c r="AI38" s="39">
        <v>9.6000000000000002E-2</v>
      </c>
      <c r="AJ38" s="28">
        <v>0.21890000000000001</v>
      </c>
      <c r="AK38" s="41">
        <f t="shared" si="171"/>
        <v>42.347518400000006</v>
      </c>
      <c r="AL38" s="18">
        <v>1.75</v>
      </c>
      <c r="AM38" s="18"/>
      <c r="AN38" s="122">
        <f>AN37+AH38-AM38</f>
        <v>516.30000000000075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172">SUM(D36:D38)</f>
        <v>50524</v>
      </c>
      <c r="E39" s="51"/>
      <c r="F39" s="51">
        <f t="shared" ref="F39" si="173">SUM(F36:F38)</f>
        <v>44970</v>
      </c>
      <c r="G39" s="52"/>
      <c r="H39" s="52"/>
      <c r="I39" s="51">
        <f t="shared" ref="I39:J39" si="174">SUM(I36:I38)</f>
        <v>44393</v>
      </c>
      <c r="J39" s="51">
        <f t="shared" si="174"/>
        <v>48093</v>
      </c>
      <c r="K39" s="21">
        <f t="shared" ref="K39" si="175">IF(J39&gt;0,(J36*K36+J37*K37+J38*K38)/J39,0)</f>
        <v>7.6347160709458753E-2</v>
      </c>
      <c r="L39" s="52">
        <f t="shared" ref="L39" si="176">L36+L37+L38</f>
        <v>44421.236000000004</v>
      </c>
      <c r="M39" s="53">
        <f>IF(L39&gt;0,N39/L39,0)</f>
        <v>0.73277735405651478</v>
      </c>
      <c r="N39" s="54">
        <f t="shared" ref="N39" si="177">N36+N37+N38</f>
        <v>32550.875780000006</v>
      </c>
      <c r="O39" s="21">
        <f>IF(L39&gt;0,P39/L39,0)</f>
        <v>0.18816762032465734</v>
      </c>
      <c r="P39" s="54">
        <f t="shared" ref="P39" si="178">P36+P37+P38</f>
        <v>8358.6382700000013</v>
      </c>
      <c r="Q39" s="21">
        <f>IF(L39&gt;0,R39/L39,0)</f>
        <v>7.9055025618827893E-2</v>
      </c>
      <c r="R39" s="54">
        <f t="shared" ref="R39" si="179">R36+R37+R38</f>
        <v>3511.7219500000001</v>
      </c>
      <c r="S39" s="21">
        <f>IF(L39&gt;0,T39/L39,0)</f>
        <v>0.20334420037299278</v>
      </c>
      <c r="T39" s="54">
        <f t="shared" ref="T39" si="180">T36+T37+T38</f>
        <v>9032.8007140000009</v>
      </c>
      <c r="U39" s="21">
        <f>IF(L39&gt;0,V39/L39,0)</f>
        <v>0.51069017975996878</v>
      </c>
      <c r="V39" s="54">
        <f t="shared" ref="V39" si="181">V36+V37+V38</f>
        <v>22685.488998000001</v>
      </c>
      <c r="W39" s="21">
        <f>IF(L39&gt;0,X39/L39,0)</f>
        <v>0.38667904197893094</v>
      </c>
      <c r="X39" s="54">
        <f t="shared" ref="X39" si="182">X36+X37+X38</f>
        <v>17176.760979999999</v>
      </c>
      <c r="Y39" s="55">
        <f>IF(L39&gt;0,Z39/L39,0)</f>
        <v>3.1098498943163124E-3</v>
      </c>
      <c r="Z39" s="56">
        <f t="shared" ref="Z39" si="183">SUM(Z36:Z38)</f>
        <v>138.14337608</v>
      </c>
      <c r="AA39" s="55">
        <f>IF(L39&gt;0,(AA36*L36+AA37*L37+AA38*L38)/L39,0)</f>
        <v>3.1849654921803617E-3</v>
      </c>
      <c r="AB39" s="55">
        <f>IF(J39&gt;0,(J36*AB36+J37*AB37+J38*AB38)/J39,0)</f>
        <v>2.8338302871519765E-4</v>
      </c>
      <c r="AC39" s="52">
        <f t="shared" ref="AC39" si="184">SUM(AC36:AC38)</f>
        <v>12.586829179999999</v>
      </c>
      <c r="AD39" s="53">
        <f>IF(J39&gt;0,(J36*AD36+J37*AD37+J38*AD38)/J39,0)</f>
        <v>0.21854975152309067</v>
      </c>
      <c r="AE39" s="58">
        <f t="shared" ref="AE39" si="185">SUM(AE36:AE38)</f>
        <v>125.27008260000002</v>
      </c>
      <c r="AF39" s="53">
        <f t="shared" ref="AF39" si="186">IF(AND(Z39&gt;0),((Z36*AF36+Z37*AF37+Z38*AF38)/Z39),0)</f>
        <v>0.91006499545553332</v>
      </c>
      <c r="AG39" s="57">
        <f t="shared" si="0"/>
        <v>0.9121741235190387</v>
      </c>
      <c r="AH39" s="51">
        <f t="shared" ref="AH39" si="187">SUM(AH36:AH38)</f>
        <v>631</v>
      </c>
      <c r="AI39" s="21">
        <f t="shared" ref="AI39" si="188">IF(AH39&gt;0,(AI36*AH36+AI37*AH37+AI38*AH38)/AH39,0)</f>
        <v>9.2386687797147371E-2</v>
      </c>
      <c r="AJ39" s="53">
        <f>IF(J39&gt;0,(AJ36*J36+AJ37*J37+AJ38*J38)/J39,0)</f>
        <v>0.22490492379348348</v>
      </c>
      <c r="AK39" s="58">
        <f t="shared" ref="AK39" si="189">SUM(AK36:AK38)</f>
        <v>128.89327460000001</v>
      </c>
      <c r="AL39" s="56"/>
      <c r="AM39" s="56">
        <f t="shared" ref="AM39" si="190">SUM(AM36:AM38)</f>
        <v>862</v>
      </c>
      <c r="AN39" s="106"/>
      <c r="AO39" s="107">
        <f>AN38</f>
        <v>516.30000000000075</v>
      </c>
      <c r="AP39" s="51">
        <f t="shared" ref="AP39" si="191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46" t="s">
        <v>51</v>
      </c>
      <c r="D40" s="12">
        <v>19000</v>
      </c>
      <c r="E40" s="12">
        <v>3</v>
      </c>
      <c r="F40" s="12">
        <v>18715</v>
      </c>
      <c r="G40" s="13">
        <v>5.2</v>
      </c>
      <c r="H40" s="13">
        <v>7.3</v>
      </c>
      <c r="I40" s="12">
        <v>18168</v>
      </c>
      <c r="J40" s="12">
        <v>16087</v>
      </c>
      <c r="K40" s="14">
        <v>8.2000000000000003E-2</v>
      </c>
      <c r="L40" s="24">
        <f t="shared" ref="L40:L42" si="192">J40*(1-K40)</f>
        <v>14767.866</v>
      </c>
      <c r="M40" s="15">
        <v>0.72099999999999997</v>
      </c>
      <c r="N40" s="25">
        <f>L40*M40</f>
        <v>10647.631385999999</v>
      </c>
      <c r="O40" s="14">
        <v>0.14899999999999999</v>
      </c>
      <c r="P40" s="25">
        <f>L40*O40</f>
        <v>2200.4120339999999</v>
      </c>
      <c r="Q40" s="16">
        <v>0.13</v>
      </c>
      <c r="R40" s="25">
        <f>L40*Q40</f>
        <v>1919.82258</v>
      </c>
      <c r="S40" s="26">
        <v>0.216</v>
      </c>
      <c r="T40" s="25">
        <f>L40*S40</f>
        <v>3189.8590559999998</v>
      </c>
      <c r="U40" s="16">
        <v>0.51400000000000001</v>
      </c>
      <c r="V40" s="25">
        <f>L40*U40</f>
        <v>7590.6831240000001</v>
      </c>
      <c r="W40" s="16">
        <v>0.39</v>
      </c>
      <c r="X40" s="25">
        <f>W40*L40</f>
        <v>5759.46774</v>
      </c>
      <c r="Y40" s="17">
        <v>3.0799999999999998E-3</v>
      </c>
      <c r="Z40" s="18">
        <f>L40*Y40</f>
        <v>45.485027279999997</v>
      </c>
      <c r="AA40" s="27">
        <f>IF(L40&gt;0,(AC40+AK40)/L40,0)</f>
        <v>3.2510756327285202E-3</v>
      </c>
      <c r="AB40" s="17">
        <v>2.9999999999999997E-4</v>
      </c>
      <c r="AC40" s="24">
        <f>AB40*L40</f>
        <v>4.4303597999999997</v>
      </c>
      <c r="AD40" s="118">
        <v>0.21629999999999999</v>
      </c>
      <c r="AE40" s="30">
        <f t="shared" ref="AE40:AE42" si="193">AH40*(1-AI40)*AD40</f>
        <v>43.261081499999996</v>
      </c>
      <c r="AF40" s="28">
        <f t="shared" ref="AF40:AF42" si="194">IF(AND(AD40&gt;0,AB40&gt;0,Y40&gt;0),((Y40-AB40)*AD40)/((AD40-AB40)*Y40),0)</f>
        <v>0.90385101010100999</v>
      </c>
      <c r="AG40" s="60">
        <f t="shared" si="0"/>
        <v>0.90897430423239178</v>
      </c>
      <c r="AH40" s="12">
        <v>221</v>
      </c>
      <c r="AI40" s="14">
        <v>9.5000000000000001E-2</v>
      </c>
      <c r="AJ40" s="15">
        <v>0.21790000000000001</v>
      </c>
      <c r="AK40" s="30">
        <f t="shared" ref="AK40:AK42" si="195">AH40*(1-AI40)*AJ40</f>
        <v>43.581089500000004</v>
      </c>
      <c r="AL40" s="19">
        <v>1.7</v>
      </c>
      <c r="AM40" s="19"/>
      <c r="AN40" s="102">
        <f>AN38+AH40-AM40</f>
        <v>737.30000000000075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11" t="s">
        <v>54</v>
      </c>
      <c r="D41" s="34">
        <v>19176</v>
      </c>
      <c r="E41" s="34">
        <v>7</v>
      </c>
      <c r="F41" s="34">
        <v>18714</v>
      </c>
      <c r="G41" s="35">
        <v>3.2</v>
      </c>
      <c r="H41" s="35">
        <v>5.8</v>
      </c>
      <c r="I41" s="34">
        <v>18349</v>
      </c>
      <c r="J41" s="34">
        <v>16264</v>
      </c>
      <c r="K41" s="36">
        <v>8.1000000000000003E-2</v>
      </c>
      <c r="L41" s="37">
        <f t="shared" si="192"/>
        <v>14946.616</v>
      </c>
      <c r="M41" s="38">
        <v>0.69599999999999995</v>
      </c>
      <c r="N41" s="25">
        <f>L41*M41</f>
        <v>10402.844735999999</v>
      </c>
      <c r="O41" s="36">
        <v>0.17499999999999999</v>
      </c>
      <c r="P41" s="25">
        <f>L41*O41</f>
        <v>2615.6578</v>
      </c>
      <c r="Q41" s="39">
        <v>0.129</v>
      </c>
      <c r="R41" s="25">
        <f>L41*Q41</f>
        <v>1928.113464</v>
      </c>
      <c r="S41" s="28">
        <v>0.21099999999999999</v>
      </c>
      <c r="T41" s="25">
        <f>L41*S41</f>
        <v>3153.7359759999999</v>
      </c>
      <c r="U41" s="39">
        <v>0.52</v>
      </c>
      <c r="V41" s="25">
        <f>L41*U41</f>
        <v>7772.2403199999999</v>
      </c>
      <c r="W41" s="39">
        <v>0.39</v>
      </c>
      <c r="X41" s="25">
        <f>W41*L41</f>
        <v>5829.1802400000006</v>
      </c>
      <c r="Y41" s="40">
        <v>3.14E-3</v>
      </c>
      <c r="Z41" s="18">
        <f>L41*Y41</f>
        <v>46.932374240000001</v>
      </c>
      <c r="AA41" s="27">
        <f>IF(L41&gt;0,(AC41+AK41)/L41,0)</f>
        <v>3.4060173085332496E-3</v>
      </c>
      <c r="AB41" s="40">
        <v>2.9999999999999997E-4</v>
      </c>
      <c r="AC41" s="37">
        <f>AB41*L41</f>
        <v>4.4839848</v>
      </c>
      <c r="AD41" s="28">
        <v>0.22589999999999999</v>
      </c>
      <c r="AE41" s="41">
        <f t="shared" si="193"/>
        <v>46.818226799999998</v>
      </c>
      <c r="AF41" s="28">
        <f t="shared" si="194"/>
        <v>0.90566133622442069</v>
      </c>
      <c r="AG41" s="29">
        <f t="shared" si="0"/>
        <v>0.91314354863750469</v>
      </c>
      <c r="AH41" s="34">
        <v>228</v>
      </c>
      <c r="AI41" s="36">
        <v>9.0999999999999998E-2</v>
      </c>
      <c r="AJ41" s="38">
        <v>0.224</v>
      </c>
      <c r="AK41" s="41">
        <f t="shared" si="195"/>
        <v>46.424448000000005</v>
      </c>
      <c r="AL41" s="42">
        <v>1.77</v>
      </c>
      <c r="AM41" s="42"/>
      <c r="AN41" s="122">
        <f>AN40+AH41-AM41</f>
        <v>965.30000000000075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46" t="s">
        <v>50</v>
      </c>
      <c r="D42" s="43">
        <v>16821</v>
      </c>
      <c r="E42" s="43">
        <v>4</v>
      </c>
      <c r="F42" s="43">
        <v>18174</v>
      </c>
      <c r="G42" s="37">
        <v>4.9000000000000004</v>
      </c>
      <c r="H42" s="37">
        <v>7.3</v>
      </c>
      <c r="I42" s="43">
        <v>17724</v>
      </c>
      <c r="J42" s="43">
        <v>16126</v>
      </c>
      <c r="K42" s="39">
        <v>7.5999999999999998E-2</v>
      </c>
      <c r="L42" s="37">
        <f t="shared" si="192"/>
        <v>14900.424000000001</v>
      </c>
      <c r="M42" s="28">
        <v>0.65700000000000003</v>
      </c>
      <c r="N42" s="25">
        <f>L42*M42</f>
        <v>9789.5785680000008</v>
      </c>
      <c r="O42" s="39">
        <v>0.16</v>
      </c>
      <c r="P42" s="25">
        <f>L42*O42</f>
        <v>2384.0678400000002</v>
      </c>
      <c r="Q42" s="39">
        <v>0.183</v>
      </c>
      <c r="R42" s="25">
        <f>L42*Q42</f>
        <v>2726.7775919999999</v>
      </c>
      <c r="S42" s="28">
        <v>0.20599999999999999</v>
      </c>
      <c r="T42" s="25">
        <f>L42*S42</f>
        <v>3069.4873440000001</v>
      </c>
      <c r="U42" s="39">
        <v>0.51800000000000002</v>
      </c>
      <c r="V42" s="25">
        <f>L42*U42</f>
        <v>7718.419632000001</v>
      </c>
      <c r="W42" s="39">
        <v>0.39</v>
      </c>
      <c r="X42" s="25">
        <f>W42*L42</f>
        <v>5811.1653600000009</v>
      </c>
      <c r="Y42" s="47">
        <v>3.0999999999999999E-3</v>
      </c>
      <c r="Z42" s="18">
        <f>L42*Y42</f>
        <v>46.191314400000003</v>
      </c>
      <c r="AA42" s="27">
        <f>IF(L42&gt;0,(AC42+AK42)/L42,0)</f>
        <v>3.2504230886315718E-3</v>
      </c>
      <c r="AB42" s="47">
        <v>2.9999999999999997E-4</v>
      </c>
      <c r="AC42" s="37">
        <f>AB42*L42</f>
        <v>4.4701272000000003</v>
      </c>
      <c r="AD42" s="28">
        <v>0.219</v>
      </c>
      <c r="AE42" s="41">
        <f t="shared" si="193"/>
        <v>42.847349999999999</v>
      </c>
      <c r="AF42" s="28">
        <f t="shared" si="194"/>
        <v>0.90446479932740387</v>
      </c>
      <c r="AG42" s="29">
        <f t="shared" si="0"/>
        <v>0.90891783129969494</v>
      </c>
      <c r="AH42" s="34">
        <v>215</v>
      </c>
      <c r="AI42" s="36">
        <v>0.09</v>
      </c>
      <c r="AJ42" s="28">
        <v>0.22470000000000001</v>
      </c>
      <c r="AK42" s="41">
        <f t="shared" si="195"/>
        <v>43.962555000000002</v>
      </c>
      <c r="AL42" s="18">
        <v>1.7</v>
      </c>
      <c r="AM42" s="18"/>
      <c r="AN42" s="122">
        <f>AN41+AH42-AM42</f>
        <v>1180.3000000000006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196">SUM(D40:D42)</f>
        <v>54997</v>
      </c>
      <c r="E43" s="51"/>
      <c r="F43" s="51">
        <f t="shared" ref="F43" si="197">SUM(F40:F42)</f>
        <v>55603</v>
      </c>
      <c r="G43" s="52"/>
      <c r="H43" s="52"/>
      <c r="I43" s="51">
        <f t="shared" ref="I43:J43" si="198">SUM(I40:I42)</f>
        <v>54241</v>
      </c>
      <c r="J43" s="51">
        <f t="shared" si="198"/>
        <v>48477</v>
      </c>
      <c r="K43" s="21">
        <f t="shared" ref="K43" si="199">IF(J43&gt;0,(J40*K40+J41*K41+J42*K42)/J43,0)</f>
        <v>7.9668585102213418E-2</v>
      </c>
      <c r="L43" s="52">
        <f t="shared" ref="L43" si="200">L40+L41+L42</f>
        <v>44614.906000000003</v>
      </c>
      <c r="M43" s="53">
        <f>IF(L43&gt;0,N43/L43,0)</f>
        <v>0.69125002056487572</v>
      </c>
      <c r="N43" s="54">
        <f t="shared" ref="N43" si="201">N40+N41+N42</f>
        <v>30840.054690000001</v>
      </c>
      <c r="O43" s="21">
        <f>IF(L43&gt;0,P43/L43,0)</f>
        <v>0.16138412740351843</v>
      </c>
      <c r="P43" s="54">
        <f t="shared" ref="P43" si="202">P40+P41+P42</f>
        <v>7200.1376739999996</v>
      </c>
      <c r="Q43" s="21">
        <f>IF(L43&gt;0,R43/L43,0)</f>
        <v>0.14736585203160577</v>
      </c>
      <c r="R43" s="54">
        <f t="shared" ref="R43" si="203">R40+R41+R42</f>
        <v>6574.7136360000004</v>
      </c>
      <c r="S43" s="21">
        <f>IF(L43&gt;0,T43/L43,0)</f>
        <v>0.21098514420270206</v>
      </c>
      <c r="T43" s="54">
        <f t="shared" ref="T43" si="204">T40+T41+T42</f>
        <v>9413.0823759999985</v>
      </c>
      <c r="U43" s="21">
        <f>IF(L43&gt;0,V43/L43,0)</f>
        <v>0.51734599812896609</v>
      </c>
      <c r="V43" s="54">
        <f t="shared" ref="V43" si="205">V40+V41+V42</f>
        <v>23081.343076000001</v>
      </c>
      <c r="W43" s="21">
        <f>IF(L43&gt;0,X43/L43,0)</f>
        <v>0.39</v>
      </c>
      <c r="X43" s="54">
        <f t="shared" ref="X43" si="206">X40+X41+X42</f>
        <v>17399.813340000001</v>
      </c>
      <c r="Y43" s="55">
        <f>IF(L43&gt;0,Z43/L43,0)</f>
        <v>3.1067804092201829E-3</v>
      </c>
      <c r="Z43" s="56">
        <f t="shared" ref="Z43" si="207">SUM(Z40:Z42)</f>
        <v>138.60871592000001</v>
      </c>
      <c r="AA43" s="55">
        <f>IF(L43&gt;0,(AA40*L40+AA41*L41+AA42*L42)/L43,0)</f>
        <v>3.3027653201824522E-3</v>
      </c>
      <c r="AB43" s="55">
        <f>IF(J43&gt;0,(J40*AB40+J41*AB41+J42*AB42)/J43,0)</f>
        <v>2.9999999999999997E-4</v>
      </c>
      <c r="AC43" s="52">
        <f t="shared" ref="AC43" si="208">SUM(AC40:AC42)</f>
        <v>13.3844718</v>
      </c>
      <c r="AD43" s="53">
        <f>IF(J43&gt;0,(J40*AD40+J41*AD41+J42*AD42)/J43,0)</f>
        <v>0.22041895538090228</v>
      </c>
      <c r="AE43" s="58">
        <f t="shared" ref="AE43" si="209">SUM(AE40:AE42)</f>
        <v>132.92665829999999</v>
      </c>
      <c r="AF43" s="53">
        <f t="shared" ref="AF43" si="210">IF(AND(Z43&gt;0),((Z40*AF40+Z41*AF41+Z42*AF42)/Z43),0)</f>
        <v>0.90466852459495739</v>
      </c>
      <c r="AG43" s="57">
        <f t="shared" si="0"/>
        <v>0.91039613514546081</v>
      </c>
      <c r="AH43" s="61">
        <f t="shared" ref="AH43" si="211">SUM(AH40:AH42)</f>
        <v>664</v>
      </c>
      <c r="AI43" s="135">
        <f t="shared" ref="AI43" si="212">IF(AH43&gt;0,(AI40*AH40+AI41*AH41+AI42*AH42)/AH43,0)</f>
        <v>9.2007530120481934E-2</v>
      </c>
      <c r="AJ43" s="53">
        <f>IF(J43&gt;0,(AJ40*J40+AJ41*J41+AJ42*J42)/J43,0)</f>
        <v>0.22220858345194627</v>
      </c>
      <c r="AK43" s="58">
        <f t="shared" ref="AK43" si="213">SUM(AK40:AK42)</f>
        <v>133.96809250000001</v>
      </c>
      <c r="AL43" s="56"/>
      <c r="AM43" s="56">
        <f t="shared" ref="AM43" si="214">SUM(AM40:AM42)</f>
        <v>0</v>
      </c>
      <c r="AN43" s="106"/>
      <c r="AO43" s="107">
        <f>AN42</f>
        <v>1180.3000000000006</v>
      </c>
      <c r="AP43" s="51">
        <f t="shared" ref="AP43" si="215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46" t="s">
        <v>51</v>
      </c>
      <c r="D44" s="12">
        <v>18651</v>
      </c>
      <c r="E44" s="12">
        <v>3</v>
      </c>
      <c r="F44" s="12">
        <v>16573</v>
      </c>
      <c r="G44" s="13">
        <v>4.5999999999999996</v>
      </c>
      <c r="H44" s="13">
        <v>5.9</v>
      </c>
      <c r="I44" s="12">
        <v>16463</v>
      </c>
      <c r="J44" s="12">
        <v>16243</v>
      </c>
      <c r="K44" s="14">
        <v>0.08</v>
      </c>
      <c r="L44" s="24">
        <f t="shared" ref="L44:L46" si="216">J44*(1-K44)</f>
        <v>14943.560000000001</v>
      </c>
      <c r="M44" s="15">
        <v>0.71799999999999997</v>
      </c>
      <c r="N44" s="25">
        <f>L44*M44</f>
        <v>10729.47608</v>
      </c>
      <c r="O44" s="14">
        <v>0.16800000000000001</v>
      </c>
      <c r="P44" s="25">
        <f>L44*O44</f>
        <v>2510.5180800000003</v>
      </c>
      <c r="Q44" s="16">
        <v>0.114</v>
      </c>
      <c r="R44" s="25">
        <f>L44*Q44</f>
        <v>1703.5658400000002</v>
      </c>
      <c r="S44" s="26">
        <v>0.20300000000000001</v>
      </c>
      <c r="T44" s="25">
        <f>L44*S44</f>
        <v>3033.5426800000005</v>
      </c>
      <c r="U44" s="16">
        <v>0.52700000000000002</v>
      </c>
      <c r="V44" s="25">
        <f>L44*U44</f>
        <v>7875.2561200000009</v>
      </c>
      <c r="W44" s="16">
        <v>0.39</v>
      </c>
      <c r="X44" s="25">
        <f>W44*L44</f>
        <v>5827.9884000000011</v>
      </c>
      <c r="Y44" s="17">
        <v>3.0799999999999998E-3</v>
      </c>
      <c r="Z44" s="18">
        <f>L44*Y44</f>
        <v>46.026164800000004</v>
      </c>
      <c r="AA44" s="27">
        <f>IF(L44&gt;0,(AC44+AK44)/L44,0)</f>
        <v>3.0996377101574196E-3</v>
      </c>
      <c r="AB44" s="17">
        <v>2.9999999999999997E-4</v>
      </c>
      <c r="AC44" s="24">
        <f>AB44*L44</f>
        <v>4.4830680000000003</v>
      </c>
      <c r="AD44" s="118">
        <v>0.21190000000000001</v>
      </c>
      <c r="AE44" s="30">
        <f t="shared" ref="AE44:AE46" si="217">AH44*(1-AI44)*AD44</f>
        <v>40.168399700000002</v>
      </c>
      <c r="AF44" s="28">
        <f t="shared" ref="AF44:AF46" si="218">IF(AND(AD44&gt;0,AB44&gt;0,Y44&gt;0),((Y44-AB44)*AD44)/((AD44-AB44)*Y44),0)</f>
        <v>0.90387707755382618</v>
      </c>
      <c r="AG44" s="60">
        <f t="shared" si="0"/>
        <v>0.90444391617259379</v>
      </c>
      <c r="AH44" s="12">
        <v>209</v>
      </c>
      <c r="AI44" s="14">
        <v>9.2999999999999999E-2</v>
      </c>
      <c r="AJ44" s="15">
        <v>0.22070000000000001</v>
      </c>
      <c r="AK44" s="30">
        <f t="shared" ref="AK44:AK46" si="219">AH44*(1-AI44)*AJ44</f>
        <v>41.836554100000008</v>
      </c>
      <c r="AL44" s="19">
        <v>1.65</v>
      </c>
      <c r="AM44" s="19"/>
      <c r="AN44" s="102">
        <f>AN42+AH44-AM44-AO44</f>
        <v>1389.3000000000006</v>
      </c>
      <c r="AO44" s="103"/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49</v>
      </c>
      <c r="D45" s="34">
        <v>19828</v>
      </c>
      <c r="E45" s="34">
        <v>7</v>
      </c>
      <c r="F45" s="34">
        <v>17003</v>
      </c>
      <c r="G45" s="35">
        <v>4.3</v>
      </c>
      <c r="H45" s="35">
        <v>6.4</v>
      </c>
      <c r="I45" s="34">
        <v>17033</v>
      </c>
      <c r="J45" s="34">
        <v>16155</v>
      </c>
      <c r="K45" s="36">
        <v>7.9000000000000001E-2</v>
      </c>
      <c r="L45" s="37">
        <f t="shared" si="216"/>
        <v>14878.755000000001</v>
      </c>
      <c r="M45" s="38">
        <v>0.74</v>
      </c>
      <c r="N45" s="25">
        <f>L45*M45</f>
        <v>11010.278700000001</v>
      </c>
      <c r="O45" s="36">
        <v>0.17100000000000001</v>
      </c>
      <c r="P45" s="25">
        <f>L45*O45</f>
        <v>2544.2671050000004</v>
      </c>
      <c r="Q45" s="39">
        <v>8.1000000000000003E-2</v>
      </c>
      <c r="R45" s="25">
        <f>L45*Q45</f>
        <v>1205.179155</v>
      </c>
      <c r="S45" s="28">
        <v>0.20499999999999999</v>
      </c>
      <c r="T45" s="25">
        <f>L45*S45</f>
        <v>3050.1447750000002</v>
      </c>
      <c r="U45" s="39">
        <v>0.50900000000000001</v>
      </c>
      <c r="V45" s="25">
        <f>L45*U45</f>
        <v>7573.2862950000008</v>
      </c>
      <c r="W45" s="39">
        <v>0.39</v>
      </c>
      <c r="X45" s="25">
        <f>W45*L45</f>
        <v>5802.7144500000004</v>
      </c>
      <c r="Y45" s="40">
        <v>3.0799999999999998E-3</v>
      </c>
      <c r="Z45" s="18">
        <f>L45*Y45</f>
        <v>45.8265654</v>
      </c>
      <c r="AA45" s="27">
        <f>IF(L45&gt;0,(AC45+AK45)/L45,0)</f>
        <v>3.2253706005643612E-3</v>
      </c>
      <c r="AB45" s="40">
        <v>3.3E-4</v>
      </c>
      <c r="AC45" s="37">
        <f>AB45*L45</f>
        <v>4.9099891500000004</v>
      </c>
      <c r="AD45" s="28">
        <v>0.20599999999999999</v>
      </c>
      <c r="AE45" s="41">
        <f t="shared" si="217"/>
        <v>42.319403999999999</v>
      </c>
      <c r="AF45" s="28">
        <f t="shared" si="218"/>
        <v>0.8942897429307699</v>
      </c>
      <c r="AG45" s="29">
        <f t="shared" si="0"/>
        <v>0.89910107037617104</v>
      </c>
      <c r="AH45" s="34">
        <v>226</v>
      </c>
      <c r="AI45" s="36">
        <v>9.0999999999999998E-2</v>
      </c>
      <c r="AJ45" s="38">
        <v>0.2097</v>
      </c>
      <c r="AK45" s="41">
        <f t="shared" si="219"/>
        <v>43.079509799999997</v>
      </c>
      <c r="AL45" s="42">
        <v>1.75</v>
      </c>
      <c r="AM45" s="42"/>
      <c r="AN45" s="122">
        <f>AN44+AH45-AM45</f>
        <v>1615.3000000000006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46" t="s">
        <v>50</v>
      </c>
      <c r="D46" s="43">
        <v>17367</v>
      </c>
      <c r="E46" s="43">
        <v>4</v>
      </c>
      <c r="F46" s="43">
        <v>17300</v>
      </c>
      <c r="G46" s="37">
        <v>3.4</v>
      </c>
      <c r="H46" s="37">
        <v>6.2</v>
      </c>
      <c r="I46" s="43">
        <v>17503</v>
      </c>
      <c r="J46" s="43">
        <v>16061</v>
      </c>
      <c r="K46" s="39">
        <v>7.8E-2</v>
      </c>
      <c r="L46" s="37">
        <f t="shared" si="216"/>
        <v>14808.242</v>
      </c>
      <c r="M46" s="28">
        <v>0.70499999999999996</v>
      </c>
      <c r="N46" s="25">
        <f>L46*M46</f>
        <v>10439.810609999999</v>
      </c>
      <c r="O46" s="39">
        <v>0.14499999999999999</v>
      </c>
      <c r="P46" s="25">
        <f>L46*O46</f>
        <v>2147.1950899999997</v>
      </c>
      <c r="Q46" s="39">
        <v>0.15</v>
      </c>
      <c r="R46" s="25">
        <f>L46*Q46</f>
        <v>2221.2363</v>
      </c>
      <c r="S46" s="28">
        <v>0.20100000000000001</v>
      </c>
      <c r="T46" s="25">
        <f>L46*S46</f>
        <v>2976.4566420000001</v>
      </c>
      <c r="U46" s="39">
        <v>0.51900000000000002</v>
      </c>
      <c r="V46" s="25">
        <f>L46*U46</f>
        <v>7685.4775980000004</v>
      </c>
      <c r="W46" s="39">
        <v>0.39</v>
      </c>
      <c r="X46" s="25">
        <f>W46*L46</f>
        <v>5775.2143800000003</v>
      </c>
      <c r="Y46" s="47">
        <v>3.0999999999999999E-3</v>
      </c>
      <c r="Z46" s="18">
        <f>L46*Y46</f>
        <v>45.9055502</v>
      </c>
      <c r="AA46" s="27">
        <f>IF(L46&gt;0,(AC46+AK46)/L46,0)</f>
        <v>3.142781595546588E-3</v>
      </c>
      <c r="AB46" s="47">
        <v>3.1E-4</v>
      </c>
      <c r="AC46" s="37">
        <f>AB46*L46</f>
        <v>4.59055502</v>
      </c>
      <c r="AD46" s="28">
        <v>0.20319999999999999</v>
      </c>
      <c r="AE46" s="41">
        <f t="shared" si="217"/>
        <v>41.927881599999999</v>
      </c>
      <c r="AF46" s="28">
        <f t="shared" si="218"/>
        <v>0.9013751293804525</v>
      </c>
      <c r="AG46" s="29">
        <f t="shared" si="0"/>
        <v>0.90273779613275706</v>
      </c>
      <c r="AH46" s="43">
        <v>226</v>
      </c>
      <c r="AI46" s="39">
        <v>8.6999999999999994E-2</v>
      </c>
      <c r="AJ46" s="28">
        <v>0.20330000000000001</v>
      </c>
      <c r="AK46" s="41">
        <f t="shared" si="219"/>
        <v>41.948515399999998</v>
      </c>
      <c r="AL46" s="18">
        <v>1.75</v>
      </c>
      <c r="AM46" s="18"/>
      <c r="AN46" s="122">
        <f>AN45+AH46-AM46</f>
        <v>1841.3000000000006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220">SUM(D44:D46)</f>
        <v>55846</v>
      </c>
      <c r="E47" s="51"/>
      <c r="F47" s="51">
        <f t="shared" ref="F47" si="221">SUM(F44:F46)</f>
        <v>50876</v>
      </c>
      <c r="G47" s="52"/>
      <c r="H47" s="52"/>
      <c r="I47" s="51">
        <f t="shared" ref="I47:J47" si="222">SUM(I44:I46)</f>
        <v>50999</v>
      </c>
      <c r="J47" s="51">
        <f t="shared" si="222"/>
        <v>48459</v>
      </c>
      <c r="K47" s="21">
        <f t="shared" ref="K47" si="223">IF(J47&gt;0,(J44*K44+J45*K45+J46*K46)/J47,0)</f>
        <v>7.9003755752285437E-2</v>
      </c>
      <c r="L47" s="52">
        <f t="shared" ref="L47" si="224">L44+L45+L46</f>
        <v>44630.557000000001</v>
      </c>
      <c r="M47" s="53">
        <f>IF(L47&gt;0,N47/L47,0)</f>
        <v>0.72102092272789697</v>
      </c>
      <c r="N47" s="54">
        <f t="shared" ref="N47" si="225">N44+N45+N46</f>
        <v>32179.565390000003</v>
      </c>
      <c r="O47" s="21">
        <f>IF(L47&gt;0,P47/L47,0)</f>
        <v>0.16136881901339478</v>
      </c>
      <c r="P47" s="54">
        <f t="shared" ref="P47" si="226">P44+P45+P46</f>
        <v>7201.9802749999999</v>
      </c>
      <c r="Q47" s="21">
        <f>IF(L47&gt;0,R47/L47,0)</f>
        <v>0.11494325054020722</v>
      </c>
      <c r="R47" s="54">
        <f t="shared" ref="R47" si="227">R44+R45+R46</f>
        <v>5129.9812949999996</v>
      </c>
      <c r="S47" s="21">
        <f>IF(L47&gt;0,T47/L47,0)</f>
        <v>0.20300315985301282</v>
      </c>
      <c r="T47" s="54">
        <f t="shared" ref="T47" si="228">T44+T45+T46</f>
        <v>9060.1440970000003</v>
      </c>
      <c r="U47" s="21">
        <f>IF(L47&gt;0,V47/L47,0)</f>
        <v>0.51834486432692295</v>
      </c>
      <c r="V47" s="54">
        <f t="shared" ref="V47" si="229">V44+V45+V46</f>
        <v>23134.020013000001</v>
      </c>
      <c r="W47" s="21">
        <f>IF(L47&gt;0,X47/L47,0)</f>
        <v>0.39000000000000007</v>
      </c>
      <c r="X47" s="54">
        <f t="shared" ref="X47" si="230">X44+X45+X46</f>
        <v>17405.917230000003</v>
      </c>
      <c r="Y47" s="55">
        <f>IF(L47&gt;0,Z47/L47,0)</f>
        <v>3.0866359207661243E-3</v>
      </c>
      <c r="Z47" s="56">
        <f t="shared" ref="Z47" si="231">SUM(Z44:Z46)</f>
        <v>137.75828039999999</v>
      </c>
      <c r="AA47" s="55">
        <f>IF(L47&gt;0,(AA44*L44+AA45*L45+AA46*L46)/L47,0)</f>
        <v>3.1558690040547782E-3</v>
      </c>
      <c r="AB47" s="55">
        <f>IF(J47&gt;0,(J44*AB44+J45*AB45+J46*AB46)/J47,0)</f>
        <v>3.1331558637198454E-4</v>
      </c>
      <c r="AC47" s="52">
        <f t="shared" ref="AC47" si="232">SUM(AC44:AC46)</f>
        <v>13.983612170000001</v>
      </c>
      <c r="AD47" s="53">
        <f>IF(J47&gt;0,(J44*AD44+J45*AD45+J46*AD46)/J47,0)</f>
        <v>0.20704960688417012</v>
      </c>
      <c r="AE47" s="58">
        <f t="shared" ref="AE47" si="233">SUM(AE44:AE46)</f>
        <v>124.41568530000001</v>
      </c>
      <c r="AF47" s="53">
        <f t="shared" ref="AF47" si="234">IF(AND(Z47&gt;0),((Z44*AF44+Z45*AF45+Z46*AF46)/Z47),0)</f>
        <v>0.89985403136758935</v>
      </c>
      <c r="AG47" s="57">
        <f t="shared" si="0"/>
        <v>0.90205749756352649</v>
      </c>
      <c r="AH47" s="51">
        <f t="shared" ref="AH47" si="235">SUM(AH44:AH46)</f>
        <v>661</v>
      </c>
      <c r="AI47" s="21">
        <f t="shared" ref="AI47" si="236">IF(AH47&gt;0,(AI44*AH44+AI45*AH45+AI46*AH46)/AH47,0)</f>
        <v>9.0264750378214825E-2</v>
      </c>
      <c r="AJ47" s="53">
        <f>IF(J47&gt;0,(AJ44*J44+AJ45*J45+AJ46*J46)/J47,0)</f>
        <v>0.21126591345260945</v>
      </c>
      <c r="AK47" s="58">
        <f t="shared" ref="AK47" si="237">SUM(AK44:AK46)</f>
        <v>126.8645793</v>
      </c>
      <c r="AL47" s="56"/>
      <c r="AM47" s="56">
        <f t="shared" ref="AM47" si="238">SUM(AM44:AM46)</f>
        <v>0</v>
      </c>
      <c r="AN47" s="106"/>
      <c r="AO47" s="107">
        <f>AN46</f>
        <v>1841.3000000000006</v>
      </c>
      <c r="AP47" s="51">
        <f t="shared" ref="AP47" si="239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46" t="s">
        <v>51</v>
      </c>
      <c r="D48" s="12">
        <v>5978</v>
      </c>
      <c r="E48" s="12">
        <v>3</v>
      </c>
      <c r="F48" s="12">
        <v>12114</v>
      </c>
      <c r="G48" s="13">
        <v>3.2</v>
      </c>
      <c r="H48" s="13">
        <v>4.5999999999999996</v>
      </c>
      <c r="I48" s="12">
        <v>12197</v>
      </c>
      <c r="J48" s="12">
        <v>15927</v>
      </c>
      <c r="K48" s="14">
        <v>0.08</v>
      </c>
      <c r="L48" s="24">
        <f t="shared" ref="L48:L50" si="240">J48*(1-K48)</f>
        <v>14652.84</v>
      </c>
      <c r="M48" s="15">
        <v>0.71799999999999997</v>
      </c>
      <c r="N48" s="25">
        <f>L48*M48</f>
        <v>10520.73912</v>
      </c>
      <c r="O48" s="14">
        <v>0.111</v>
      </c>
      <c r="P48" s="25">
        <f>L48*O48</f>
        <v>1626.46524</v>
      </c>
      <c r="Q48" s="16">
        <v>0.17100000000000001</v>
      </c>
      <c r="R48" s="25">
        <f>L48*Q48</f>
        <v>2505.6356400000004</v>
      </c>
      <c r="S48" s="26">
        <v>0.19800000000000001</v>
      </c>
      <c r="T48" s="25">
        <f>L48*S48</f>
        <v>2901.2623200000003</v>
      </c>
      <c r="U48" s="16">
        <v>0.51900000000000002</v>
      </c>
      <c r="V48" s="25">
        <f>L48*U48</f>
        <v>7604.8239600000006</v>
      </c>
      <c r="W48" s="16">
        <v>0.39</v>
      </c>
      <c r="X48" s="25">
        <f>W48*L48</f>
        <v>5714.6076000000003</v>
      </c>
      <c r="Y48" s="17">
        <v>3.0899999999999999E-3</v>
      </c>
      <c r="Z48" s="18">
        <f>L48*Y48</f>
        <v>45.277275599999996</v>
      </c>
      <c r="AA48" s="27">
        <f>IF(L48&gt;0,(AC48+AK48)/L48,0)</f>
        <v>3.0683705411374178E-3</v>
      </c>
      <c r="AB48" s="17">
        <v>3.1E-4</v>
      </c>
      <c r="AC48" s="24">
        <f>AB48*L48</f>
        <v>4.5423803999999999</v>
      </c>
      <c r="AD48" s="118">
        <v>0.21970000000000001</v>
      </c>
      <c r="AE48" s="30">
        <f t="shared" ref="AE48:AE50" si="241">AH48*(1-AI48)*AD48</f>
        <v>41.320736600000004</v>
      </c>
      <c r="AF48" s="28">
        <f t="shared" ref="AF48:AF50" si="242">IF(AND(AD48&gt;0,AB48&gt;0,Y48&gt;0),((Y48-AB48)*AD48)/((AD48-AB48)*Y48),0)</f>
        <v>0.90094762603753775</v>
      </c>
      <c r="AG48" s="60">
        <f t="shared" si="0"/>
        <v>0.9002678419783936</v>
      </c>
      <c r="AH48" s="12">
        <v>206</v>
      </c>
      <c r="AI48" s="14">
        <v>8.6999999999999994E-2</v>
      </c>
      <c r="AJ48" s="15">
        <v>0.21490000000000001</v>
      </c>
      <c r="AK48" s="30">
        <f t="shared" ref="AK48:AK50" si="243">AH48*(1-AI48)*AJ48</f>
        <v>40.417962200000005</v>
      </c>
      <c r="AL48" s="19">
        <v>1.69</v>
      </c>
      <c r="AM48" s="19">
        <v>1201.3399999999999</v>
      </c>
      <c r="AN48" s="102">
        <f>AN46+AH48-AM48-AO48</f>
        <v>845.96000000000072</v>
      </c>
      <c r="AO48" s="103"/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11" t="s">
        <v>49</v>
      </c>
      <c r="D49" s="34">
        <v>23805</v>
      </c>
      <c r="E49" s="34">
        <v>6</v>
      </c>
      <c r="F49" s="34">
        <v>17781</v>
      </c>
      <c r="G49" s="35">
        <v>3.7</v>
      </c>
      <c r="H49" s="35">
        <v>5.3</v>
      </c>
      <c r="I49" s="34">
        <v>16491</v>
      </c>
      <c r="J49" s="34">
        <v>15843</v>
      </c>
      <c r="K49" s="36">
        <v>0.08</v>
      </c>
      <c r="L49" s="37">
        <f t="shared" si="240"/>
        <v>14575.560000000001</v>
      </c>
      <c r="M49" s="38">
        <v>0.81499999999999995</v>
      </c>
      <c r="N49" s="25">
        <f>L49*M49</f>
        <v>11879.081400000001</v>
      </c>
      <c r="O49" s="36">
        <v>0.14099999999999999</v>
      </c>
      <c r="P49" s="25">
        <f>L49*O49</f>
        <v>2055.1539600000001</v>
      </c>
      <c r="Q49" s="39">
        <v>4.3999999999999997E-2</v>
      </c>
      <c r="R49" s="25">
        <f>L49*Q49</f>
        <v>641.32464000000004</v>
      </c>
      <c r="S49" s="28">
        <v>0.19600000000000001</v>
      </c>
      <c r="T49" s="25">
        <f>L49*S49</f>
        <v>2856.8097600000006</v>
      </c>
      <c r="U49" s="39">
        <v>0.52300000000000002</v>
      </c>
      <c r="V49" s="25">
        <f>L49*U49</f>
        <v>7623.0178800000012</v>
      </c>
      <c r="W49" s="39">
        <v>0.39</v>
      </c>
      <c r="X49" s="25">
        <f>W49*L49</f>
        <v>5684.4684000000007</v>
      </c>
      <c r="Y49" s="40">
        <v>3.0899999999999999E-3</v>
      </c>
      <c r="Z49" s="18">
        <f>L49*Y49</f>
        <v>45.038480400000005</v>
      </c>
      <c r="AA49" s="27">
        <f>IF(L49&gt;0,(AC49+AK49)/L49,0)</f>
        <v>3.1359967232819867E-3</v>
      </c>
      <c r="AB49" s="40">
        <v>2.9999999999999997E-4</v>
      </c>
      <c r="AC49" s="37">
        <f>AB49*L49</f>
        <v>4.372668</v>
      </c>
      <c r="AD49" s="28">
        <v>0.2147</v>
      </c>
      <c r="AE49" s="41">
        <f t="shared" si="241"/>
        <v>39.923035599999999</v>
      </c>
      <c r="AF49" s="28">
        <f t="shared" si="242"/>
        <v>0.9041760252137373</v>
      </c>
      <c r="AG49" s="29">
        <f t="shared" si="0"/>
        <v>0.90555871127135301</v>
      </c>
      <c r="AH49" s="34">
        <v>203</v>
      </c>
      <c r="AI49" s="36">
        <v>8.4000000000000005E-2</v>
      </c>
      <c r="AJ49" s="38">
        <v>0.2223</v>
      </c>
      <c r="AK49" s="41">
        <f t="shared" si="243"/>
        <v>41.336240400000001</v>
      </c>
      <c r="AL49" s="42">
        <v>1.72</v>
      </c>
      <c r="AM49" s="42"/>
      <c r="AN49" s="122">
        <f>AN48+AH49-AM49</f>
        <v>1048.9600000000007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11" t="s">
        <v>52</v>
      </c>
      <c r="D50" s="43">
        <v>20070</v>
      </c>
      <c r="E50" s="43">
        <v>1</v>
      </c>
      <c r="F50" s="43">
        <v>14836</v>
      </c>
      <c r="G50" s="37">
        <v>5.6</v>
      </c>
      <c r="H50" s="37">
        <v>5.9</v>
      </c>
      <c r="I50" s="43">
        <v>15555</v>
      </c>
      <c r="J50" s="43">
        <v>15747</v>
      </c>
      <c r="K50" s="39">
        <v>7.3999999999999996E-2</v>
      </c>
      <c r="L50" s="37">
        <f t="shared" si="240"/>
        <v>14581.722000000002</v>
      </c>
      <c r="M50" s="28">
        <v>0.63200000000000001</v>
      </c>
      <c r="N50" s="25">
        <f>L50*M50</f>
        <v>9215.6483040000003</v>
      </c>
      <c r="O50" s="39">
        <v>0.23599999999999999</v>
      </c>
      <c r="P50" s="25">
        <f>L50*O50</f>
        <v>3441.286392</v>
      </c>
      <c r="Q50" s="39">
        <v>0.13200000000000001</v>
      </c>
      <c r="R50" s="25">
        <f>L50*Q50</f>
        <v>1924.7873040000004</v>
      </c>
      <c r="S50" s="28">
        <v>0.19800000000000001</v>
      </c>
      <c r="T50" s="25">
        <f>L50*S50</f>
        <v>2887.1809560000006</v>
      </c>
      <c r="U50" s="39">
        <v>0.52200000000000002</v>
      </c>
      <c r="V50" s="25">
        <f>L50*U50</f>
        <v>7611.6588840000013</v>
      </c>
      <c r="W50" s="39">
        <v>0.39</v>
      </c>
      <c r="X50" s="25">
        <f>W50*L50</f>
        <v>5686.8715800000009</v>
      </c>
      <c r="Y50" s="47">
        <v>3.0599999999999998E-3</v>
      </c>
      <c r="Z50" s="18">
        <f>L50*Y50</f>
        <v>44.620069319999999</v>
      </c>
      <c r="AA50" s="27">
        <f>IF(L50&gt;0,(AC50+AK50)/L50,0)</f>
        <v>3.054956223963123E-3</v>
      </c>
      <c r="AB50" s="47">
        <v>2.9E-4</v>
      </c>
      <c r="AC50" s="37">
        <f>AB50*L50</f>
        <v>4.2286993800000001</v>
      </c>
      <c r="AD50" s="28">
        <v>0.22470000000000001</v>
      </c>
      <c r="AE50" s="41">
        <f t="shared" si="241"/>
        <v>40.281969000000004</v>
      </c>
      <c r="AF50" s="28">
        <f t="shared" si="242"/>
        <v>0.90639856495158122</v>
      </c>
      <c r="AG50" s="29">
        <f t="shared" si="0"/>
        <v>0.90624085263307608</v>
      </c>
      <c r="AH50" s="43">
        <v>197</v>
      </c>
      <c r="AI50" s="39">
        <v>0.09</v>
      </c>
      <c r="AJ50" s="28">
        <v>0.22489999999999999</v>
      </c>
      <c r="AK50" s="41">
        <f t="shared" si="243"/>
        <v>40.317822999999997</v>
      </c>
      <c r="AL50" s="18">
        <v>1.7</v>
      </c>
      <c r="AM50" s="18"/>
      <c r="AN50" s="122">
        <f>AN49+AH50-AM50</f>
        <v>1245.9600000000007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244">SUM(D48:D50)</f>
        <v>49853</v>
      </c>
      <c r="E51" s="51"/>
      <c r="F51" s="51">
        <f t="shared" ref="F51" si="245">SUM(F48:F50)</f>
        <v>44731</v>
      </c>
      <c r="G51" s="52"/>
      <c r="H51" s="52"/>
      <c r="I51" s="51">
        <f t="shared" ref="I51:J51" si="246">SUM(I48:I50)</f>
        <v>44243</v>
      </c>
      <c r="J51" s="51">
        <f t="shared" si="246"/>
        <v>47517</v>
      </c>
      <c r="K51" s="21">
        <f t="shared" ref="K51" si="247">IF(J51&gt;0,(J48*K48+J49*K49+J50*K50)/J51,0)</f>
        <v>7.8011616895006006E-2</v>
      </c>
      <c r="L51" s="52">
        <f t="shared" ref="L51" si="248">L48+L49+L50</f>
        <v>43810.122000000003</v>
      </c>
      <c r="M51" s="53">
        <f>IF(L51&gt;0,N51/L51,0)</f>
        <v>0.72164758692066644</v>
      </c>
      <c r="N51" s="54">
        <f t="shared" ref="N51" si="249">N48+N49+N50</f>
        <v>31615.468824000003</v>
      </c>
      <c r="O51" s="21">
        <f>IF(L51&gt;0,P51/L51,0)</f>
        <v>0.16258584242244292</v>
      </c>
      <c r="P51" s="54">
        <f t="shared" ref="P51" si="250">P48+P49+P50</f>
        <v>7122.9055920000001</v>
      </c>
      <c r="Q51" s="21">
        <f>IF(L51&gt;0,R51/L51,0)</f>
        <v>0.11576657065689067</v>
      </c>
      <c r="R51" s="54">
        <f t="shared" ref="R51" si="251">R48+R49+R50</f>
        <v>5071.7475840000006</v>
      </c>
      <c r="S51" s="21">
        <f>IF(L51&gt;0,T51/L51,0)</f>
        <v>0.19733460308556094</v>
      </c>
      <c r="T51" s="54">
        <f t="shared" ref="T51" si="252">T48+T49+T50</f>
        <v>8645.2530360000019</v>
      </c>
      <c r="U51" s="21">
        <f>IF(L51&gt;0,V51/L51,0)</f>
        <v>0.52132931115781878</v>
      </c>
      <c r="V51" s="54">
        <f t="shared" ref="V51" si="253">V48+V49+V50</f>
        <v>22839.500724000001</v>
      </c>
      <c r="W51" s="21">
        <f>IF(L51&gt;0,X51/L51,0)</f>
        <v>0.38999999999999996</v>
      </c>
      <c r="X51" s="54">
        <f t="shared" ref="X51" si="254">X48+X49+X50</f>
        <v>17085.94758</v>
      </c>
      <c r="Y51" s="55">
        <f>IF(L51&gt;0,Z51/L51,0)</f>
        <v>3.0800148267105939E-3</v>
      </c>
      <c r="Z51" s="56">
        <f t="shared" ref="Z51" si="255">SUM(Z48:Z50)</f>
        <v>134.93582531999999</v>
      </c>
      <c r="AA51" s="55">
        <f>IF(L51&gt;0,(AA48*L48+AA49*L49+AA50*L50)/L51,0)</f>
        <v>3.086404858219751E-3</v>
      </c>
      <c r="AB51" s="55">
        <f>IF(J51&gt;0,(J48*AB48+J49*AB49+J50*AB50)/J51,0)</f>
        <v>3.0003788117936733E-4</v>
      </c>
      <c r="AC51" s="52">
        <f t="shared" ref="AC51" si="256">SUM(AC48:AC50)</f>
        <v>13.14374778</v>
      </c>
      <c r="AD51" s="53">
        <f>IF(J51&gt;0,(J48*AD48+J49*AD49+J50*AD50)/J51,0)</f>
        <v>0.21968989835216871</v>
      </c>
      <c r="AE51" s="58">
        <f t="shared" ref="AE51" si="257">SUM(AE48:AE50)</f>
        <v>121.5257412</v>
      </c>
      <c r="AF51" s="53">
        <f t="shared" ref="AF51" si="258">IF(AND(Z51&gt;0),((Z48*AF48+Z49*AF49+Z50*AF50)/Z51),0)</f>
        <v>0.90382768746157194</v>
      </c>
      <c r="AG51" s="57">
        <f t="shared" si="0"/>
        <v>0.90401635651121559</v>
      </c>
      <c r="AH51" s="51">
        <f t="shared" ref="AH51" si="259">SUM(AH48:AH50)</f>
        <v>606</v>
      </c>
      <c r="AI51" s="21">
        <f t="shared" ref="AI51" si="260">IF(AH51&gt;0,(AI48*AH48+AI49*AH49+AI50*AH50)/AH51,0)</f>
        <v>8.6970297029702964E-2</v>
      </c>
      <c r="AJ51" s="53">
        <f>IF(J51&gt;0,(AJ48*J48+AJ49*J49+AJ50*J50)/J51,0)</f>
        <v>0.22068126144327291</v>
      </c>
      <c r="AK51" s="58">
        <f t="shared" ref="AK51" si="261">SUM(AK48:AK50)</f>
        <v>122.07202560000002</v>
      </c>
      <c r="AL51" s="56"/>
      <c r="AM51" s="56">
        <f t="shared" ref="AM51" si="262">SUM(AM48:AM50)</f>
        <v>1201.3399999999999</v>
      </c>
      <c r="AN51" s="106"/>
      <c r="AO51" s="107">
        <f>AN50</f>
        <v>1245.9600000000007</v>
      </c>
      <c r="AP51" s="51">
        <f t="shared" ref="AP51" si="263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11" t="s">
        <v>54</v>
      </c>
      <c r="D52" s="12">
        <v>6316</v>
      </c>
      <c r="E52" s="12">
        <v>1</v>
      </c>
      <c r="F52" s="12">
        <v>6077</v>
      </c>
      <c r="G52" s="13">
        <v>4</v>
      </c>
      <c r="H52" s="13">
        <v>5.7</v>
      </c>
      <c r="I52" s="12">
        <v>5958</v>
      </c>
      <c r="J52" s="12">
        <v>15692</v>
      </c>
      <c r="K52" s="14">
        <v>7.5999999999999998E-2</v>
      </c>
      <c r="L52" s="24">
        <f t="shared" ref="L52:L54" si="264">J52*(1-K52)</f>
        <v>14499.408000000001</v>
      </c>
      <c r="M52" s="15">
        <v>0.72399999999999998</v>
      </c>
      <c r="N52" s="25">
        <f>L52*M52</f>
        <v>10497.571392</v>
      </c>
      <c r="O52" s="14">
        <v>0.187</v>
      </c>
      <c r="P52" s="25">
        <f>L52*O52</f>
        <v>2711.3892960000003</v>
      </c>
      <c r="Q52" s="16">
        <v>8.8999999999999996E-2</v>
      </c>
      <c r="R52" s="25">
        <f>L52*Q52</f>
        <v>1290.447312</v>
      </c>
      <c r="S52" s="26">
        <v>0.20399999999999999</v>
      </c>
      <c r="T52" s="25">
        <f>L52*S52</f>
        <v>2957.8792320000002</v>
      </c>
      <c r="U52" s="16">
        <v>0.51100000000000001</v>
      </c>
      <c r="V52" s="25">
        <f>L52*U52</f>
        <v>7409.1974880000007</v>
      </c>
      <c r="W52" s="16">
        <v>0.39</v>
      </c>
      <c r="X52" s="25">
        <f>W52*L52</f>
        <v>5654.7691200000008</v>
      </c>
      <c r="Y52" s="17">
        <v>3.0699999999999998E-3</v>
      </c>
      <c r="Z52" s="18">
        <f>L52*Y52</f>
        <v>44.513182560000004</v>
      </c>
      <c r="AA52" s="27">
        <f>IF(L52&gt;0,(AC52+AK52)/L52,0)</f>
        <v>2.6405246448682595E-3</v>
      </c>
      <c r="AB52" s="17">
        <v>3.2000000000000003E-4</v>
      </c>
      <c r="AC52" s="24">
        <f>AB52*L52</f>
        <v>4.6398105600000008</v>
      </c>
      <c r="AD52" s="118">
        <v>0.19989999999999999</v>
      </c>
      <c r="AE52" s="30">
        <f t="shared" ref="AE52:AE54" si="265">AH52*(1-AI52)*AD52</f>
        <v>30.6278784</v>
      </c>
      <c r="AF52" s="28">
        <f t="shared" ref="AF52:AF54" si="266">IF(AND(AD52&gt;0,AB52&gt;0,Y52&gt;0),((Y52-AB52)*AD52)/((AD52-AB52)*Y52),0)</f>
        <v>0.89720171317421293</v>
      </c>
      <c r="AG52" s="60">
        <f t="shared" si="0"/>
        <v>0.88009443149649225</v>
      </c>
      <c r="AH52" s="12">
        <v>168</v>
      </c>
      <c r="AI52" s="14">
        <v>8.7999999999999995E-2</v>
      </c>
      <c r="AJ52" s="15">
        <v>0.21959999999999999</v>
      </c>
      <c r="AK52" s="30">
        <f t="shared" ref="AK52:AK54" si="267">AH52*(1-AI52)*AJ52</f>
        <v>33.646233600000002</v>
      </c>
      <c r="AL52" s="19">
        <v>1.6</v>
      </c>
      <c r="AM52" s="19">
        <v>558.48</v>
      </c>
      <c r="AN52" s="102">
        <f>AN50+AH52-AM52</f>
        <v>855.4800000000007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49</v>
      </c>
      <c r="D53" s="34">
        <v>18914</v>
      </c>
      <c r="E53" s="34">
        <v>4</v>
      </c>
      <c r="F53" s="34">
        <v>15899</v>
      </c>
      <c r="G53" s="35">
        <v>3.5</v>
      </c>
      <c r="H53" s="35">
        <v>5.8</v>
      </c>
      <c r="I53" s="34">
        <v>15668</v>
      </c>
      <c r="J53" s="34">
        <v>16140</v>
      </c>
      <c r="K53" s="36">
        <v>7.3999999999999996E-2</v>
      </c>
      <c r="L53" s="37">
        <f t="shared" si="264"/>
        <v>14945.640000000001</v>
      </c>
      <c r="M53" s="38">
        <v>0.71599999999999997</v>
      </c>
      <c r="N53" s="25">
        <f>L53*M53</f>
        <v>10701.078240000001</v>
      </c>
      <c r="O53" s="36">
        <v>0.189</v>
      </c>
      <c r="P53" s="25">
        <f>L53*O53</f>
        <v>2824.7259600000002</v>
      </c>
      <c r="Q53" s="39">
        <v>9.5000000000000001E-2</v>
      </c>
      <c r="R53" s="25">
        <f>L53*Q53</f>
        <v>1419.8358000000001</v>
      </c>
      <c r="S53" s="28">
        <v>0.19900000000000001</v>
      </c>
      <c r="T53" s="25">
        <f>L53*S53</f>
        <v>2974.1823600000002</v>
      </c>
      <c r="U53" s="39">
        <v>0.52800000000000002</v>
      </c>
      <c r="V53" s="25">
        <f>L53*U53</f>
        <v>7891.2979200000009</v>
      </c>
      <c r="W53" s="39">
        <v>0.39</v>
      </c>
      <c r="X53" s="25">
        <f>W53*L53</f>
        <v>5828.7996000000003</v>
      </c>
      <c r="Y53" s="40">
        <v>3.0599999999999998E-3</v>
      </c>
      <c r="Z53" s="18">
        <f>L53*Y53</f>
        <v>45.733658400000003</v>
      </c>
      <c r="AA53" s="27">
        <f>IF(L53&gt;0,(AC53+AK53)/L53,0)</f>
        <v>3.0299050960681502E-3</v>
      </c>
      <c r="AB53" s="40">
        <v>3.3E-4</v>
      </c>
      <c r="AC53" s="37">
        <f>AB53*L53</f>
        <v>4.9320612000000006</v>
      </c>
      <c r="AD53" s="28">
        <v>0.19950000000000001</v>
      </c>
      <c r="AE53" s="41">
        <f t="shared" si="265"/>
        <v>42.458787000000001</v>
      </c>
      <c r="AF53" s="28">
        <f t="shared" si="266"/>
        <v>0.89363505607092963</v>
      </c>
      <c r="AG53" s="29">
        <f t="shared" si="0"/>
        <v>0.89263934198356742</v>
      </c>
      <c r="AH53" s="34">
        <v>237</v>
      </c>
      <c r="AI53" s="36">
        <v>0.10199999999999999</v>
      </c>
      <c r="AJ53" s="38">
        <v>0.18959999999999999</v>
      </c>
      <c r="AK53" s="41">
        <f t="shared" si="267"/>
        <v>40.351809599999996</v>
      </c>
      <c r="AL53" s="42">
        <v>1.75</v>
      </c>
      <c r="AM53" s="42"/>
      <c r="AN53" s="122">
        <f>AN52+AH53-AM53</f>
        <v>1092.4800000000007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11" t="s">
        <v>52</v>
      </c>
      <c r="D54" s="43">
        <v>18020</v>
      </c>
      <c r="E54" s="43">
        <v>1</v>
      </c>
      <c r="F54" s="43">
        <v>15126</v>
      </c>
      <c r="G54" s="37">
        <v>2.4</v>
      </c>
      <c r="H54" s="37">
        <v>5.3</v>
      </c>
      <c r="I54" s="43">
        <v>15628</v>
      </c>
      <c r="J54" s="43">
        <v>15857</v>
      </c>
      <c r="K54" s="39">
        <v>7.5999999999999998E-2</v>
      </c>
      <c r="L54" s="37">
        <f t="shared" si="264"/>
        <v>14651.868</v>
      </c>
      <c r="M54" s="28">
        <v>0.74099999999999999</v>
      </c>
      <c r="N54" s="25">
        <f>L54*M54</f>
        <v>10857.034188</v>
      </c>
      <c r="O54" s="39">
        <v>0.17199999999999999</v>
      </c>
      <c r="P54" s="25">
        <f>L54*O54</f>
        <v>2520.1212959999998</v>
      </c>
      <c r="Q54" s="39">
        <v>8.6999999999999994E-2</v>
      </c>
      <c r="R54" s="25">
        <f>L54*Q54</f>
        <v>1274.7125160000001</v>
      </c>
      <c r="S54" s="28">
        <v>0.20200000000000001</v>
      </c>
      <c r="T54" s="25">
        <f>L54*S54</f>
        <v>2959.6773360000002</v>
      </c>
      <c r="U54" s="39">
        <v>0.52</v>
      </c>
      <c r="V54" s="25">
        <f>L54*U54</f>
        <v>7618.9713600000005</v>
      </c>
      <c r="W54" s="39">
        <v>0.39</v>
      </c>
      <c r="X54" s="25">
        <f>W54*L54</f>
        <v>5714.2285200000006</v>
      </c>
      <c r="Y54" s="47">
        <v>3.0699999999999998E-3</v>
      </c>
      <c r="Z54" s="18">
        <f>L54*Y54</f>
        <v>44.98123476</v>
      </c>
      <c r="AA54" s="27">
        <f>IF(L54&gt;0,(AC54+AK54)/L54,0)</f>
        <v>3.3249810358651878E-3</v>
      </c>
      <c r="AB54" s="47">
        <v>3.3E-4</v>
      </c>
      <c r="AC54" s="37">
        <f>AB54*L54</f>
        <v>4.8351164400000002</v>
      </c>
      <c r="AD54" s="28">
        <v>0.21</v>
      </c>
      <c r="AE54" s="41">
        <f t="shared" si="265"/>
        <v>44.864819999999995</v>
      </c>
      <c r="AF54" s="28">
        <f t="shared" si="266"/>
        <v>0.89391286353660437</v>
      </c>
      <c r="AG54" s="29">
        <f t="shared" si="0"/>
        <v>0.90220080860445284</v>
      </c>
      <c r="AH54" s="43">
        <v>234</v>
      </c>
      <c r="AI54" s="39">
        <v>8.6999999999999994E-2</v>
      </c>
      <c r="AJ54" s="28">
        <v>0.2054</v>
      </c>
      <c r="AK54" s="41">
        <f t="shared" si="267"/>
        <v>43.882066799999997</v>
      </c>
      <c r="AL54" s="18">
        <v>1.7</v>
      </c>
      <c r="AM54" s="18"/>
      <c r="AN54" s="122">
        <f>AN53+AH54-AM54</f>
        <v>1326.4800000000007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268">SUM(D52:D54)</f>
        <v>43250</v>
      </c>
      <c r="E55" s="51"/>
      <c r="F55" s="51">
        <f t="shared" ref="F55" si="269">SUM(F52:F54)</f>
        <v>37102</v>
      </c>
      <c r="G55" s="52"/>
      <c r="H55" s="52"/>
      <c r="I55" s="51">
        <f t="shared" ref="I55:J55" si="270">SUM(I52:I54)</f>
        <v>37254</v>
      </c>
      <c r="J55" s="51">
        <f t="shared" si="270"/>
        <v>47689</v>
      </c>
      <c r="K55" s="21">
        <f t="shared" ref="K55" si="271">IF(J55&gt;0,(J52*K52+J53*K53+J54*K54)/J55,0)</f>
        <v>7.5323114345027156E-2</v>
      </c>
      <c r="L55" s="52">
        <f t="shared" ref="L55" si="272">L52+L53+L54</f>
        <v>44096.916000000005</v>
      </c>
      <c r="M55" s="53">
        <f>IF(L55&gt;0,N55/L55,0)</f>
        <v>0.72693709056660549</v>
      </c>
      <c r="N55" s="54">
        <f t="shared" ref="N55" si="273">N52+N53+N54</f>
        <v>32055.683819999998</v>
      </c>
      <c r="O55" s="21">
        <f>IF(L55&gt;0,P55/L55,0)</f>
        <v>0.18269387709562274</v>
      </c>
      <c r="P55" s="54">
        <f t="shared" ref="P55" si="274">P52+P53+P54</f>
        <v>8056.2365520000003</v>
      </c>
      <c r="Q55" s="21">
        <f>IF(L55&gt;0,R55/L55,0)</f>
        <v>9.0369032337771646E-2</v>
      </c>
      <c r="R55" s="54">
        <f t="shared" ref="R55" si="275">R52+R53+R54</f>
        <v>3984.9956280000001</v>
      </c>
      <c r="S55" s="21">
        <f>IF(L55&gt;0,T55/L55,0)</f>
        <v>0.2016408342025551</v>
      </c>
      <c r="T55" s="54">
        <f t="shared" ref="T55" si="276">T52+T53+T54</f>
        <v>8891.7389280000007</v>
      </c>
      <c r="U55" s="21">
        <f>IF(L55&gt;0,V55/L55,0)</f>
        <v>0.51975214702089367</v>
      </c>
      <c r="V55" s="54">
        <f t="shared" ref="V55" si="277">V52+V53+V54</f>
        <v>22919.466768000002</v>
      </c>
      <c r="W55" s="21">
        <f>IF(L55&gt;0,X55/L55,0)</f>
        <v>0.38999999999999996</v>
      </c>
      <c r="X55" s="54">
        <f t="shared" ref="X55" si="278">X52+X53+X54</f>
        <v>17197.79724</v>
      </c>
      <c r="Y55" s="55">
        <f>IF(L55&gt;0,Z55/L55,0)</f>
        <v>3.0666107289679849E-3</v>
      </c>
      <c r="Z55" s="56">
        <f t="shared" ref="Z55" si="279">SUM(Z52:Z54)</f>
        <v>135.22807572000002</v>
      </c>
      <c r="AA55" s="55">
        <f>IF(L55&gt;0,(AA52*L52+AA53*L53+AA54*L54)/L55,0)</f>
        <v>2.9999172323071296E-3</v>
      </c>
      <c r="AB55" s="55">
        <f>IF(J55&gt;0,(J52*AB52+J53*AB53+J54*AB54)/J55,0)</f>
        <v>3.267095137243389E-4</v>
      </c>
      <c r="AC55" s="52">
        <f t="shared" ref="AC55" si="280">SUM(AC52:AC54)</f>
        <v>14.406988200000001</v>
      </c>
      <c r="AD55" s="53">
        <f>IF(J55&gt;0,(J52*AD52+J53*AD53+J54*AD54)/J55,0)</f>
        <v>0.20312295917297488</v>
      </c>
      <c r="AE55" s="58">
        <f t="shared" ref="AE55" si="281">SUM(AE52:AE54)</f>
        <v>117.9514854</v>
      </c>
      <c r="AF55" s="53">
        <f t="shared" ref="AF55" si="282">IF(AND(Z55&gt;0),((Z52*AF52+Z53*AF53+Z54*AF54)/Z55),0)</f>
        <v>0.89490150448178751</v>
      </c>
      <c r="AG55" s="57">
        <f t="shared" si="0"/>
        <v>0.89251814472366775</v>
      </c>
      <c r="AH55" s="51">
        <f t="shared" ref="AH55" si="283">SUM(AH52:AH54)</f>
        <v>639</v>
      </c>
      <c r="AI55" s="21">
        <f t="shared" ref="AI55" si="284">IF(AH55&gt;0,(AI52*AH52+AI53*AH53+AI54*AH54)/AH55,0)</f>
        <v>9.2826291079812204E-2</v>
      </c>
      <c r="AJ55" s="53">
        <f>IF(J55&gt;0,(AJ52*J52+AJ53*J53+AJ54*J54)/J55,0)</f>
        <v>0.20472509383715318</v>
      </c>
      <c r="AK55" s="58">
        <f t="shared" ref="AK55" si="285">SUM(AK52:AK54)</f>
        <v>117.88011</v>
      </c>
      <c r="AL55" s="56"/>
      <c r="AM55" s="56">
        <f t="shared" ref="AM55" si="286">SUM(AM52:AM54)</f>
        <v>558.48</v>
      </c>
      <c r="AN55" s="106"/>
      <c r="AO55" s="107">
        <f>AN54</f>
        <v>1326.4800000000007</v>
      </c>
      <c r="AP55" s="51">
        <f t="shared" ref="AP55" si="287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11" t="s">
        <v>54</v>
      </c>
      <c r="D56" s="12">
        <v>6515</v>
      </c>
      <c r="E56" s="12">
        <v>0</v>
      </c>
      <c r="F56" s="12">
        <v>14158</v>
      </c>
      <c r="G56" s="13">
        <v>2</v>
      </c>
      <c r="H56" s="13">
        <v>4.5</v>
      </c>
      <c r="I56" s="12">
        <v>13398</v>
      </c>
      <c r="J56" s="12">
        <v>15870</v>
      </c>
      <c r="K56" s="14">
        <v>8.1000000000000003E-2</v>
      </c>
      <c r="L56" s="24">
        <f t="shared" ref="L56:L58" si="288">J56*(1-K56)</f>
        <v>14584.53</v>
      </c>
      <c r="M56" s="15">
        <v>0.78600000000000003</v>
      </c>
      <c r="N56" s="25">
        <f>L56*M56</f>
        <v>11463.44058</v>
      </c>
      <c r="O56" s="14">
        <v>0.10299999999999999</v>
      </c>
      <c r="P56" s="25">
        <f>L56*O56</f>
        <v>1502.20659</v>
      </c>
      <c r="Q56" s="16">
        <v>0.111</v>
      </c>
      <c r="R56" s="25">
        <f>L56*Q56</f>
        <v>1618.88283</v>
      </c>
      <c r="S56" s="26">
        <v>0.19500000000000001</v>
      </c>
      <c r="T56" s="25">
        <f>L56*S56</f>
        <v>2843.9833500000004</v>
      </c>
      <c r="U56" s="16">
        <v>0.52700000000000002</v>
      </c>
      <c r="V56" s="25">
        <f>L56*U56</f>
        <v>7686.0473100000008</v>
      </c>
      <c r="W56" s="16">
        <v>0.39</v>
      </c>
      <c r="X56" s="25">
        <f>W56*L56</f>
        <v>5687.9667000000009</v>
      </c>
      <c r="Y56" s="17">
        <v>3.16E-3</v>
      </c>
      <c r="Z56" s="18">
        <f>L56*Y56</f>
        <v>46.087114800000002</v>
      </c>
      <c r="AA56" s="27">
        <f>IF(L56&gt;0,(AC56+AK56)/L56,0)</f>
        <v>2.7811220382144642E-3</v>
      </c>
      <c r="AB56" s="17">
        <v>3.4000000000000002E-4</v>
      </c>
      <c r="AC56" s="24">
        <f>AB56*L56</f>
        <v>4.9587402000000003</v>
      </c>
      <c r="AD56" s="118">
        <v>0.2089</v>
      </c>
      <c r="AE56" s="30">
        <f t="shared" ref="AE56:AE58" si="289">AH56*(1-AI56)*AD56</f>
        <v>36.6193344</v>
      </c>
      <c r="AF56" s="28">
        <f t="shared" ref="AF56:AF58" si="290">IF(AND(AD56&gt;0,AB56&gt;0,Y56&gt;0),((Y56-AB56)*AD56)/((AD56-AB56)*Y56),0)</f>
        <v>0.89385988550785866</v>
      </c>
      <c r="AG56" s="60">
        <f t="shared" si="0"/>
        <v>0.87921904285684227</v>
      </c>
      <c r="AH56" s="43">
        <v>192</v>
      </c>
      <c r="AI56" s="14">
        <v>8.6999999999999994E-2</v>
      </c>
      <c r="AJ56" s="15">
        <v>0.2031</v>
      </c>
      <c r="AK56" s="30">
        <f t="shared" ref="AK56:AK58" si="291">AH56*(1-AI56)*AJ56</f>
        <v>35.602617600000002</v>
      </c>
      <c r="AL56" s="19">
        <v>1.65</v>
      </c>
      <c r="AM56" s="19">
        <v>554.1</v>
      </c>
      <c r="AN56" s="102">
        <f>AN54+AH56-AM56</f>
        <v>964.38000000000068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46" t="s">
        <v>50</v>
      </c>
      <c r="D57" s="34">
        <v>18305</v>
      </c>
      <c r="E57" s="34">
        <v>4</v>
      </c>
      <c r="F57" s="34">
        <v>15235</v>
      </c>
      <c r="G57" s="35">
        <v>0.9</v>
      </c>
      <c r="H57" s="35">
        <v>3.6</v>
      </c>
      <c r="I57" s="34">
        <v>15449</v>
      </c>
      <c r="J57" s="34">
        <v>16139</v>
      </c>
      <c r="K57" s="36">
        <v>7.3999999999999996E-2</v>
      </c>
      <c r="L57" s="37">
        <f t="shared" si="288"/>
        <v>14944.714</v>
      </c>
      <c r="M57" s="38">
        <v>0.70699999999999996</v>
      </c>
      <c r="N57" s="25">
        <f>L57*M57</f>
        <v>10565.912797999999</v>
      </c>
      <c r="O57" s="36">
        <v>7.5999999999999998E-2</v>
      </c>
      <c r="P57" s="25">
        <f>L57*O57</f>
        <v>1135.798264</v>
      </c>
      <c r="Q57" s="39">
        <v>0.217</v>
      </c>
      <c r="R57" s="25">
        <f>L57*Q57</f>
        <v>3243.0029380000001</v>
      </c>
      <c r="S57" s="28">
        <v>0.19700000000000001</v>
      </c>
      <c r="T57" s="25">
        <f>L57*S57</f>
        <v>2944.1086580000001</v>
      </c>
      <c r="U57" s="39">
        <v>0.52800000000000002</v>
      </c>
      <c r="V57" s="25">
        <f>L57*U57</f>
        <v>7890.8089920000002</v>
      </c>
      <c r="W57" s="39">
        <v>0.39</v>
      </c>
      <c r="X57" s="25">
        <f>W57*L57</f>
        <v>5828.4384600000003</v>
      </c>
      <c r="Y57" s="40">
        <v>3.15E-3</v>
      </c>
      <c r="Z57" s="18">
        <f>L57*Y57</f>
        <v>47.075849099999999</v>
      </c>
      <c r="AA57" s="27">
        <f>IF(L57&gt;0,(AC57+AK57)/L57,0)</f>
        <v>3.1273711065999653E-3</v>
      </c>
      <c r="AB57" s="40">
        <v>3.4000000000000002E-4</v>
      </c>
      <c r="AC57" s="37">
        <f>AB57*L57</f>
        <v>5.08120276</v>
      </c>
      <c r="AD57" s="28">
        <v>0.22020000000000001</v>
      </c>
      <c r="AE57" s="41">
        <f t="shared" si="289"/>
        <v>43.4727648</v>
      </c>
      <c r="AF57" s="28">
        <f t="shared" si="290"/>
        <v>0.89344301351942579</v>
      </c>
      <c r="AG57" s="29">
        <f t="shared" si="0"/>
        <v>0.89272099762655288</v>
      </c>
      <c r="AH57" s="43">
        <v>216</v>
      </c>
      <c r="AI57" s="39">
        <v>8.5999999999999993E-2</v>
      </c>
      <c r="AJ57" s="38">
        <v>0.21099999999999999</v>
      </c>
      <c r="AK57" s="41">
        <f t="shared" si="291"/>
        <v>41.656464</v>
      </c>
      <c r="AL57" s="42">
        <v>1.68</v>
      </c>
      <c r="AM57" s="42"/>
      <c r="AN57" s="122">
        <f>AN56+AH57-AM57</f>
        <v>1180.3800000000006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11" t="s">
        <v>52</v>
      </c>
      <c r="D58" s="43">
        <v>21366</v>
      </c>
      <c r="E58" s="43">
        <v>1</v>
      </c>
      <c r="F58" s="43">
        <v>15687</v>
      </c>
      <c r="G58" s="37">
        <v>1.5</v>
      </c>
      <c r="H58" s="37">
        <v>4.9000000000000004</v>
      </c>
      <c r="I58" s="43">
        <v>15482</v>
      </c>
      <c r="J58" s="43">
        <v>16133</v>
      </c>
      <c r="K58" s="39">
        <v>6.9000000000000006E-2</v>
      </c>
      <c r="L58" s="37">
        <f t="shared" si="288"/>
        <v>15019.823</v>
      </c>
      <c r="M58" s="28">
        <v>0.69299999999999995</v>
      </c>
      <c r="N58" s="25">
        <f>L58*M58</f>
        <v>10408.737338999999</v>
      </c>
      <c r="O58" s="39">
        <v>0.18</v>
      </c>
      <c r="P58" s="25">
        <f>L58*O58</f>
        <v>2703.5681399999999</v>
      </c>
      <c r="Q58" s="39">
        <v>0.127</v>
      </c>
      <c r="R58" s="25">
        <f>L58*Q58</f>
        <v>1907.517521</v>
      </c>
      <c r="S58" s="28">
        <v>0.19800000000000001</v>
      </c>
      <c r="T58" s="25">
        <f>L58*S58</f>
        <v>2973.9249540000001</v>
      </c>
      <c r="U58" s="39">
        <v>0.52</v>
      </c>
      <c r="V58" s="25">
        <f>L58*U58</f>
        <v>7810.3079600000001</v>
      </c>
      <c r="W58" s="39">
        <v>0.39</v>
      </c>
      <c r="X58" s="25">
        <f>W58*L58</f>
        <v>5857.7309700000005</v>
      </c>
      <c r="Y58" s="47">
        <v>3.1700000000000001E-3</v>
      </c>
      <c r="Z58" s="18">
        <f>L58*Y58</f>
        <v>47.612838910000001</v>
      </c>
      <c r="AA58" s="27">
        <f>IF(L58&gt;0,(AC58+AK58)/L58,0)</f>
        <v>3.0317443394639204E-3</v>
      </c>
      <c r="AB58" s="47">
        <v>3.2000000000000003E-4</v>
      </c>
      <c r="AC58" s="37">
        <f>AB58*L58</f>
        <v>4.8063433600000005</v>
      </c>
      <c r="AD58" s="28">
        <v>0.22559999999999999</v>
      </c>
      <c r="AE58" s="41">
        <f t="shared" si="289"/>
        <v>41.149439999999998</v>
      </c>
      <c r="AF58" s="28">
        <f t="shared" si="290"/>
        <v>0.90033069257241172</v>
      </c>
      <c r="AG58" s="29">
        <f t="shared" si="0"/>
        <v>0.8957338339735873</v>
      </c>
      <c r="AH58" s="43">
        <v>200</v>
      </c>
      <c r="AI58" s="39">
        <v>8.7999999999999995E-2</v>
      </c>
      <c r="AJ58" s="28">
        <v>0.2233</v>
      </c>
      <c r="AK58" s="41">
        <f t="shared" si="291"/>
        <v>40.72992</v>
      </c>
      <c r="AL58" s="18">
        <v>1.58</v>
      </c>
      <c r="AM58" s="18"/>
      <c r="AN58" s="122">
        <f>AN57+AH58-AM58</f>
        <v>1380.3800000000006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292">SUM(D56:D58)</f>
        <v>46186</v>
      </c>
      <c r="E59" s="51"/>
      <c r="F59" s="51">
        <f t="shared" ref="F59" si="293">SUM(F56:F58)</f>
        <v>45080</v>
      </c>
      <c r="G59" s="52"/>
      <c r="H59" s="52"/>
      <c r="I59" s="51">
        <f t="shared" ref="I59:J59" si="294">SUM(I56:I58)</f>
        <v>44329</v>
      </c>
      <c r="J59" s="51">
        <f t="shared" si="294"/>
        <v>48142</v>
      </c>
      <c r="K59" s="21">
        <f t="shared" ref="K59" si="295">IF(J59&gt;0,(J56*K56+J57*K57+J58*K58)/J59,0)</f>
        <v>7.4631984545718913E-2</v>
      </c>
      <c r="L59" s="52">
        <f t="shared" ref="L59" si="296">L56+L57+L58</f>
        <v>44549.066999999995</v>
      </c>
      <c r="M59" s="53">
        <f>IF(L59&gt;0,N59/L59,0)</f>
        <v>0.72814298707984171</v>
      </c>
      <c r="N59" s="54">
        <f t="shared" ref="N59" si="297">N56+N57+N58</f>
        <v>32438.090716999999</v>
      </c>
      <c r="O59" s="21">
        <f>IF(L59&gt;0,P59/L59,0)</f>
        <v>0.11990313947540138</v>
      </c>
      <c r="P59" s="54">
        <f t="shared" ref="P59" si="298">P56+P57+P58</f>
        <v>5341.5729940000001</v>
      </c>
      <c r="Q59" s="21">
        <f>IF(L59&gt;0,R59/L59,0)</f>
        <v>0.151953873444757</v>
      </c>
      <c r="R59" s="54">
        <f t="shared" ref="R59" si="299">R56+R57+R58</f>
        <v>6769.4032889999999</v>
      </c>
      <c r="S59" s="21">
        <f>IF(L59&gt;0,T59/L59,0)</f>
        <v>0.19668238982423589</v>
      </c>
      <c r="T59" s="54">
        <f t="shared" ref="T59" si="300">T56+T57+T58</f>
        <v>8762.0169620000015</v>
      </c>
      <c r="U59" s="21">
        <f>IF(L59&gt;0,V59/L59,0)</f>
        <v>0.52497539986639896</v>
      </c>
      <c r="V59" s="54">
        <f t="shared" ref="V59" si="301">V56+V57+V58</f>
        <v>23387.164261999998</v>
      </c>
      <c r="W59" s="21">
        <f>IF(L59&gt;0,X59/L59,0)</f>
        <v>0.39000000000000012</v>
      </c>
      <c r="X59" s="54">
        <f t="shared" ref="X59" si="302">X56+X57+X58</f>
        <v>17374.136130000003</v>
      </c>
      <c r="Y59" s="55">
        <f>IF(L59&gt;0,Z59/L59,0)</f>
        <v>3.1600168598368179E-3</v>
      </c>
      <c r="Z59" s="56">
        <f t="shared" ref="Z59" si="303">SUM(Z56:Z58)</f>
        <v>140.77580280999999</v>
      </c>
      <c r="AA59" s="55">
        <f>IF(L59&gt;0,(AA56*L56+AA57*L57+AA58*L58)/L59,0)</f>
        <v>2.9817748578213768E-3</v>
      </c>
      <c r="AB59" s="55">
        <f>IF(J59&gt;0,(J56*AB56+J57*AB57+J58*AB58)/J59,0)</f>
        <v>3.3329774417348675E-4</v>
      </c>
      <c r="AC59" s="52">
        <f t="shared" ref="AC59" si="304">SUM(AC56:AC58)</f>
        <v>14.846286320000001</v>
      </c>
      <c r="AD59" s="53">
        <f>IF(J59&gt;0,(J56*AD56+J57*AD57+J58*AD58)/J59,0)</f>
        <v>0.21828456649079805</v>
      </c>
      <c r="AE59" s="58">
        <f t="shared" ref="AE59" si="305">SUM(AE56:AE58)</f>
        <v>121.24153920000001</v>
      </c>
      <c r="AF59" s="53">
        <f t="shared" ref="AF59" si="306">IF(AND(Z59&gt;0),((Z56*AF56+Z57*AF57+Z58*AF58)/Z59),0)</f>
        <v>0.89590902240356596</v>
      </c>
      <c r="AG59" s="57">
        <f t="shared" si="0"/>
        <v>0.88961690602918098</v>
      </c>
      <c r="AH59" s="51">
        <f t="shared" ref="AH59" si="307">SUM(AH56:AH58)</f>
        <v>608</v>
      </c>
      <c r="AI59" s="21">
        <f t="shared" ref="AI59" si="308">IF(AH59&gt;0,(AI56*AH56+AI57*AH57+AI58*AH58)/AH59,0)</f>
        <v>8.6973684210526314E-2</v>
      </c>
      <c r="AJ59" s="53">
        <f>IF(J59&gt;0,(AJ56*J56+AJ57*J57+AJ58*J58)/J59,0)</f>
        <v>0.21251765402351377</v>
      </c>
      <c r="AK59" s="58">
        <f t="shared" ref="AK59" si="309">SUM(AK56:AK58)</f>
        <v>117.98900159999999</v>
      </c>
      <c r="AL59" s="56"/>
      <c r="AM59" s="56">
        <f t="shared" ref="AM59" si="310">SUM(AM56:AM58)</f>
        <v>554.1</v>
      </c>
      <c r="AN59" s="106"/>
      <c r="AO59" s="107">
        <f>AN58</f>
        <v>1380.3800000000006</v>
      </c>
      <c r="AP59" s="51">
        <f t="shared" ref="AP59" si="311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54</v>
      </c>
      <c r="D60" s="12">
        <v>5208</v>
      </c>
      <c r="E60" s="12">
        <v>0</v>
      </c>
      <c r="F60" s="12">
        <v>13271</v>
      </c>
      <c r="G60" s="13">
        <v>1.5</v>
      </c>
      <c r="H60" s="13">
        <v>4.2</v>
      </c>
      <c r="I60" s="12">
        <v>13161</v>
      </c>
      <c r="J60" s="12">
        <v>16280</v>
      </c>
      <c r="K60" s="14">
        <v>7.6999999999999999E-2</v>
      </c>
      <c r="L60" s="24">
        <f t="shared" ref="L60:L62" si="312">J60*(1-K60)</f>
        <v>15026.44</v>
      </c>
      <c r="M60" s="15">
        <v>0.76600000000000001</v>
      </c>
      <c r="N60" s="25">
        <f>L60*M60</f>
        <v>11510.253040000001</v>
      </c>
      <c r="O60" s="14">
        <v>0.126</v>
      </c>
      <c r="P60" s="25">
        <f>L60*O60</f>
        <v>1893.3314400000002</v>
      </c>
      <c r="Q60" s="16">
        <v>0.108</v>
      </c>
      <c r="R60" s="25">
        <f>L60*Q60</f>
        <v>1622.8555200000001</v>
      </c>
      <c r="S60" s="26">
        <v>0.19700000000000001</v>
      </c>
      <c r="T60" s="25">
        <f>L60*S60</f>
        <v>2960.2086800000002</v>
      </c>
      <c r="U60" s="16">
        <v>0.51200000000000001</v>
      </c>
      <c r="V60" s="25">
        <f>L60*U60</f>
        <v>7693.5372800000005</v>
      </c>
      <c r="W60" s="16">
        <v>0.39</v>
      </c>
      <c r="X60" s="25">
        <f>W60*L60</f>
        <v>5860.3116</v>
      </c>
      <c r="Y60" s="17">
        <v>3.1700000000000001E-3</v>
      </c>
      <c r="Z60" s="18">
        <f>L60*Y60</f>
        <v>47.633814800000003</v>
      </c>
      <c r="AA60" s="27">
        <f>IF(L60&gt;0,(AC60+AK60)/L60,0)</f>
        <v>3.2130519005166887E-3</v>
      </c>
      <c r="AB60" s="17">
        <v>3.3E-4</v>
      </c>
      <c r="AC60" s="24">
        <f>AB60*L60</f>
        <v>4.9587251999999999</v>
      </c>
      <c r="AD60" s="118">
        <v>0.21099999999999999</v>
      </c>
      <c r="AE60" s="30">
        <f t="shared" ref="AE60:AE62" si="313">AH60*(1-AI60)*AD60</f>
        <v>41.950175999999999</v>
      </c>
      <c r="AF60" s="28">
        <f t="shared" ref="AF60:AF62" si="314">IF(AND(AD60&gt;0,AB60&gt;0,Y60&gt;0),((Y60-AB60)*AD60)/((AD60-AB60)*Y60),0)</f>
        <v>0.89730241759841178</v>
      </c>
      <c r="AG60" s="60">
        <f t="shared" si="0"/>
        <v>0.89865488270868044</v>
      </c>
      <c r="AH60" s="12">
        <v>218</v>
      </c>
      <c r="AI60" s="14">
        <v>8.7999999999999995E-2</v>
      </c>
      <c r="AJ60" s="15">
        <v>0.21790000000000001</v>
      </c>
      <c r="AK60" s="30">
        <f t="shared" ref="AK60:AK62" si="315">AH60*(1-AI60)*AJ60</f>
        <v>43.322006399999999</v>
      </c>
      <c r="AL60" s="19">
        <v>1.68</v>
      </c>
      <c r="AM60" s="19">
        <v>1201.78</v>
      </c>
      <c r="AN60" s="102">
        <f>AN58+AH60-AM60</f>
        <v>396.60000000000059</v>
      </c>
      <c r="AO60" s="103"/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46" t="s">
        <v>50</v>
      </c>
      <c r="D61" s="34">
        <v>18566</v>
      </c>
      <c r="E61" s="34">
        <v>4</v>
      </c>
      <c r="F61" s="34">
        <v>15876</v>
      </c>
      <c r="G61" s="35">
        <v>1.4</v>
      </c>
      <c r="H61" s="35">
        <v>4.4000000000000004</v>
      </c>
      <c r="I61" s="34">
        <v>15900</v>
      </c>
      <c r="J61" s="34">
        <v>15313</v>
      </c>
      <c r="K61" s="36">
        <v>6.9000000000000006E-2</v>
      </c>
      <c r="L61" s="37">
        <f t="shared" si="312"/>
        <v>14256.403</v>
      </c>
      <c r="M61" s="38">
        <v>0.71099999999999997</v>
      </c>
      <c r="N61" s="25">
        <f>L61*M61</f>
        <v>10136.302533</v>
      </c>
      <c r="O61" s="36">
        <v>0.123</v>
      </c>
      <c r="P61" s="25">
        <f>L61*O61</f>
        <v>1753.5375690000001</v>
      </c>
      <c r="Q61" s="39">
        <v>0.16600000000000001</v>
      </c>
      <c r="R61" s="25">
        <f>L61*Q61</f>
        <v>2366.5628980000001</v>
      </c>
      <c r="S61" s="28">
        <v>0.20799999999999999</v>
      </c>
      <c r="T61" s="25">
        <f>L61*S61</f>
        <v>2965.3318239999999</v>
      </c>
      <c r="U61" s="39">
        <v>0.51700000000000002</v>
      </c>
      <c r="V61" s="25">
        <f>L61*U61</f>
        <v>7370.5603510000001</v>
      </c>
      <c r="W61" s="39">
        <v>0.4</v>
      </c>
      <c r="X61" s="25">
        <f>W61*L61</f>
        <v>5702.5612000000001</v>
      </c>
      <c r="Y61" s="40">
        <v>3.0999999999999999E-3</v>
      </c>
      <c r="Z61" s="18">
        <f>L61*Y61</f>
        <v>44.194849300000001</v>
      </c>
      <c r="AA61" s="27">
        <f>IF(L61&gt;0,(AC61+AK61)/L61,0)</f>
        <v>2.9704103496513115E-3</v>
      </c>
      <c r="AB61" s="40">
        <v>3.4000000000000002E-4</v>
      </c>
      <c r="AC61" s="37">
        <f>AB61*L61</f>
        <v>4.8471770200000002</v>
      </c>
      <c r="AD61" s="28">
        <v>0.2072</v>
      </c>
      <c r="AE61" s="41">
        <f t="shared" si="313"/>
        <v>38.276056000000004</v>
      </c>
      <c r="AF61" s="28">
        <f t="shared" si="314"/>
        <v>0.89178593594545796</v>
      </c>
      <c r="AG61" s="29">
        <f t="shared" si="0"/>
        <v>0.88702335507058727</v>
      </c>
      <c r="AH61" s="34">
        <v>203</v>
      </c>
      <c r="AI61" s="36">
        <v>0.09</v>
      </c>
      <c r="AJ61" s="38">
        <v>0.20300000000000001</v>
      </c>
      <c r="AK61" s="41">
        <f t="shared" si="315"/>
        <v>37.500190000000003</v>
      </c>
      <c r="AL61" s="42">
        <v>1.65</v>
      </c>
      <c r="AM61" s="42"/>
      <c r="AN61" s="122">
        <f>AN60+AH61-AM61</f>
        <v>599.60000000000059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46" t="s">
        <v>51</v>
      </c>
      <c r="D62" s="43">
        <v>21480</v>
      </c>
      <c r="E62" s="43">
        <v>1</v>
      </c>
      <c r="F62" s="43">
        <v>17062</v>
      </c>
      <c r="G62" s="37">
        <v>1.4</v>
      </c>
      <c r="H62" s="37">
        <v>4.0999999999999996</v>
      </c>
      <c r="I62" s="43">
        <v>16958</v>
      </c>
      <c r="J62" s="43">
        <v>16093</v>
      </c>
      <c r="K62" s="39">
        <v>7.3999999999999996E-2</v>
      </c>
      <c r="L62" s="37">
        <f t="shared" si="312"/>
        <v>14902.118</v>
      </c>
      <c r="M62" s="28">
        <v>0.51900000000000002</v>
      </c>
      <c r="N62" s="25">
        <f>L62*M62</f>
        <v>7734.1992420000006</v>
      </c>
      <c r="O62" s="39">
        <v>0.25900000000000001</v>
      </c>
      <c r="P62" s="25">
        <f>L62*O62</f>
        <v>3859.6485620000003</v>
      </c>
      <c r="Q62" s="39">
        <v>0.222</v>
      </c>
      <c r="R62" s="25">
        <f>L62*Q62</f>
        <v>3308.2701959999999</v>
      </c>
      <c r="S62" s="28">
        <v>0.20300000000000001</v>
      </c>
      <c r="T62" s="25">
        <f>L62*S62</f>
        <v>3025.1299540000005</v>
      </c>
      <c r="U62" s="39">
        <v>0.52300000000000002</v>
      </c>
      <c r="V62" s="25">
        <f>L62*U62</f>
        <v>7793.8077140000005</v>
      </c>
      <c r="W62" s="39">
        <v>0.39</v>
      </c>
      <c r="X62" s="25">
        <f>W62*L62</f>
        <v>5811.8260200000004</v>
      </c>
      <c r="Y62" s="47">
        <v>3.2000000000000002E-3</v>
      </c>
      <c r="Z62" s="18">
        <f>L62*Y62</f>
        <v>47.686777600000006</v>
      </c>
      <c r="AA62" s="27">
        <f>IF(L62&gt;0,(AC62+AK62)/L62,0)</f>
        <v>3.0099901611301159E-3</v>
      </c>
      <c r="AB62" s="47">
        <v>3.2000000000000003E-4</v>
      </c>
      <c r="AC62" s="37">
        <f>AB62*L62</f>
        <v>4.7686777600000001</v>
      </c>
      <c r="AD62" s="28">
        <v>0.22109999999999999</v>
      </c>
      <c r="AE62" s="41">
        <f t="shared" si="313"/>
        <v>41.090108399999998</v>
      </c>
      <c r="AF62" s="28">
        <f t="shared" si="314"/>
        <v>0.90130446598423763</v>
      </c>
      <c r="AG62" s="29">
        <f t="shared" si="0"/>
        <v>0.89501515266475329</v>
      </c>
      <c r="AH62" s="43">
        <v>204</v>
      </c>
      <c r="AI62" s="39">
        <v>8.8999999999999996E-2</v>
      </c>
      <c r="AJ62" s="28">
        <v>0.2157</v>
      </c>
      <c r="AK62" s="41">
        <f t="shared" si="315"/>
        <v>40.086550799999998</v>
      </c>
      <c r="AL62" s="18">
        <v>1.63</v>
      </c>
      <c r="AM62" s="18"/>
      <c r="AN62" s="122">
        <f>AN61+AH62-AM62</f>
        <v>803.60000000000059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316">SUM(D60:D62)</f>
        <v>45254</v>
      </c>
      <c r="E63" s="51"/>
      <c r="F63" s="51">
        <f t="shared" ref="F63" si="317">SUM(F60:F62)</f>
        <v>46209</v>
      </c>
      <c r="G63" s="52"/>
      <c r="H63" s="52"/>
      <c r="I63" s="51">
        <f t="shared" ref="I63:J63" si="318">SUM(I60:I62)</f>
        <v>46019</v>
      </c>
      <c r="J63" s="51">
        <f t="shared" si="318"/>
        <v>47686</v>
      </c>
      <c r="K63" s="21">
        <f t="shared" ref="K63" si="319">IF(J63&gt;0,(J60*K60+J61*K61+J62*K62)/J63,0)</f>
        <v>7.3418592459002632E-2</v>
      </c>
      <c r="L63" s="52">
        <f t="shared" ref="L63" si="320">L60+L61+L62</f>
        <v>44184.961000000003</v>
      </c>
      <c r="M63" s="53">
        <f>IF(L63&gt;0,N63/L63,0)</f>
        <v>0.66494920783114408</v>
      </c>
      <c r="N63" s="54">
        <f t="shared" ref="N63" si="321">N60+N61+N62</f>
        <v>29380.754815</v>
      </c>
      <c r="O63" s="21">
        <f>IF(L63&gt;0,P63/L63,0)</f>
        <v>0.16988851865230797</v>
      </c>
      <c r="P63" s="54">
        <f t="shared" ref="P63" si="322">P60+P61+P62</f>
        <v>7506.5175710000003</v>
      </c>
      <c r="Q63" s="21">
        <f>IF(L63&gt;0,R63/L63,0)</f>
        <v>0.16516227351654786</v>
      </c>
      <c r="R63" s="54">
        <f t="shared" ref="R63" si="323">R60+R61+R62</f>
        <v>7297.6886140000006</v>
      </c>
      <c r="S63" s="21">
        <f>IF(L63&gt;0,T63/L63,0)</f>
        <v>0.20257278167564752</v>
      </c>
      <c r="T63" s="54">
        <f t="shared" ref="T63" si="324">T60+T61+T62</f>
        <v>8950.6704580000005</v>
      </c>
      <c r="U63" s="21">
        <f>IF(L63&gt;0,V63/L63,0)</f>
        <v>0.51732319838417418</v>
      </c>
      <c r="V63" s="54">
        <f t="shared" ref="V63" si="325">V60+V61+V62</f>
        <v>22857.905344999999</v>
      </c>
      <c r="W63" s="21">
        <f>IF(L63&gt;0,X63/L63,0)</f>
        <v>0.39322652836561289</v>
      </c>
      <c r="X63" s="54">
        <f t="shared" ref="X63" si="326">X60+X61+X62</f>
        <v>17374.698820000001</v>
      </c>
      <c r="Y63" s="55">
        <f>IF(L63&gt;0,Z63/L63,0)</f>
        <v>3.1575323038080761E-3</v>
      </c>
      <c r="Z63" s="56">
        <f t="shared" ref="Z63" si="327">SUM(Z60:Z62)</f>
        <v>139.5154417</v>
      </c>
      <c r="AA63" s="55">
        <f>IF(L63&gt;0,(AA60*L60+AA61*L61+AA62*L62)/L63,0)</f>
        <v>3.0662769438678469E-3</v>
      </c>
      <c r="AB63" s="55">
        <f>IF(J63&gt;0,(J60*AB60+J61*AB61+J62*AB62)/J63,0)</f>
        <v>3.2983642997944893E-4</v>
      </c>
      <c r="AC63" s="52">
        <f t="shared" ref="AC63" si="328">SUM(AC60:AC62)</f>
        <v>14.574579979999999</v>
      </c>
      <c r="AD63" s="53">
        <f>IF(J63&gt;0,(J60*AD60+J61*AD61+J62*AD62)/J63,0)</f>
        <v>0.21318827119070588</v>
      </c>
      <c r="AE63" s="58">
        <f t="shared" ref="AE63" si="329">SUM(AE60:AE62)</f>
        <v>121.3163404</v>
      </c>
      <c r="AF63" s="53">
        <f t="shared" ref="AF63" si="330">IF(AND(Z63&gt;0),((Z60*AF60+Z61*AF61+Z62*AF62)/Z63),0)</f>
        <v>0.89692285184315257</v>
      </c>
      <c r="AG63" s="57">
        <f t="shared" si="0"/>
        <v>0.89381916343484757</v>
      </c>
      <c r="AH63" s="51">
        <f t="shared" ref="AH63" si="331">SUM(AH60:AH62)</f>
        <v>625</v>
      </c>
      <c r="AI63" s="21">
        <f t="shared" ref="AI63" si="332">IF(AH63&gt;0,(AI60*AH60+AI61*AH61+AI62*AH62)/AH63,0)</f>
        <v>8.8975999999999986E-2</v>
      </c>
      <c r="AJ63" s="53">
        <f>IF(J63&gt;0,(AJ60*J60+AJ61*J61+AJ62*J62)/J63,0)</f>
        <v>0.2123728368913308</v>
      </c>
      <c r="AK63" s="58">
        <f t="shared" ref="AK63" si="333">SUM(AK60:AK62)</f>
        <v>120.90874719999999</v>
      </c>
      <c r="AL63" s="56"/>
      <c r="AM63" s="56">
        <f t="shared" ref="AM63" si="334">SUM(AM60:AM62)</f>
        <v>1201.78</v>
      </c>
      <c r="AN63" s="106"/>
      <c r="AO63" s="107">
        <f>AN62</f>
        <v>803.60000000000059</v>
      </c>
      <c r="AP63" s="51">
        <f t="shared" ref="AP63" si="335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49</v>
      </c>
      <c r="D64" s="12">
        <v>5930</v>
      </c>
      <c r="E64" s="12">
        <v>1</v>
      </c>
      <c r="F64" s="12">
        <v>9611</v>
      </c>
      <c r="G64" s="13">
        <v>1.5</v>
      </c>
      <c r="H64" s="13">
        <v>3.9</v>
      </c>
      <c r="I64" s="12">
        <v>9186</v>
      </c>
      <c r="J64" s="12">
        <v>16160</v>
      </c>
      <c r="K64" s="14">
        <v>7.0999999999999994E-2</v>
      </c>
      <c r="L64" s="24">
        <f t="shared" ref="L64:L66" si="336">J64*(1-K64)</f>
        <v>15012.640000000001</v>
      </c>
      <c r="M64" s="15">
        <v>0.75</v>
      </c>
      <c r="N64" s="25">
        <f>L64*M64</f>
        <v>11259.480000000001</v>
      </c>
      <c r="O64" s="14">
        <v>0.158</v>
      </c>
      <c r="P64" s="25">
        <f>L64*O64</f>
        <v>2371.99712</v>
      </c>
      <c r="Q64" s="16">
        <v>9.1999999999999998E-2</v>
      </c>
      <c r="R64" s="25">
        <f>L64*Q64</f>
        <v>1381.1628800000001</v>
      </c>
      <c r="S64" s="26">
        <v>0.20300000000000001</v>
      </c>
      <c r="T64" s="25">
        <f>L64*S64</f>
        <v>3047.5659200000005</v>
      </c>
      <c r="U64" s="16">
        <v>0.52</v>
      </c>
      <c r="V64" s="25">
        <f>L64*U64</f>
        <v>7806.5728000000008</v>
      </c>
      <c r="W64" s="16">
        <v>0.39</v>
      </c>
      <c r="X64" s="25">
        <f>W64*L64</f>
        <v>5854.9296000000004</v>
      </c>
      <c r="Y64" s="17">
        <v>3.2399999999999998E-3</v>
      </c>
      <c r="Z64" s="18">
        <f>L64*Y64</f>
        <v>48.640953600000003</v>
      </c>
      <c r="AA64" s="27">
        <f>IF(L64&gt;0,(AC64+AK64)/L64,0)</f>
        <v>3.3277949114879192E-3</v>
      </c>
      <c r="AB64" s="17">
        <v>3.1E-4</v>
      </c>
      <c r="AC64" s="24">
        <f>AB64*L64</f>
        <v>4.6539184000000002</v>
      </c>
      <c r="AD64" s="118">
        <v>0.21190000000000001</v>
      </c>
      <c r="AE64" s="30">
        <f t="shared" ref="AE64:AE66" si="337">AH64*(1-AI64)*AD64</f>
        <v>43.916486900000002</v>
      </c>
      <c r="AF64" s="28">
        <f t="shared" ref="AF64:AF66" si="338">IF(AND(AD64&gt;0,AB64&gt;0,Y64&gt;0),((Y64-AB64)*AD64)/((AD64-AB64)*Y64),0)</f>
        <v>0.90564590615790264</v>
      </c>
      <c r="AG64" s="60">
        <f t="shared" si="0"/>
        <v>0.90813305822614288</v>
      </c>
      <c r="AH64" s="12">
        <v>227</v>
      </c>
      <c r="AI64" s="14">
        <v>8.6999999999999994E-2</v>
      </c>
      <c r="AJ64" s="15">
        <v>0.21859999999999999</v>
      </c>
      <c r="AK64" s="30">
        <f t="shared" ref="AK64:AK66" si="339">AH64*(1-AI64)*AJ64</f>
        <v>45.305068599999998</v>
      </c>
      <c r="AL64" s="19">
        <v>1.75</v>
      </c>
      <c r="AM64" s="19">
        <v>952.96</v>
      </c>
      <c r="AN64" s="102">
        <f>AN62+AH64-AM64-AO64</f>
        <v>5.5422333389287814E-13</v>
      </c>
      <c r="AO64" s="103">
        <v>77.64</v>
      </c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46" t="s">
        <v>50</v>
      </c>
      <c r="D65" s="34">
        <v>18610</v>
      </c>
      <c r="E65" s="34">
        <v>3</v>
      </c>
      <c r="F65" s="34">
        <v>15286</v>
      </c>
      <c r="G65" s="35">
        <v>0.9</v>
      </c>
      <c r="H65" s="35">
        <v>4</v>
      </c>
      <c r="I65" s="34">
        <v>15027</v>
      </c>
      <c r="J65" s="34">
        <v>16291</v>
      </c>
      <c r="K65" s="36">
        <v>6.8000000000000005E-2</v>
      </c>
      <c r="L65" s="37">
        <f t="shared" si="336"/>
        <v>15183.212</v>
      </c>
      <c r="M65" s="38">
        <v>0.66700000000000004</v>
      </c>
      <c r="N65" s="25">
        <f>L65*M65</f>
        <v>10127.202404</v>
      </c>
      <c r="O65" s="36">
        <v>0.14799999999999999</v>
      </c>
      <c r="P65" s="25">
        <f>L65*O65</f>
        <v>2247.1153759999997</v>
      </c>
      <c r="Q65" s="39">
        <v>0.185</v>
      </c>
      <c r="R65" s="25">
        <f>L65*Q65</f>
        <v>2808.8942199999997</v>
      </c>
      <c r="S65" s="28">
        <v>0.21099999999999999</v>
      </c>
      <c r="T65" s="25">
        <f>L65*S65</f>
        <v>3203.6577319999997</v>
      </c>
      <c r="U65" s="39">
        <v>0.51700000000000002</v>
      </c>
      <c r="V65" s="25">
        <f>L65*U65</f>
        <v>7849.7206040000001</v>
      </c>
      <c r="W65" s="39">
        <v>0.39</v>
      </c>
      <c r="X65" s="25">
        <f>W65*L65</f>
        <v>5921.4526800000003</v>
      </c>
      <c r="Y65" s="40">
        <v>3.1800000000000001E-3</v>
      </c>
      <c r="Z65" s="18">
        <f>L65*Y65</f>
        <v>48.282614160000001</v>
      </c>
      <c r="AA65" s="27">
        <f>IF(L65&gt;0,(AC65+AK65)/L65,0)</f>
        <v>3.1709219208689177E-3</v>
      </c>
      <c r="AB65" s="40">
        <v>3.3E-4</v>
      </c>
      <c r="AC65" s="37">
        <f>AB65*L65</f>
        <v>5.0104599599999995</v>
      </c>
      <c r="AD65" s="28">
        <v>0.2054</v>
      </c>
      <c r="AE65" s="41">
        <f t="shared" si="337"/>
        <v>43.882066799999997</v>
      </c>
      <c r="AF65" s="28">
        <f t="shared" si="338"/>
        <v>0.89766862856769569</v>
      </c>
      <c r="AG65" s="29">
        <f t="shared" si="0"/>
        <v>0.89739608940743565</v>
      </c>
      <c r="AH65" s="137">
        <v>234</v>
      </c>
      <c r="AI65" s="36">
        <v>8.6999999999999994E-2</v>
      </c>
      <c r="AJ65" s="38">
        <v>0.2019</v>
      </c>
      <c r="AK65" s="41">
        <f t="shared" si="339"/>
        <v>43.1343198</v>
      </c>
      <c r="AL65" s="42">
        <v>1.7</v>
      </c>
      <c r="AM65" s="42"/>
      <c r="AN65" s="122">
        <f>AN64+AH65-AM65</f>
        <v>234.00000000000057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46" t="s">
        <v>51</v>
      </c>
      <c r="D66" s="43">
        <v>15670</v>
      </c>
      <c r="E66" s="43">
        <v>3</v>
      </c>
      <c r="F66" s="43">
        <v>16654</v>
      </c>
      <c r="G66" s="37">
        <v>0.8</v>
      </c>
      <c r="H66" s="37">
        <v>4.2</v>
      </c>
      <c r="I66" s="43">
        <v>16171</v>
      </c>
      <c r="J66" s="43">
        <v>16164</v>
      </c>
      <c r="K66" s="39">
        <v>6.9000000000000006E-2</v>
      </c>
      <c r="L66" s="37">
        <f t="shared" si="336"/>
        <v>15048.684000000001</v>
      </c>
      <c r="M66" s="28">
        <v>0.56499999999999995</v>
      </c>
      <c r="N66" s="25">
        <f>L66*M66</f>
        <v>8502.5064600000005</v>
      </c>
      <c r="O66" s="39">
        <v>0.19800000000000001</v>
      </c>
      <c r="P66" s="25">
        <f>L66*O66</f>
        <v>2979.6394320000004</v>
      </c>
      <c r="Q66" s="39">
        <v>0.23699999999999999</v>
      </c>
      <c r="R66" s="25">
        <f>L66*Q66</f>
        <v>3566.5381080000002</v>
      </c>
      <c r="S66" s="28">
        <v>0.20499999999999999</v>
      </c>
      <c r="T66" s="25">
        <f>L66*S66</f>
        <v>3084.9802199999999</v>
      </c>
      <c r="U66" s="39">
        <v>0.52800000000000002</v>
      </c>
      <c r="V66" s="25">
        <f>L66*U66</f>
        <v>7945.7051520000014</v>
      </c>
      <c r="W66" s="39">
        <v>0.39</v>
      </c>
      <c r="X66" s="25">
        <f>W66*L66</f>
        <v>5868.9867600000007</v>
      </c>
      <c r="Y66" s="47">
        <v>3.0300000000000001E-3</v>
      </c>
      <c r="Z66" s="18">
        <f>L66*Y66</f>
        <v>45.597512520000002</v>
      </c>
      <c r="AA66" s="27">
        <f>IF(L66&gt;0,(AC66+AK66)/L66,0)</f>
        <v>2.8735164961932887E-3</v>
      </c>
      <c r="AB66" s="47">
        <v>3.3E-4</v>
      </c>
      <c r="AC66" s="37">
        <f>AB66*L66</f>
        <v>4.9660657200000005</v>
      </c>
      <c r="AD66" s="28">
        <v>0.2114</v>
      </c>
      <c r="AE66" s="41">
        <f t="shared" si="337"/>
        <v>40.057763200000004</v>
      </c>
      <c r="AF66" s="28">
        <f t="shared" si="338"/>
        <v>0.89248229319070627</v>
      </c>
      <c r="AG66" s="29">
        <f t="shared" si="0"/>
        <v>0.88660654938887795</v>
      </c>
      <c r="AH66" s="43">
        <v>208</v>
      </c>
      <c r="AI66" s="39">
        <v>8.8999999999999996E-2</v>
      </c>
      <c r="AJ66" s="28">
        <v>0.20200000000000001</v>
      </c>
      <c r="AK66" s="41">
        <f t="shared" si="339"/>
        <v>38.276576000000006</v>
      </c>
      <c r="AL66" s="18">
        <v>1.7</v>
      </c>
      <c r="AM66" s="18"/>
      <c r="AN66" s="122">
        <f>AN65+AH66-AM66</f>
        <v>442.00000000000057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340">SUM(D64:D66)</f>
        <v>40210</v>
      </c>
      <c r="E67" s="51"/>
      <c r="F67" s="51">
        <f t="shared" ref="F67" si="341">SUM(F64:F66)</f>
        <v>41551</v>
      </c>
      <c r="G67" s="52"/>
      <c r="H67" s="52"/>
      <c r="I67" s="51">
        <f t="shared" ref="I67:J67" si="342">SUM(I64:I66)</f>
        <v>40384</v>
      </c>
      <c r="J67" s="51">
        <f t="shared" si="342"/>
        <v>48615</v>
      </c>
      <c r="K67" s="21">
        <f t="shared" ref="K67" si="343">IF(J67&gt;0,(J64*K64+J65*K65+J66*K66)/J67,0)</f>
        <v>6.9329713051527311E-2</v>
      </c>
      <c r="L67" s="52">
        <f t="shared" ref="L67" si="344">L64+L65+L66</f>
        <v>45244.536</v>
      </c>
      <c r="M67" s="53">
        <f>IF(L67&gt;0,N67/L67,0)</f>
        <v>0.66061433062326025</v>
      </c>
      <c r="N67" s="54">
        <f t="shared" ref="N67" si="345">N64+N65+N66</f>
        <v>29889.188864</v>
      </c>
      <c r="O67" s="21">
        <f>IF(L67&gt;0,P67/L67,0)</f>
        <v>0.16794849941659254</v>
      </c>
      <c r="P67" s="54">
        <f t="shared" ref="P67" si="346">P64+P65+P66</f>
        <v>7598.7519279999997</v>
      </c>
      <c r="Q67" s="21">
        <f>IF(L67&gt;0,R67/L67,0)</f>
        <v>0.17143716996014724</v>
      </c>
      <c r="R67" s="54">
        <f t="shared" ref="R67" si="347">R64+R65+R66</f>
        <v>7756.5952080000006</v>
      </c>
      <c r="S67" s="21">
        <f>IF(L67&gt;0,T67/L67,0)</f>
        <v>0.20634986447866324</v>
      </c>
      <c r="T67" s="54">
        <f t="shared" ref="T67" si="348">T64+T65+T66</f>
        <v>9336.203872</v>
      </c>
      <c r="U67" s="21">
        <f>IF(L67&gt;0,V67/L67,0)</f>
        <v>0.52165411876474987</v>
      </c>
      <c r="V67" s="54">
        <f t="shared" ref="V67" si="349">V64+V65+V66</f>
        <v>23601.998556000002</v>
      </c>
      <c r="W67" s="21">
        <f>IF(L67&gt;0,X67/L67,0)</f>
        <v>0.39</v>
      </c>
      <c r="X67" s="54">
        <f t="shared" ref="X67" si="350">X64+X65+X66</f>
        <v>17645.369040000001</v>
      </c>
      <c r="Y67" s="55">
        <f>IF(L67&gt;0,Z67/L67,0)</f>
        <v>3.150017502223915E-3</v>
      </c>
      <c r="Z67" s="56">
        <f t="shared" ref="Z67" si="351">SUM(Z64:Z66)</f>
        <v>142.52108028000001</v>
      </c>
      <c r="AA67" s="55">
        <f>IF(L67&gt;0,(AA64*L64+AA65*L65+AA66*L66)/L67,0)</f>
        <v>3.1240547693980108E-3</v>
      </c>
      <c r="AB67" s="55">
        <f>IF(J67&gt;0,(J64*AB64+J65*AB65+J66*AB66)/J67,0)</f>
        <v>3.2335184613802319E-4</v>
      </c>
      <c r="AC67" s="52">
        <f t="shared" ref="AC67" si="352">SUM(AC64:AC66)</f>
        <v>14.63044408</v>
      </c>
      <c r="AD67" s="53">
        <f>IF(J67&gt;0,(J64*AD64+J65*AD65+J66*AD66)/J67,0)</f>
        <v>0.20955558983852721</v>
      </c>
      <c r="AE67" s="58">
        <f t="shared" ref="AE67" si="353">SUM(AE64:AE66)</f>
        <v>127.8563169</v>
      </c>
      <c r="AF67" s="53">
        <f t="shared" ref="AF67" si="354">IF(AND(Z67&gt;0),((Z64*AF64+Z65*AF65+Z66*AF66)/Z67),0)</f>
        <v>0.89873189862245995</v>
      </c>
      <c r="AG67" s="57">
        <f t="shared" si="0"/>
        <v>0.89789541715019272</v>
      </c>
      <c r="AH67" s="51">
        <f t="shared" ref="AH67" si="355">SUM(AH64:AH66)</f>
        <v>669</v>
      </c>
      <c r="AI67" s="21">
        <f t="shared" ref="AI67" si="356">IF(AH67&gt;0,(AI64*AH64+AI65*AH65+AI66*AH66)/AH67,0)</f>
        <v>8.7621823617339306E-2</v>
      </c>
      <c r="AJ67" s="53">
        <f>IF(J67&gt;0,(AJ64*J64+AJ65*J65+AJ66*J66)/J67,0)</f>
        <v>0.20748445747197369</v>
      </c>
      <c r="AK67" s="58">
        <f t="shared" ref="AK67" si="357">SUM(AK64:AK66)</f>
        <v>126.7159644</v>
      </c>
      <c r="AL67" s="56"/>
      <c r="AM67" s="56">
        <f t="shared" ref="AM67" si="358">SUM(AM64:AM66)</f>
        <v>952.96</v>
      </c>
      <c r="AN67" s="106"/>
      <c r="AO67" s="107">
        <f>AN66</f>
        <v>442.00000000000057</v>
      </c>
      <c r="AP67" s="51">
        <f t="shared" ref="AP67" si="359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46" t="s">
        <v>50</v>
      </c>
      <c r="D68" s="12">
        <v>17992</v>
      </c>
      <c r="E68" s="12">
        <v>1</v>
      </c>
      <c r="F68" s="12">
        <v>16652</v>
      </c>
      <c r="G68" s="13">
        <v>1.3</v>
      </c>
      <c r="H68" s="13">
        <v>4.5999999999999996</v>
      </c>
      <c r="I68" s="12">
        <v>16320</v>
      </c>
      <c r="J68" s="12">
        <v>16306</v>
      </c>
      <c r="K68" s="14">
        <v>6.8000000000000005E-2</v>
      </c>
      <c r="L68" s="24">
        <f t="shared" ref="L68:L70" si="360">J68*(1-K68)</f>
        <v>15197.191999999999</v>
      </c>
      <c r="M68" s="15">
        <v>0.78800000000000003</v>
      </c>
      <c r="N68" s="25">
        <f>L68*M68</f>
        <v>11975.387295999999</v>
      </c>
      <c r="O68" s="14">
        <v>0.14299999999999999</v>
      </c>
      <c r="P68" s="25">
        <f>L68*O68</f>
        <v>2173.1984559999996</v>
      </c>
      <c r="Q68" s="16">
        <v>6.9000000000000006E-2</v>
      </c>
      <c r="R68" s="25">
        <f>L68*Q68</f>
        <v>1048.6062480000001</v>
      </c>
      <c r="S68" s="26">
        <v>0.21</v>
      </c>
      <c r="T68" s="25">
        <f>L68*S68</f>
        <v>3191.4103199999995</v>
      </c>
      <c r="U68" s="16">
        <v>0.51100000000000001</v>
      </c>
      <c r="V68" s="25">
        <f>L68*U68</f>
        <v>7765.765112</v>
      </c>
      <c r="W68" s="16">
        <v>0.39</v>
      </c>
      <c r="X68" s="25">
        <f>W68*L68</f>
        <v>5926.90488</v>
      </c>
      <c r="Y68" s="17">
        <v>3.0899999999999999E-3</v>
      </c>
      <c r="Z68" s="18">
        <f>L68*Y68</f>
        <v>46.959323279999992</v>
      </c>
      <c r="AA68" s="27">
        <f>IF(L68&gt;0,(AC68+AK68)/L68,0)</f>
        <v>2.9676831246193379E-3</v>
      </c>
      <c r="AB68" s="17">
        <v>3.2000000000000003E-4</v>
      </c>
      <c r="AC68" s="24">
        <f>AB68*L68</f>
        <v>4.8631014400000003</v>
      </c>
      <c r="AD68" s="118">
        <v>0.216</v>
      </c>
      <c r="AE68" s="30">
        <f t="shared" ref="AE68:AE70" si="361">AH68*(1-AI68)*AD68</f>
        <v>41.171328000000003</v>
      </c>
      <c r="AF68" s="28">
        <f t="shared" ref="AF68:AF70" si="362">IF(AND(AD68&gt;0,AB68&gt;0,Y68&gt;0),((Y68-AB68)*AD68)/((AD68-AB68)*Y68),0)</f>
        <v>0.89777015931549065</v>
      </c>
      <c r="AG68" s="60">
        <f t="shared" si="0"/>
        <v>0.89352624520823454</v>
      </c>
      <c r="AH68" s="12">
        <v>209</v>
      </c>
      <c r="AI68" s="14">
        <v>8.7999999999999995E-2</v>
      </c>
      <c r="AJ68" s="15">
        <v>0.21110000000000001</v>
      </c>
      <c r="AK68" s="30">
        <f t="shared" ref="AK68:AK70" si="363">AH68*(1-AI68)*AJ68</f>
        <v>40.237348799999999</v>
      </c>
      <c r="AL68" s="19">
        <v>1.7</v>
      </c>
      <c r="AM68" s="19"/>
      <c r="AN68" s="102">
        <f>AN66+AH68-AM68-AO68</f>
        <v>651.00000000000057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11" t="s">
        <v>52</v>
      </c>
      <c r="D69" s="34">
        <v>18938</v>
      </c>
      <c r="E69" s="34">
        <v>2</v>
      </c>
      <c r="F69" s="34">
        <v>16825</v>
      </c>
      <c r="G69" s="35">
        <v>1.7</v>
      </c>
      <c r="H69" s="35">
        <v>4.4000000000000004</v>
      </c>
      <c r="I69" s="34">
        <v>16635</v>
      </c>
      <c r="J69" s="34">
        <v>16298</v>
      </c>
      <c r="K69" s="36">
        <v>7.1999999999999995E-2</v>
      </c>
      <c r="L69" s="37">
        <f t="shared" si="360"/>
        <v>15124.544</v>
      </c>
      <c r="M69" s="38">
        <v>0.54900000000000004</v>
      </c>
      <c r="N69" s="25">
        <f>L69*M69</f>
        <v>8303.374656</v>
      </c>
      <c r="O69" s="36">
        <v>0.28399999999999997</v>
      </c>
      <c r="P69" s="25">
        <f>L69*O69</f>
        <v>4295.3704959999995</v>
      </c>
      <c r="Q69" s="39">
        <v>0.16700000000000001</v>
      </c>
      <c r="R69" s="25">
        <f>L69*Q69</f>
        <v>2525.7988479999999</v>
      </c>
      <c r="S69" s="28">
        <v>0.21099999999999999</v>
      </c>
      <c r="T69" s="25">
        <f>L69*S69</f>
        <v>3191.2787840000001</v>
      </c>
      <c r="U69" s="39">
        <v>0.51700000000000002</v>
      </c>
      <c r="V69" s="25">
        <f>L69*U69</f>
        <v>7819.3892480000004</v>
      </c>
      <c r="W69" s="39">
        <v>0.39</v>
      </c>
      <c r="X69" s="25">
        <f>W69*L69</f>
        <v>5898.5721599999997</v>
      </c>
      <c r="Y69" s="40">
        <v>3.1099999999999999E-3</v>
      </c>
      <c r="Z69" s="18">
        <f>L69*Y69</f>
        <v>47.03733184</v>
      </c>
      <c r="AA69" s="27">
        <f>IF(L69&gt;0,(AC69+AK69)/L69,0)</f>
        <v>3.1626531708989045E-3</v>
      </c>
      <c r="AB69" s="40">
        <v>3.1E-4</v>
      </c>
      <c r="AC69" s="37">
        <f>AB69*L69</f>
        <v>4.68860864</v>
      </c>
      <c r="AD69" s="28">
        <v>0.21279999999999999</v>
      </c>
      <c r="AE69" s="41">
        <f t="shared" si="361"/>
        <v>43.084339199999995</v>
      </c>
      <c r="AF69" s="28">
        <f t="shared" si="362"/>
        <v>0.9016350154703705</v>
      </c>
      <c r="AG69" s="29">
        <f t="shared" ref="AG69:AG127" si="364">IF(AND(AA69&gt;0,AJ69&gt;0,AB69&gt;0),((AJ69*(AA69-AB69))/(AA69*(AJ69-AB69))),0)</f>
        <v>0.90329506986260011</v>
      </c>
      <c r="AH69" s="34">
        <v>222</v>
      </c>
      <c r="AI69" s="36">
        <v>8.7999999999999995E-2</v>
      </c>
      <c r="AJ69" s="38">
        <v>0.21310000000000001</v>
      </c>
      <c r="AK69" s="41">
        <f t="shared" si="363"/>
        <v>43.145078400000003</v>
      </c>
      <c r="AL69" s="42">
        <v>1.65</v>
      </c>
      <c r="AM69" s="42"/>
      <c r="AN69" s="122">
        <f>AN68+AH69-AM69</f>
        <v>873.00000000000057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46" t="s">
        <v>51</v>
      </c>
      <c r="D70" s="43">
        <v>13710</v>
      </c>
      <c r="E70" s="43">
        <v>3</v>
      </c>
      <c r="F70" s="43">
        <v>15783</v>
      </c>
      <c r="G70" s="37">
        <v>1.5</v>
      </c>
      <c r="H70" s="37">
        <v>3.9</v>
      </c>
      <c r="I70" s="43">
        <v>15774</v>
      </c>
      <c r="J70" s="43">
        <v>16365</v>
      </c>
      <c r="K70" s="39">
        <v>6.9000000000000006E-2</v>
      </c>
      <c r="L70" s="37">
        <f t="shared" si="360"/>
        <v>15235.815000000001</v>
      </c>
      <c r="M70" s="28">
        <v>0.48799999999999999</v>
      </c>
      <c r="N70" s="25">
        <f>L70*M70</f>
        <v>7435.0777200000002</v>
      </c>
      <c r="O70" s="39">
        <v>0.28000000000000003</v>
      </c>
      <c r="P70" s="25">
        <f>L70*O70</f>
        <v>4266.0282000000007</v>
      </c>
      <c r="Q70" s="39">
        <v>0.23200000000000001</v>
      </c>
      <c r="R70" s="25">
        <f>L70*Q70</f>
        <v>3534.7090800000001</v>
      </c>
      <c r="S70" s="28">
        <v>0.21099999999999999</v>
      </c>
      <c r="T70" s="25">
        <f>L70*S70</f>
        <v>3214.756965</v>
      </c>
      <c r="U70" s="39">
        <v>0.52300000000000002</v>
      </c>
      <c r="V70" s="25">
        <f>L70*U70</f>
        <v>7968.3312450000003</v>
      </c>
      <c r="W70" s="39">
        <v>0.39</v>
      </c>
      <c r="X70" s="25">
        <f>W70*L70</f>
        <v>5941.96785</v>
      </c>
      <c r="Y70" s="47">
        <v>3.0500000000000002E-3</v>
      </c>
      <c r="Z70" s="18">
        <f>L70*Y70</f>
        <v>46.469235750000003</v>
      </c>
      <c r="AA70" s="27">
        <f>IF(L70&gt;0,(AC70+AK70)/L70,0)</f>
        <v>2.9883222394076064E-3</v>
      </c>
      <c r="AB70" s="47">
        <v>3.2000000000000003E-4</v>
      </c>
      <c r="AC70" s="37">
        <f>AB70*L70</f>
        <v>4.8754608000000008</v>
      </c>
      <c r="AD70" s="28">
        <v>0.2079</v>
      </c>
      <c r="AE70" s="41">
        <f t="shared" si="361"/>
        <v>41.758794000000002</v>
      </c>
      <c r="AF70" s="28">
        <f t="shared" si="362"/>
        <v>0.89646180259951125</v>
      </c>
      <c r="AG70" s="29">
        <f t="shared" si="364"/>
        <v>0.89433046271964145</v>
      </c>
      <c r="AH70" s="43">
        <v>220</v>
      </c>
      <c r="AI70" s="39">
        <v>8.6999999999999994E-2</v>
      </c>
      <c r="AJ70" s="28">
        <v>0.2024</v>
      </c>
      <c r="AK70" s="41">
        <f t="shared" si="363"/>
        <v>40.654064000000005</v>
      </c>
      <c r="AL70" s="18">
        <v>1.65</v>
      </c>
      <c r="AM70" s="18"/>
      <c r="AN70" s="122">
        <f>AN69+AH70-AM70</f>
        <v>1093.0000000000005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365">SUM(D68:D70)</f>
        <v>50640</v>
      </c>
      <c r="E71" s="51"/>
      <c r="F71" s="51">
        <f t="shared" ref="F71" si="366">SUM(F68:F70)</f>
        <v>49260</v>
      </c>
      <c r="G71" s="52"/>
      <c r="H71" s="52"/>
      <c r="I71" s="51">
        <f t="shared" ref="I71:J71" si="367">SUM(I68:I70)</f>
        <v>48729</v>
      </c>
      <c r="J71" s="51">
        <f t="shared" si="367"/>
        <v>48969</v>
      </c>
      <c r="K71" s="21">
        <f t="shared" ref="K71" si="368">IF(J71&gt;0,(J68*K68+J69*K69+J70*K70)/J71,0)</f>
        <v>6.9665482243868579E-2</v>
      </c>
      <c r="L71" s="52">
        <f t="shared" ref="L71" si="369">L68+L69+L70</f>
        <v>45557.550999999999</v>
      </c>
      <c r="M71" s="53">
        <f>IF(L71&gt;0,N71/L71,0)</f>
        <v>0.60832593200631002</v>
      </c>
      <c r="N71" s="54">
        <f t="shared" ref="N71" si="370">N68+N69+N70</f>
        <v>27713.839672000002</v>
      </c>
      <c r="O71" s="21">
        <f>IF(L71&gt;0,P71/L71,0)</f>
        <v>0.23562717741346545</v>
      </c>
      <c r="P71" s="54">
        <f t="shared" ref="P71" si="371">P68+P69+P70</f>
        <v>10734.597152</v>
      </c>
      <c r="Q71" s="21">
        <f>IF(L71&gt;0,R71/L71,0)</f>
        <v>0.15604689058022456</v>
      </c>
      <c r="R71" s="54">
        <f t="shared" ref="R71" si="372">R68+R69+R70</f>
        <v>7109.114176</v>
      </c>
      <c r="S71" s="21">
        <f>IF(L71&gt;0,T71/L71,0)</f>
        <v>0.21066641771415676</v>
      </c>
      <c r="T71" s="54">
        <f t="shared" ref="T71" si="373">T68+T69+T70</f>
        <v>9597.4460689999996</v>
      </c>
      <c r="U71" s="21">
        <f>IF(L71&gt;0,V71/L71,0)</f>
        <v>0.51700508670889711</v>
      </c>
      <c r="V71" s="54">
        <f t="shared" ref="V71" si="374">V68+V69+V70</f>
        <v>23553.485605000002</v>
      </c>
      <c r="W71" s="21">
        <f>IF(L71&gt;0,X71/L71,0)</f>
        <v>0.38999999999999996</v>
      </c>
      <c r="X71" s="54">
        <f t="shared" ref="X71" si="375">X68+X69+X70</f>
        <v>17767.444889999999</v>
      </c>
      <c r="Y71" s="55">
        <f>IF(L71&gt;0,Z71/L71,0)</f>
        <v>3.08326255004357E-3</v>
      </c>
      <c r="Z71" s="56">
        <f t="shared" ref="Z71" si="376">SUM(Z68:Z70)</f>
        <v>140.46589086999998</v>
      </c>
      <c r="AA71" s="55">
        <f>IF(L71&gt;0,(AA68*L68+AA69*L69+AA70*L70)/L71,0)</f>
        <v>3.0393131114532473E-3</v>
      </c>
      <c r="AB71" s="55">
        <f>IF(J71&gt;0,(J68*AB68+J69*AB69+J70*AB70)/J71,0)</f>
        <v>3.1667177193734817E-4</v>
      </c>
      <c r="AC71" s="52">
        <f t="shared" ref="AC71" si="377">SUM(AC68:AC70)</f>
        <v>14.42717088</v>
      </c>
      <c r="AD71" s="53">
        <f>IF(J71&gt;0,(J68*AD68+J69*AD69+J70*AD70)/J71,0)</f>
        <v>0.21222801976760808</v>
      </c>
      <c r="AE71" s="58">
        <f t="shared" ref="AE71" si="378">SUM(AE68:AE70)</f>
        <v>126.0144612</v>
      </c>
      <c r="AF71" s="53">
        <f t="shared" ref="AF71" si="379">IF(AND(Z71&gt;0),((Z68*AF68+Z69*AF69+Z70*AF70)/Z71),0)</f>
        <v>0.89863153700684062</v>
      </c>
      <c r="AG71" s="57">
        <f t="shared" si="364"/>
        <v>0.89716840279309717</v>
      </c>
      <c r="AH71" s="51">
        <f t="shared" ref="AH71" si="380">SUM(AH68:AH70)</f>
        <v>651</v>
      </c>
      <c r="AI71" s="21">
        <f t="shared" ref="AI71" si="381">IF(AH71&gt;0,(AI68*AH68+AI69*AH69+AI70*AH70)/AH71,0)</f>
        <v>8.7662058371735782E-2</v>
      </c>
      <c r="AJ71" s="53">
        <f>IF(J71&gt;0,(AJ68*J68+AJ69*J69+AJ70*J70)/J71,0)</f>
        <v>0.20885818374890236</v>
      </c>
      <c r="AK71" s="58">
        <f t="shared" ref="AK71" si="382">SUM(AK68:AK70)</f>
        <v>124.0364912</v>
      </c>
      <c r="AL71" s="56"/>
      <c r="AM71" s="56">
        <f t="shared" ref="AM71" si="383">SUM(AM68:AM70)</f>
        <v>0</v>
      </c>
      <c r="AN71" s="106"/>
      <c r="AO71" s="107">
        <f>AN70</f>
        <v>1093.0000000000005</v>
      </c>
      <c r="AP71" s="51">
        <f t="shared" ref="AP71" si="384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49</v>
      </c>
      <c r="D72" s="12">
        <v>17915</v>
      </c>
      <c r="E72" s="12">
        <v>0</v>
      </c>
      <c r="F72" s="12">
        <v>15969</v>
      </c>
      <c r="G72" s="13">
        <v>1.9</v>
      </c>
      <c r="H72" s="13">
        <v>3.6</v>
      </c>
      <c r="I72" s="12">
        <v>15756</v>
      </c>
      <c r="J72" s="12">
        <v>16395</v>
      </c>
      <c r="K72" s="14">
        <v>7.4999999999999997E-2</v>
      </c>
      <c r="L72" s="24">
        <f t="shared" ref="L72:L74" si="385">J72*(1-K72)</f>
        <v>15165.375</v>
      </c>
      <c r="M72" s="15">
        <v>0.63100000000000001</v>
      </c>
      <c r="N72" s="25">
        <f>L72*M72</f>
        <v>9569.3516249999993</v>
      </c>
      <c r="O72" s="14">
        <v>0.26300000000000001</v>
      </c>
      <c r="P72" s="25">
        <f>L72*O72</f>
        <v>3988.4936250000001</v>
      </c>
      <c r="Q72" s="16">
        <v>0.106</v>
      </c>
      <c r="R72" s="25">
        <f>L72*Q72</f>
        <v>1607.5297499999999</v>
      </c>
      <c r="S72" s="26">
        <v>0.20599999999999999</v>
      </c>
      <c r="T72" s="25">
        <f>L72*S72</f>
        <v>3124.0672499999996</v>
      </c>
      <c r="U72" s="16">
        <v>0.53</v>
      </c>
      <c r="V72" s="25">
        <f>L72*U72</f>
        <v>8037.6487500000003</v>
      </c>
      <c r="W72" s="16">
        <v>0.39</v>
      </c>
      <c r="X72" s="25">
        <f>W72*L72</f>
        <v>5914.4962500000001</v>
      </c>
      <c r="Y72" s="17">
        <v>3.0899999999999999E-3</v>
      </c>
      <c r="Z72" s="18">
        <f>L72*Y72</f>
        <v>46.861008749999996</v>
      </c>
      <c r="AA72" s="27">
        <f>IF(L72&gt;0,(AC72+AK72)/L72,0)</f>
        <v>2.97257159813061E-3</v>
      </c>
      <c r="AB72" s="17">
        <v>3.2000000000000003E-4</v>
      </c>
      <c r="AC72" s="24">
        <f>AB72*L72</f>
        <v>4.8529200000000001</v>
      </c>
      <c r="AD72" s="118">
        <v>0.21609999999999999</v>
      </c>
      <c r="AE72" s="30">
        <f t="shared" ref="AE72:AE74" si="386">AH72*(1-AI72)*AD72</f>
        <v>42.907735500000001</v>
      </c>
      <c r="AF72" s="28">
        <f t="shared" ref="AF72:AF74" si="387">IF(AND(AD72&gt;0,AB72&gt;0,Y72&gt;0),((Y72-AB72)*AD72)/((AD72-AB72)*Y72),0)</f>
        <v>0.8977695429331265</v>
      </c>
      <c r="AG72" s="60">
        <f t="shared" si="364"/>
        <v>0.89376076821854011</v>
      </c>
      <c r="AH72" s="12">
        <v>217</v>
      </c>
      <c r="AI72" s="14">
        <v>8.5000000000000006E-2</v>
      </c>
      <c r="AJ72" s="15">
        <v>0.2026</v>
      </c>
      <c r="AK72" s="30">
        <f t="shared" ref="AK72:AK74" si="388">AH72*(1-AI72)*AJ72</f>
        <v>40.227243000000001</v>
      </c>
      <c r="AL72" s="19">
        <v>1.65</v>
      </c>
      <c r="AM72" s="19"/>
      <c r="AN72" s="102">
        <f>AN70+AH72-AM72</f>
        <v>1310.0000000000005</v>
      </c>
      <c r="AO72" s="103"/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11" t="s">
        <v>52</v>
      </c>
      <c r="D73" s="34">
        <v>18100</v>
      </c>
      <c r="E73" s="34">
        <v>2</v>
      </c>
      <c r="F73" s="34">
        <v>15613</v>
      </c>
      <c r="G73" s="35">
        <v>1.2</v>
      </c>
      <c r="H73" s="35">
        <v>3.6</v>
      </c>
      <c r="I73" s="34">
        <v>15841</v>
      </c>
      <c r="J73" s="34">
        <v>16373</v>
      </c>
      <c r="K73" s="36">
        <v>7.5999999999999998E-2</v>
      </c>
      <c r="L73" s="37">
        <f t="shared" si="385"/>
        <v>15128.652</v>
      </c>
      <c r="M73" s="38">
        <v>0.67800000000000005</v>
      </c>
      <c r="N73" s="25">
        <f>L73*M73</f>
        <v>10257.226056000001</v>
      </c>
      <c r="O73" s="36">
        <v>0.20200000000000001</v>
      </c>
      <c r="P73" s="25">
        <f>L73*O73</f>
        <v>3055.9877040000001</v>
      </c>
      <c r="Q73" s="39">
        <v>0.12</v>
      </c>
      <c r="R73" s="25">
        <f>L73*Q73</f>
        <v>1815.43824</v>
      </c>
      <c r="S73" s="28">
        <v>0.20300000000000001</v>
      </c>
      <c r="T73" s="25">
        <f>L73*S73</f>
        <v>3071.116356</v>
      </c>
      <c r="U73" s="39">
        <v>0.52600000000000002</v>
      </c>
      <c r="V73" s="25">
        <f>L73*U73</f>
        <v>7957.6709520000004</v>
      </c>
      <c r="W73" s="39">
        <v>0.39</v>
      </c>
      <c r="X73" s="25">
        <f>W73*L73</f>
        <v>5900.1742800000002</v>
      </c>
      <c r="Y73" s="40">
        <v>3.0899999999999999E-3</v>
      </c>
      <c r="Z73" s="18">
        <f>L73*Y73</f>
        <v>46.747534680000001</v>
      </c>
      <c r="AA73" s="27">
        <f>IF(L73&gt;0,(AC73+AK73)/L73,0)</f>
        <v>2.9849233494167226E-3</v>
      </c>
      <c r="AB73" s="40">
        <v>3.1E-4</v>
      </c>
      <c r="AC73" s="37">
        <f>AB73*L73</f>
        <v>4.68988212</v>
      </c>
      <c r="AD73" s="28">
        <v>0.22040000000000001</v>
      </c>
      <c r="AE73" s="41">
        <f t="shared" si="386"/>
        <v>42.0100032</v>
      </c>
      <c r="AF73" s="28">
        <f t="shared" si="387"/>
        <v>0.90094358280321052</v>
      </c>
      <c r="AG73" s="29">
        <f t="shared" si="364"/>
        <v>0.89745513715136493</v>
      </c>
      <c r="AH73" s="34">
        <v>209</v>
      </c>
      <c r="AI73" s="36">
        <v>8.7999999999999995E-2</v>
      </c>
      <c r="AJ73" s="38">
        <v>0.21231</v>
      </c>
      <c r="AK73" s="41">
        <f t="shared" si="388"/>
        <v>40.467984479999998</v>
      </c>
      <c r="AL73" s="42">
        <v>1.66</v>
      </c>
      <c r="AM73" s="42"/>
      <c r="AN73" s="122">
        <f>AN72+AH73-AM73</f>
        <v>1519.0000000000005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11" t="s">
        <v>54</v>
      </c>
      <c r="D74" s="43">
        <v>14885</v>
      </c>
      <c r="E74" s="43">
        <v>2</v>
      </c>
      <c r="F74" s="43">
        <v>15890</v>
      </c>
      <c r="G74" s="37">
        <v>1.1000000000000001</v>
      </c>
      <c r="H74" s="37">
        <v>4.5</v>
      </c>
      <c r="I74" s="43">
        <v>15573</v>
      </c>
      <c r="J74" s="43">
        <v>16252</v>
      </c>
      <c r="K74" s="39">
        <v>7.4999999999999997E-2</v>
      </c>
      <c r="L74" s="37">
        <f t="shared" si="385"/>
        <v>15033.1</v>
      </c>
      <c r="M74" s="28">
        <v>0.67300000000000004</v>
      </c>
      <c r="N74" s="25">
        <f>L74*M74</f>
        <v>10117.276300000001</v>
      </c>
      <c r="O74" s="39">
        <v>0.20799999999999999</v>
      </c>
      <c r="P74" s="25">
        <f>L74*O74</f>
        <v>3126.8847999999998</v>
      </c>
      <c r="Q74" s="39">
        <v>0.11899999999999999</v>
      </c>
      <c r="R74" s="25">
        <f>L74*Q74</f>
        <v>1788.9388999999999</v>
      </c>
      <c r="S74" s="28">
        <v>0.20899999999999999</v>
      </c>
      <c r="T74" s="25">
        <f>L74*S74</f>
        <v>3141.9178999999999</v>
      </c>
      <c r="U74" s="39">
        <v>0.52</v>
      </c>
      <c r="V74" s="25">
        <f>L74*U74</f>
        <v>7817.2120000000004</v>
      </c>
      <c r="W74" s="39">
        <v>0.39</v>
      </c>
      <c r="X74" s="25">
        <f>W74*L74</f>
        <v>5862.9090000000006</v>
      </c>
      <c r="Y74" s="47">
        <v>3.0500000000000002E-3</v>
      </c>
      <c r="Z74" s="18">
        <f>L74*Y74</f>
        <v>45.850955000000006</v>
      </c>
      <c r="AA74" s="27">
        <f>IF(L74&gt;0,(AC74+AK74)/L74,0)</f>
        <v>2.9621798298421487E-3</v>
      </c>
      <c r="AB74" s="47">
        <v>3.2000000000000003E-4</v>
      </c>
      <c r="AC74" s="37">
        <f>AB74*L74</f>
        <v>4.8105920000000006</v>
      </c>
      <c r="AD74" s="28">
        <v>0.2155</v>
      </c>
      <c r="AE74" s="41">
        <f t="shared" si="386"/>
        <v>40.682952000000007</v>
      </c>
      <c r="AF74" s="28">
        <f t="shared" si="387"/>
        <v>0.89641306782426911</v>
      </c>
      <c r="AG74" s="29">
        <f t="shared" si="364"/>
        <v>0.8933301242460937</v>
      </c>
      <c r="AH74" s="43">
        <v>207</v>
      </c>
      <c r="AI74" s="39">
        <v>8.7999999999999995E-2</v>
      </c>
      <c r="AJ74" s="28">
        <v>0.2104</v>
      </c>
      <c r="AK74" s="41">
        <f t="shared" si="388"/>
        <v>39.720153600000003</v>
      </c>
      <c r="AL74" s="18">
        <v>1.7</v>
      </c>
      <c r="AM74" s="18"/>
      <c r="AN74" s="122">
        <f>AN73+AH74-AM74</f>
        <v>1726.0000000000005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389">SUM(D72:D74)</f>
        <v>50900</v>
      </c>
      <c r="E75" s="51"/>
      <c r="F75" s="51">
        <f t="shared" ref="F75" si="390">SUM(F72:F74)</f>
        <v>47472</v>
      </c>
      <c r="G75" s="52"/>
      <c r="H75" s="52"/>
      <c r="I75" s="51">
        <f t="shared" ref="I75:J75" si="391">SUM(I72:I74)</f>
        <v>47170</v>
      </c>
      <c r="J75" s="51">
        <f t="shared" si="391"/>
        <v>49020</v>
      </c>
      <c r="K75" s="21">
        <f t="shared" ref="K75" si="392">IF(J75&gt;0,(J72*K72+J73*K73+J74*K74)/J75,0)</f>
        <v>7.5334006527947764E-2</v>
      </c>
      <c r="L75" s="52">
        <f t="shared" ref="L75" si="393">L72+L73+L74</f>
        <v>45327.127</v>
      </c>
      <c r="M75" s="53">
        <f>IF(L75&gt;0,N75/L75,0)</f>
        <v>0.66061663208877108</v>
      </c>
      <c r="N75" s="54">
        <f t="shared" ref="N75" si="394">N72+N73+N74</f>
        <v>29943.853981000004</v>
      </c>
      <c r="O75" s="21">
        <f>IF(L75&gt;0,P75/L75,0)</f>
        <v>0.22439909171829928</v>
      </c>
      <c r="P75" s="54">
        <f t="shared" ref="P75" si="395">P72+P73+P74</f>
        <v>10171.366129</v>
      </c>
      <c r="Q75" s="21">
        <f>IF(L75&gt;0,R75/L75,0)</f>
        <v>0.11498427619292968</v>
      </c>
      <c r="R75" s="54">
        <f t="shared" ref="R75" si="396">R72+R73+R74</f>
        <v>5211.9068900000002</v>
      </c>
      <c r="S75" s="21">
        <f>IF(L75&gt;0,T75/L75,0)</f>
        <v>0.20599367584007694</v>
      </c>
      <c r="T75" s="54">
        <f t="shared" ref="T75" si="397">T72+T73+T74</f>
        <v>9337.1015059999991</v>
      </c>
      <c r="U75" s="21">
        <f>IF(L75&gt;0,V75/L75,0)</f>
        <v>0.52534835711074301</v>
      </c>
      <c r="V75" s="54">
        <f t="shared" ref="V75" si="398">V72+V73+V74</f>
        <v>23812.531702</v>
      </c>
      <c r="W75" s="21">
        <f>IF(L75&gt;0,X75/L75,0)</f>
        <v>0.38999999999999996</v>
      </c>
      <c r="X75" s="54">
        <f t="shared" ref="X75" si="399">X72+X73+X74</f>
        <v>17677.579529999999</v>
      </c>
      <c r="Y75" s="55">
        <f>IF(L75&gt;0,Z75/L75,0)</f>
        <v>3.076733683782782E-3</v>
      </c>
      <c r="Z75" s="56">
        <f t="shared" ref="Z75" si="400">SUM(Z72:Z74)</f>
        <v>139.45949843</v>
      </c>
      <c r="AA75" s="55">
        <f>IF(L75&gt;0,(AA72*L72+AA73*L73+AA74*L74)/L75,0)</f>
        <v>2.9732476801364446E-3</v>
      </c>
      <c r="AB75" s="55">
        <f>IF(J75&gt;0,(J72*AB72+J73*AB73+J74*AB74)/J75,0)</f>
        <v>3.1665993472052229E-4</v>
      </c>
      <c r="AC75" s="52">
        <f t="shared" ref="AC75" si="401">SUM(AC72:AC74)</f>
        <v>14.353394120000001</v>
      </c>
      <c r="AD75" s="53">
        <f>IF(J75&gt;0,(J72*AD72+J73*AD73+J74*AD74)/J75,0)</f>
        <v>0.21733730518155855</v>
      </c>
      <c r="AE75" s="58">
        <f t="shared" ref="AE75" si="402">SUM(AE72:AE74)</f>
        <v>125.6006907</v>
      </c>
      <c r="AF75" s="53">
        <f t="shared" ref="AF75" si="403">IF(AND(Z75&gt;0),((Z72*AF72+Z73*AF73+Z74*AF74)/Z75),0)</f>
        <v>0.8983875206305787</v>
      </c>
      <c r="AG75" s="57">
        <f t="shared" si="364"/>
        <v>0.89485648123745187</v>
      </c>
      <c r="AH75" s="51">
        <f t="shared" ref="AH75" si="404">SUM(AH72:AH74)</f>
        <v>633</v>
      </c>
      <c r="AI75" s="21">
        <f t="shared" ref="AI75" si="405">IF(AH75&gt;0,(AI72*AH72+AI73*AH73+AI74*AH74)/AH75,0)</f>
        <v>8.6971563981042652E-2</v>
      </c>
      <c r="AJ75" s="53">
        <f>IF(J75&gt;0,(AJ72*J72+AJ73*J73+AJ74*J74)/J75,0)</f>
        <v>0.20842920093839251</v>
      </c>
      <c r="AK75" s="58">
        <f t="shared" ref="AK75" si="406">SUM(AK72:AK74)</f>
        <v>120.41538108</v>
      </c>
      <c r="AL75" s="56"/>
      <c r="AM75" s="56">
        <f t="shared" ref="AM75" si="407">SUM(AM72:AM74)</f>
        <v>0</v>
      </c>
      <c r="AN75" s="106"/>
      <c r="AO75" s="107">
        <f>AN74</f>
        <v>1726.0000000000005</v>
      </c>
      <c r="AP75" s="51">
        <f t="shared" ref="AP75" si="408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50</v>
      </c>
      <c r="D76" s="12">
        <v>5533</v>
      </c>
      <c r="E76" s="12">
        <v>1</v>
      </c>
      <c r="F76" s="12">
        <v>15979</v>
      </c>
      <c r="G76" s="13">
        <v>1.5</v>
      </c>
      <c r="H76" s="13">
        <v>3.3</v>
      </c>
      <c r="I76" s="12">
        <v>15689</v>
      </c>
      <c r="J76" s="12">
        <v>16276</v>
      </c>
      <c r="K76" s="14">
        <v>6.9000000000000006E-2</v>
      </c>
      <c r="L76" s="24">
        <f t="shared" ref="L76:L78" si="409">J76*(1-K76)</f>
        <v>15152.956</v>
      </c>
      <c r="M76" s="15">
        <v>0.68600000000000005</v>
      </c>
      <c r="N76" s="25">
        <f>L76*M76</f>
        <v>10394.927816000001</v>
      </c>
      <c r="O76" s="14">
        <v>0.193</v>
      </c>
      <c r="P76" s="25">
        <f>L76*O76</f>
        <v>2924.5205080000001</v>
      </c>
      <c r="Q76" s="16">
        <v>0.121</v>
      </c>
      <c r="R76" s="25">
        <f>L76*Q76</f>
        <v>1833.5076759999999</v>
      </c>
      <c r="S76" s="26">
        <v>0.20200000000000001</v>
      </c>
      <c r="T76" s="25">
        <f>L76*S76</f>
        <v>3060.8971120000001</v>
      </c>
      <c r="U76" s="16">
        <v>0.52600000000000002</v>
      </c>
      <c r="V76" s="25">
        <f>L76*U76</f>
        <v>7970.4548560000003</v>
      </c>
      <c r="W76" s="16">
        <v>0.39</v>
      </c>
      <c r="X76" s="25">
        <f>W76*L76</f>
        <v>5909.6528400000007</v>
      </c>
      <c r="Y76" s="17">
        <v>3.0799999999999998E-3</v>
      </c>
      <c r="Z76" s="18">
        <f>L76*Y76</f>
        <v>46.671104479999997</v>
      </c>
      <c r="AA76" s="27">
        <f>IF(L76&gt;0,(AC76+AK76)/L76,0)</f>
        <v>3.0028480489219397E-3</v>
      </c>
      <c r="AB76" s="17">
        <v>3.1E-4</v>
      </c>
      <c r="AC76" s="24">
        <f>AB76*L76</f>
        <v>4.6974163600000001</v>
      </c>
      <c r="AD76" s="118">
        <v>0.21759999999999999</v>
      </c>
      <c r="AE76" s="30">
        <f t="shared" ref="AE76:AE78" si="410">AH76*(1-AI76)*AD76</f>
        <v>41.413631999999993</v>
      </c>
      <c r="AF76" s="28">
        <f t="shared" ref="AF76:AF78" si="411">IF(AND(AD76&gt;0,AB76&gt;0,Y76&gt;0),((Y76-AB76)*AD76)/((AD76-AB76)*Y76),0)</f>
        <v>0.90063372128814623</v>
      </c>
      <c r="AG76" s="60">
        <f t="shared" si="364"/>
        <v>0.89806317861595586</v>
      </c>
      <c r="AH76" s="12">
        <v>208</v>
      </c>
      <c r="AI76" s="14">
        <v>8.5000000000000006E-2</v>
      </c>
      <c r="AJ76" s="15">
        <v>0.21440000000000001</v>
      </c>
      <c r="AK76" s="30">
        <f t="shared" ref="AK76:AK78" si="412">AH76*(1-AI76)*AJ76</f>
        <v>40.804608000000002</v>
      </c>
      <c r="AL76" s="19">
        <v>1.7</v>
      </c>
      <c r="AM76" s="19">
        <v>1043.06</v>
      </c>
      <c r="AN76" s="102">
        <f>AN74+AH76-AM76</f>
        <v>890.94000000000051</v>
      </c>
      <c r="AO76" s="103"/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11" t="s">
        <v>52</v>
      </c>
      <c r="D77" s="34">
        <v>18400</v>
      </c>
      <c r="E77" s="34">
        <v>7</v>
      </c>
      <c r="F77" s="34">
        <v>15347</v>
      </c>
      <c r="G77" s="35">
        <v>1.8</v>
      </c>
      <c r="H77" s="35">
        <v>4</v>
      </c>
      <c r="I77" s="34">
        <v>15139</v>
      </c>
      <c r="J77" s="34">
        <v>16425</v>
      </c>
      <c r="K77" s="36">
        <v>7.2999999999999995E-2</v>
      </c>
      <c r="L77" s="37">
        <f t="shared" si="409"/>
        <v>15225.975</v>
      </c>
      <c r="M77" s="38">
        <v>0.74299999999999999</v>
      </c>
      <c r="N77" s="25">
        <f>L77*M77</f>
        <v>11312.899425</v>
      </c>
      <c r="O77" s="36">
        <v>0.14599999999999999</v>
      </c>
      <c r="P77" s="25">
        <f>L77*O77</f>
        <v>2222.99235</v>
      </c>
      <c r="Q77" s="39">
        <v>0.111</v>
      </c>
      <c r="R77" s="25">
        <f>L77*Q77</f>
        <v>1690.0832250000001</v>
      </c>
      <c r="S77" s="28">
        <v>0.20499999999999999</v>
      </c>
      <c r="T77" s="25">
        <f>L77*S77</f>
        <v>3121.3248749999998</v>
      </c>
      <c r="U77" s="39">
        <v>0.52</v>
      </c>
      <c r="V77" s="25">
        <f>L77*U77</f>
        <v>7917.5070000000005</v>
      </c>
      <c r="W77" s="39">
        <v>0.39</v>
      </c>
      <c r="X77" s="25">
        <f>W77*L77</f>
        <v>5938.1302500000002</v>
      </c>
      <c r="Y77" s="40">
        <v>3.0599999999999998E-3</v>
      </c>
      <c r="Z77" s="18">
        <f>L77*Y77</f>
        <v>46.591483499999995</v>
      </c>
      <c r="AA77" s="27">
        <f>IF(L77&gt;0,(AC77+AK77)/L77,0)</f>
        <v>2.8720304906582343E-3</v>
      </c>
      <c r="AB77" s="40">
        <v>2.9E-4</v>
      </c>
      <c r="AC77" s="37">
        <f>AB77*L77</f>
        <v>4.4155327500000006</v>
      </c>
      <c r="AD77" s="28">
        <v>0.2142</v>
      </c>
      <c r="AE77" s="41">
        <f t="shared" si="410"/>
        <v>39.222376200000006</v>
      </c>
      <c r="AF77" s="28">
        <f t="shared" si="411"/>
        <v>0.90645598616240475</v>
      </c>
      <c r="AG77" s="29">
        <f t="shared" si="364"/>
        <v>0.90024211840779333</v>
      </c>
      <c r="AH77" s="34">
        <v>201</v>
      </c>
      <c r="AI77" s="36">
        <v>8.8999999999999996E-2</v>
      </c>
      <c r="AJ77" s="38">
        <v>0.2147</v>
      </c>
      <c r="AK77" s="41">
        <f t="shared" si="412"/>
        <v>39.313931700000005</v>
      </c>
      <c r="AL77" s="42">
        <v>1.6</v>
      </c>
      <c r="AM77" s="42"/>
      <c r="AN77" s="122">
        <f>AN76+AH77-AM77</f>
        <v>1091.9400000000005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11" t="s">
        <v>53</v>
      </c>
      <c r="D78" s="43">
        <v>20367</v>
      </c>
      <c r="E78" s="43">
        <v>3</v>
      </c>
      <c r="F78" s="43">
        <v>16068</v>
      </c>
      <c r="G78" s="37">
        <v>2.4</v>
      </c>
      <c r="H78" s="37">
        <v>4.7</v>
      </c>
      <c r="I78" s="43">
        <v>15856</v>
      </c>
      <c r="J78" s="43">
        <v>16374</v>
      </c>
      <c r="K78" s="39">
        <v>7.1999999999999995E-2</v>
      </c>
      <c r="L78" s="37">
        <f t="shared" si="409"/>
        <v>15195.072</v>
      </c>
      <c r="M78" s="28">
        <v>0.79200000000000004</v>
      </c>
      <c r="N78" s="25">
        <f>L78*M78</f>
        <v>12034.497024</v>
      </c>
      <c r="O78" s="39">
        <v>0.104</v>
      </c>
      <c r="P78" s="25">
        <f>L78*O78</f>
        <v>1580.2874879999999</v>
      </c>
      <c r="Q78" s="39">
        <v>0.104</v>
      </c>
      <c r="R78" s="25">
        <f>L78*Q78</f>
        <v>1580.2874879999999</v>
      </c>
      <c r="S78" s="28">
        <v>0.19700000000000001</v>
      </c>
      <c r="T78" s="25">
        <f>L78*S78</f>
        <v>2993.4291840000001</v>
      </c>
      <c r="U78" s="39">
        <v>0.53100000000000003</v>
      </c>
      <c r="V78" s="25">
        <f>L78*U78</f>
        <v>8068.5832320000009</v>
      </c>
      <c r="W78" s="39">
        <v>0.39</v>
      </c>
      <c r="X78" s="25">
        <f>W78*L78</f>
        <v>5926.0780800000002</v>
      </c>
      <c r="Y78" s="47">
        <v>3.0799999999999998E-3</v>
      </c>
      <c r="Z78" s="18">
        <f>L78*Y78</f>
        <v>46.800821759999998</v>
      </c>
      <c r="AA78" s="27">
        <f>IF(L78&gt;0,(AC78+AK78)/L78,0)</f>
        <v>2.9960195516019932E-3</v>
      </c>
      <c r="AB78" s="47">
        <v>2.9999999999999997E-4</v>
      </c>
      <c r="AC78" s="37">
        <f>AB78*L78</f>
        <v>4.5585215999999997</v>
      </c>
      <c r="AD78" s="28">
        <v>0.21010000000000001</v>
      </c>
      <c r="AE78" s="41">
        <f t="shared" si="410"/>
        <v>41.862845200000002</v>
      </c>
      <c r="AF78" s="28">
        <f t="shared" si="411"/>
        <v>0.90388805665259431</v>
      </c>
      <c r="AG78" s="29">
        <f t="shared" si="364"/>
        <v>0.90118209652974601</v>
      </c>
      <c r="AH78" s="43">
        <v>218</v>
      </c>
      <c r="AI78" s="39">
        <v>8.5999999999999993E-2</v>
      </c>
      <c r="AJ78" s="28">
        <v>0.2056</v>
      </c>
      <c r="AK78" s="41">
        <f t="shared" si="412"/>
        <v>40.966211200000004</v>
      </c>
      <c r="AL78" s="18">
        <v>1.75</v>
      </c>
      <c r="AM78" s="18"/>
      <c r="AN78" s="122">
        <f>AN77+AH78-AM78</f>
        <v>1309.9400000000005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413">SUM(D76:D78)</f>
        <v>44300</v>
      </c>
      <c r="E79" s="51"/>
      <c r="F79" s="51">
        <f t="shared" ref="F79" si="414">SUM(F76:F78)</f>
        <v>47394</v>
      </c>
      <c r="G79" s="52"/>
      <c r="H79" s="52"/>
      <c r="I79" s="51">
        <f t="shared" ref="I79:J79" si="415">SUM(I76:I78)</f>
        <v>46684</v>
      </c>
      <c r="J79" s="51">
        <f t="shared" si="415"/>
        <v>49075</v>
      </c>
      <c r="K79" s="21">
        <f t="shared" ref="K79" si="416">IF(J79&gt;0,(J76*K76+J77*K77+J78*K78)/J79,0)</f>
        <v>7.1339724910850735E-2</v>
      </c>
      <c r="L79" s="52">
        <f t="shared" ref="L79" si="417">L76+L77+L78</f>
        <v>45574.002999999997</v>
      </c>
      <c r="M79" s="53">
        <f>IF(L79&gt;0,N79/L79,0)</f>
        <v>0.74038535225883062</v>
      </c>
      <c r="N79" s="54">
        <f t="shared" ref="N79" si="418">N76+N77+N78</f>
        <v>33742.324265000003</v>
      </c>
      <c r="O79" s="21">
        <f>IF(L79&gt;0,P79/L79,0)</f>
        <v>0.14762364293520586</v>
      </c>
      <c r="P79" s="54">
        <f t="shared" ref="P79" si="419">P76+P77+P78</f>
        <v>6727.800346</v>
      </c>
      <c r="Q79" s="21">
        <f>IF(L79&gt;0,R79/L79,0)</f>
        <v>0.11199100480596361</v>
      </c>
      <c r="R79" s="54">
        <f t="shared" ref="R79" si="420">R76+R77+R78</f>
        <v>5103.8783889999995</v>
      </c>
      <c r="S79" s="21">
        <f>IF(L79&gt;0,T79/L79,0)</f>
        <v>0.2013352035589237</v>
      </c>
      <c r="T79" s="54">
        <f t="shared" ref="T79" si="421">T76+T77+T78</f>
        <v>9175.6511709999995</v>
      </c>
      <c r="U79" s="21">
        <f>IF(L79&gt;0,V79/L79,0)</f>
        <v>0.52566251614983228</v>
      </c>
      <c r="V79" s="54">
        <f t="shared" ref="V79" si="422">V76+V77+V78</f>
        <v>23956.545088000003</v>
      </c>
      <c r="W79" s="21">
        <f>IF(L79&gt;0,X79/L79,0)</f>
        <v>0.39</v>
      </c>
      <c r="X79" s="54">
        <f t="shared" ref="X79" si="423">X76+X77+X78</f>
        <v>17773.86117</v>
      </c>
      <c r="Y79" s="55">
        <f>IF(L79&gt;0,Z79/L79,0)</f>
        <v>3.0733181313917059E-3</v>
      </c>
      <c r="Z79" s="56">
        <f t="shared" ref="Z79" si="424">SUM(Z76:Z78)</f>
        <v>140.06340974</v>
      </c>
      <c r="AA79" s="55">
        <f>IF(L79&gt;0,(AA76*L76+AA77*L77+AA78*L78)/L79,0)</f>
        <v>2.9568660363233842E-3</v>
      </c>
      <c r="AB79" s="55">
        <f>IF(J79&gt;0,(J76*AB76+J77*AB77+J78*AB78)/J79,0)</f>
        <v>2.9996963830871115E-4</v>
      </c>
      <c r="AC79" s="52">
        <f t="shared" ref="AC79" si="425">SUM(AC76:AC78)</f>
        <v>13.671470710000001</v>
      </c>
      <c r="AD79" s="53">
        <f>IF(J79&gt;0,(J76*AD76+J77*AD77+J78*AD78)/J79,0)</f>
        <v>0.21395965359144167</v>
      </c>
      <c r="AE79" s="58">
        <f t="shared" ref="AE79" si="426">SUM(AE76:AE78)</f>
        <v>122.4988534</v>
      </c>
      <c r="AF79" s="53">
        <f t="shared" ref="AF79" si="427">IF(AND(Z79&gt;0),((Z76*AF76+Z77*AF77+Z78*AF78)/Z79),0)</f>
        <v>0.90365787676134735</v>
      </c>
      <c r="AG79" s="57">
        <f t="shared" si="364"/>
        <v>0.89982732917161323</v>
      </c>
      <c r="AH79" s="51">
        <f t="shared" ref="AH79" si="428">SUM(AH76:AH78)</f>
        <v>627</v>
      </c>
      <c r="AI79" s="21">
        <f t="shared" ref="AI79" si="429">IF(AH79&gt;0,(AI76*AH76+AI77*AH77+AI78*AH78)/AH79,0)</f>
        <v>8.6629984051036682E-2</v>
      </c>
      <c r="AJ79" s="53">
        <f>IF(J79&gt;0,(AJ76*J76+AJ77*J77+AJ78*J78)/J79,0)</f>
        <v>0.21156426490066224</v>
      </c>
      <c r="AK79" s="58">
        <f t="shared" ref="AK79" si="430">SUM(AK76:AK78)</f>
        <v>121.08475090000002</v>
      </c>
      <c r="AL79" s="56"/>
      <c r="AM79" s="56">
        <f t="shared" ref="AM79" si="431">SUM(AM76:AM78)</f>
        <v>1043.06</v>
      </c>
      <c r="AN79" s="106"/>
      <c r="AO79" s="107">
        <f>AN78</f>
        <v>1309.9400000000005</v>
      </c>
      <c r="AP79" s="51">
        <f t="shared" ref="AP79" si="432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11" t="s">
        <v>50</v>
      </c>
      <c r="D80" s="12">
        <v>5400</v>
      </c>
      <c r="E80" s="12">
        <v>1</v>
      </c>
      <c r="F80" s="12">
        <v>13699</v>
      </c>
      <c r="G80" s="13">
        <v>2.9</v>
      </c>
      <c r="H80" s="13">
        <v>4.9000000000000004</v>
      </c>
      <c r="I80" s="12">
        <v>14219</v>
      </c>
      <c r="J80" s="12">
        <v>14976</v>
      </c>
      <c r="K80" s="14">
        <v>6.8000000000000005E-2</v>
      </c>
      <c r="L80" s="24">
        <f t="shared" ref="L80:L82" si="433">J80*(1-K80)</f>
        <v>13957.632</v>
      </c>
      <c r="M80" s="15">
        <v>0.72899999999999998</v>
      </c>
      <c r="N80" s="25">
        <f>L80*M80</f>
        <v>10175.113728</v>
      </c>
      <c r="O80" s="14">
        <v>0.13400000000000001</v>
      </c>
      <c r="P80" s="25">
        <f>L80*O80</f>
        <v>1870.322688</v>
      </c>
      <c r="Q80" s="16">
        <v>0.13700000000000001</v>
      </c>
      <c r="R80" s="25">
        <f>L80*Q80</f>
        <v>1912.1955840000001</v>
      </c>
      <c r="S80" s="26">
        <v>0.2</v>
      </c>
      <c r="T80" s="25">
        <f>L80*S80</f>
        <v>2791.5264000000002</v>
      </c>
      <c r="U80" s="16">
        <v>0.52300000000000002</v>
      </c>
      <c r="V80" s="25">
        <f>L80*U80</f>
        <v>7299.8415359999999</v>
      </c>
      <c r="W80" s="16">
        <v>0.39</v>
      </c>
      <c r="X80" s="25">
        <f>W80*L80</f>
        <v>5443.4764800000003</v>
      </c>
      <c r="Y80" s="17">
        <v>3.0999999999999999E-3</v>
      </c>
      <c r="Z80" s="18">
        <f>L80*Y80</f>
        <v>43.268659199999995</v>
      </c>
      <c r="AA80" s="27">
        <f>IF(L80&gt;0,(AC80+AK80)/L80,0)</f>
        <v>3.0127676442536955E-3</v>
      </c>
      <c r="AB80" s="17">
        <v>2.9E-4</v>
      </c>
      <c r="AC80" s="24">
        <f>AB80*L80</f>
        <v>4.04771328</v>
      </c>
      <c r="AD80" s="118">
        <v>0.2074</v>
      </c>
      <c r="AE80" s="30">
        <f t="shared" ref="AE80:AE82" si="434">AH80*(1-AI80)*AD80</f>
        <v>39.429228799999997</v>
      </c>
      <c r="AF80" s="28">
        <f t="shared" ref="AF80:AF82" si="435">IF(AND(AD80&gt;0,AB80&gt;0,Y80&gt;0),((Y80-AB80)*AD80)/((AD80-AB80)*Y80),0)</f>
        <v>0.90772084648799689</v>
      </c>
      <c r="AG80" s="60">
        <f t="shared" si="364"/>
        <v>0.90505597941008031</v>
      </c>
      <c r="AH80" s="12">
        <v>208</v>
      </c>
      <c r="AI80" s="14">
        <v>8.5999999999999993E-2</v>
      </c>
      <c r="AJ80" s="15">
        <v>0.19989999999999999</v>
      </c>
      <c r="AK80" s="30">
        <f t="shared" ref="AK80:AK82" si="436">AH80*(1-AI80)*AJ80</f>
        <v>38.003388799999996</v>
      </c>
      <c r="AL80" s="19">
        <v>1.75</v>
      </c>
      <c r="AM80" s="19">
        <v>1040.02</v>
      </c>
      <c r="AN80" s="102">
        <f>AN78+AH80-AM80</f>
        <v>477.92000000000053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46" t="s">
        <v>51</v>
      </c>
      <c r="D81" s="34">
        <v>18500</v>
      </c>
      <c r="E81" s="34">
        <v>8</v>
      </c>
      <c r="F81" s="34">
        <v>16199</v>
      </c>
      <c r="G81" s="35">
        <v>2.5</v>
      </c>
      <c r="H81" s="35">
        <v>4.9000000000000004</v>
      </c>
      <c r="I81" s="34">
        <v>15558</v>
      </c>
      <c r="J81" s="34">
        <v>14933</v>
      </c>
      <c r="K81" s="36">
        <v>7.1999999999999995E-2</v>
      </c>
      <c r="L81" s="37">
        <f t="shared" si="433"/>
        <v>13857.824000000001</v>
      </c>
      <c r="M81" s="38">
        <v>0.70799999999999996</v>
      </c>
      <c r="N81" s="25">
        <f>L81*M81</f>
        <v>9811.3393919999999</v>
      </c>
      <c r="O81" s="36">
        <v>0.17899999999999999</v>
      </c>
      <c r="P81" s="25">
        <f>L81*O81</f>
        <v>2480.5504959999998</v>
      </c>
      <c r="Q81" s="39">
        <v>0.113</v>
      </c>
      <c r="R81" s="25">
        <f>L81*Q81</f>
        <v>1565.9341120000001</v>
      </c>
      <c r="S81" s="28">
        <v>0.189</v>
      </c>
      <c r="T81" s="25">
        <f>L81*S81</f>
        <v>2619.1287360000001</v>
      </c>
      <c r="U81" s="39">
        <v>0.53700000000000003</v>
      </c>
      <c r="V81" s="25">
        <f>L81*U81</f>
        <v>7441.6514880000004</v>
      </c>
      <c r="W81" s="39">
        <v>0.39</v>
      </c>
      <c r="X81" s="25">
        <f>W81*L81</f>
        <v>5404.5513600000004</v>
      </c>
      <c r="Y81" s="40">
        <v>3.1199999999999999E-3</v>
      </c>
      <c r="Z81" s="18">
        <f>L81*Y81</f>
        <v>43.236410880000001</v>
      </c>
      <c r="AA81" s="27">
        <f>IF(L81&gt;0,(AC81+AK81)/L81,0)</f>
        <v>2.8785772196269774E-3</v>
      </c>
      <c r="AB81" s="40">
        <v>2.7E-4</v>
      </c>
      <c r="AC81" s="37">
        <f>AB81*L81</f>
        <v>3.7416124800000001</v>
      </c>
      <c r="AD81" s="28">
        <v>0.21840000000000001</v>
      </c>
      <c r="AE81" s="41">
        <f t="shared" si="434"/>
        <v>37.363872000000008</v>
      </c>
      <c r="AF81" s="28">
        <f t="shared" si="435"/>
        <v>0.91459221565121718</v>
      </c>
      <c r="AG81" s="29">
        <f t="shared" si="364"/>
        <v>0.90736309489877487</v>
      </c>
      <c r="AH81" s="34">
        <v>188</v>
      </c>
      <c r="AI81" s="36">
        <v>0.09</v>
      </c>
      <c r="AJ81" s="38">
        <v>0.21129999999999999</v>
      </c>
      <c r="AK81" s="41">
        <f t="shared" si="436"/>
        <v>36.149203999999997</v>
      </c>
      <c r="AL81" s="42">
        <v>1.62</v>
      </c>
      <c r="AM81" s="42"/>
      <c r="AN81" s="122">
        <f>AN80+AH81-AM81</f>
        <v>665.92000000000053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11" t="s">
        <v>53</v>
      </c>
      <c r="D82" s="43">
        <v>20300</v>
      </c>
      <c r="E82" s="43">
        <v>4</v>
      </c>
      <c r="F82" s="43">
        <v>16091</v>
      </c>
      <c r="G82" s="37">
        <v>2.4</v>
      </c>
      <c r="H82" s="37">
        <v>4.7</v>
      </c>
      <c r="I82" s="43">
        <v>16037</v>
      </c>
      <c r="J82" s="43">
        <v>15053</v>
      </c>
      <c r="K82" s="39">
        <v>7.5999999999999998E-2</v>
      </c>
      <c r="L82" s="37">
        <f t="shared" si="433"/>
        <v>13908.972</v>
      </c>
      <c r="M82" s="28">
        <v>0.753</v>
      </c>
      <c r="N82" s="25">
        <f>L82*M82</f>
        <v>10473.455915999999</v>
      </c>
      <c r="O82" s="39">
        <v>0.14000000000000001</v>
      </c>
      <c r="P82" s="25">
        <f>L82*O82</f>
        <v>1947.2560800000001</v>
      </c>
      <c r="Q82" s="39">
        <v>0.107</v>
      </c>
      <c r="R82" s="25">
        <f>L82*Q82</f>
        <v>1488.260004</v>
      </c>
      <c r="S82" s="28">
        <v>0.19500000000000001</v>
      </c>
      <c r="T82" s="25">
        <f>L82*S82</f>
        <v>2712.2495400000003</v>
      </c>
      <c r="U82" s="39">
        <v>0.52200000000000002</v>
      </c>
      <c r="V82" s="25">
        <f>L82*U82</f>
        <v>7260.4833840000001</v>
      </c>
      <c r="W82" s="39">
        <v>0.39</v>
      </c>
      <c r="X82" s="25">
        <f>W82*L82</f>
        <v>5424.4990800000005</v>
      </c>
      <c r="Y82" s="47">
        <v>3.15E-3</v>
      </c>
      <c r="Z82" s="18">
        <f>L82*Y82</f>
        <v>43.813261799999999</v>
      </c>
      <c r="AA82" s="27">
        <f>IF(L82&gt;0,(AC82+AK82)/L82,0)</f>
        <v>3.0610246134653227E-3</v>
      </c>
      <c r="AB82" s="47">
        <v>2.7E-4</v>
      </c>
      <c r="AC82" s="37">
        <f>AB82*L82</f>
        <v>3.7554224399999998</v>
      </c>
      <c r="AD82" s="28">
        <v>0.216</v>
      </c>
      <c r="AE82" s="41">
        <f t="shared" si="434"/>
        <v>39.201408000000001</v>
      </c>
      <c r="AF82" s="28">
        <f t="shared" si="435"/>
        <v>0.9154300017879492</v>
      </c>
      <c r="AG82" s="29">
        <f t="shared" si="364"/>
        <v>0.91294662783488478</v>
      </c>
      <c r="AH82" s="43">
        <v>199</v>
      </c>
      <c r="AI82" s="39">
        <v>8.7999999999999995E-2</v>
      </c>
      <c r="AJ82" s="28">
        <v>0.21390000000000001</v>
      </c>
      <c r="AK82" s="41">
        <f t="shared" si="436"/>
        <v>38.820283199999999</v>
      </c>
      <c r="AL82" s="18">
        <v>1.7</v>
      </c>
      <c r="AM82" s="18"/>
      <c r="AN82" s="122">
        <f>AN81+AH82-AM82</f>
        <v>864.92000000000053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437">SUM(D80:D82)</f>
        <v>44200</v>
      </c>
      <c r="E83" s="51"/>
      <c r="F83" s="51">
        <f t="shared" ref="F83" si="438">SUM(F80:F82)</f>
        <v>45989</v>
      </c>
      <c r="G83" s="52"/>
      <c r="H83" s="52"/>
      <c r="I83" s="51">
        <f t="shared" ref="I83:J83" si="439">SUM(I80:I82)</f>
        <v>45814</v>
      </c>
      <c r="J83" s="51">
        <f t="shared" si="439"/>
        <v>44962</v>
      </c>
      <c r="K83" s="21">
        <f t="shared" ref="K83" si="440">IF(J83&gt;0,(J80*K80+J81*K81+J82*K82)/J83,0)</f>
        <v>7.2006850229082334E-2</v>
      </c>
      <c r="L83" s="52">
        <f t="shared" ref="L83" si="441">L80+L81+L82</f>
        <v>41724.428</v>
      </c>
      <c r="M83" s="53">
        <f>IF(L83&gt;0,N83/L83,0)</f>
        <v>0.73002580253466864</v>
      </c>
      <c r="N83" s="54">
        <f t="shared" ref="N83" si="442">N80+N81+N82</f>
        <v>30459.909035999997</v>
      </c>
      <c r="O83" s="21">
        <f>IF(L83&gt;0,P83/L83,0)</f>
        <v>0.15094585033017111</v>
      </c>
      <c r="P83" s="54">
        <f t="shared" ref="P83" si="443">P80+P81+P82</f>
        <v>6298.1292640000001</v>
      </c>
      <c r="Q83" s="21">
        <f>IF(L83&gt;0,R83/L83,0)</f>
        <v>0.11902834713516024</v>
      </c>
      <c r="R83" s="54">
        <f t="shared" ref="R83" si="444">R80+R81+R82</f>
        <v>4966.3896999999997</v>
      </c>
      <c r="S83" s="21">
        <f>IF(L83&gt;0,T83/L83,0)</f>
        <v>0.19467983302251621</v>
      </c>
      <c r="T83" s="54">
        <f t="shared" ref="T83" si="445">T80+T81+T82</f>
        <v>8122.9046760000001</v>
      </c>
      <c r="U83" s="21">
        <f>IF(L83&gt;0,V83/L83,0)</f>
        <v>0.52731642979024174</v>
      </c>
      <c r="V83" s="54">
        <f t="shared" ref="V83" si="446">V80+V81+V82</f>
        <v>22001.976407999999</v>
      </c>
      <c r="W83" s="21">
        <f>IF(L83&gt;0,X83/L83,0)</f>
        <v>0.39</v>
      </c>
      <c r="X83" s="54">
        <f t="shared" ref="X83" si="447">X80+X81+X82</f>
        <v>16272.52692</v>
      </c>
      <c r="Y83" s="55">
        <f>IF(L83&gt;0,Z83/L83,0)</f>
        <v>3.1233102076318455E-3</v>
      </c>
      <c r="Z83" s="56">
        <f t="shared" ref="Z83" si="448">SUM(Z80:Z82)</f>
        <v>130.31833187999999</v>
      </c>
      <c r="AA83" s="55">
        <f>IF(L83&gt;0,(AA80*L80+AA81*L81+AA82*L82)/L83,0)</f>
        <v>2.9842859487492551E-3</v>
      </c>
      <c r="AB83" s="55">
        <f>IF(J83&gt;0,(J80*AB80+J81*AB81+J82*AB82)/J83,0)</f>
        <v>2.7666162537253684E-4</v>
      </c>
      <c r="AC83" s="52">
        <f t="shared" ref="AC83" si="449">SUM(AC80:AC82)</f>
        <v>11.544748200000001</v>
      </c>
      <c r="AD83" s="53">
        <f>IF(J83&gt;0,(J80*AD80+J81*AD81+J82*AD82)/J83,0)</f>
        <v>0.21393260086295096</v>
      </c>
      <c r="AE83" s="58">
        <f t="shared" ref="AE83" si="450">SUM(AE80:AE82)</f>
        <v>115.99450880000001</v>
      </c>
      <c r="AF83" s="53">
        <f t="shared" ref="AF83" si="451">IF(AND(Z83&gt;0),((Z80*AF80+Z81*AF81+Z82*AF82)/Z83),0)</f>
        <v>0.91259242956233688</v>
      </c>
      <c r="AG83" s="57">
        <f t="shared" si="364"/>
        <v>0.90850009639676799</v>
      </c>
      <c r="AH83" s="51">
        <f t="shared" ref="AH83" si="452">SUM(AH80:AH82)</f>
        <v>595</v>
      </c>
      <c r="AI83" s="21">
        <f t="shared" ref="AI83" si="453">IF(AH83&gt;0,(AI80*AH80+AI81*AH81+AI82*AH82)/AH83,0)</f>
        <v>8.7932773109243689E-2</v>
      </c>
      <c r="AJ83" s="53">
        <f>IF(J83&gt;0,(AJ80*J80+AJ81*J81+AJ82*J82)/J83,0)</f>
        <v>0.20837333748498732</v>
      </c>
      <c r="AK83" s="58">
        <f t="shared" ref="AK83" si="454">SUM(AK80:AK82)</f>
        <v>112.97287599999999</v>
      </c>
      <c r="AL83" s="56"/>
      <c r="AM83" s="56">
        <f t="shared" ref="AM83" si="455">SUM(AM80:AM82)</f>
        <v>1040.02</v>
      </c>
      <c r="AN83" s="106"/>
      <c r="AO83" s="107">
        <f>AN82</f>
        <v>864.92000000000053</v>
      </c>
      <c r="AP83" s="51">
        <f t="shared" ref="AP83" si="456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11" t="s">
        <v>50</v>
      </c>
      <c r="D84" s="12">
        <v>7850</v>
      </c>
      <c r="E84" s="12">
        <v>2</v>
      </c>
      <c r="F84" s="12">
        <v>13407</v>
      </c>
      <c r="G84" s="13">
        <v>4.2</v>
      </c>
      <c r="H84" s="13">
        <v>5</v>
      </c>
      <c r="I84" s="12">
        <v>13803</v>
      </c>
      <c r="J84" s="12">
        <v>14747</v>
      </c>
      <c r="K84" s="14">
        <v>6.9000000000000006E-2</v>
      </c>
      <c r="L84" s="24">
        <f t="shared" ref="L84:L86" si="457">J84*(1-K84)</f>
        <v>13729.457</v>
      </c>
      <c r="M84" s="15">
        <v>0.71699999999999997</v>
      </c>
      <c r="N84" s="25">
        <f>L84*M84</f>
        <v>9844.0206689999995</v>
      </c>
      <c r="O84" s="14">
        <v>0.16500000000000001</v>
      </c>
      <c r="P84" s="25">
        <f>L84*O84</f>
        <v>2265.3604050000004</v>
      </c>
      <c r="Q84" s="16">
        <v>0.12</v>
      </c>
      <c r="R84" s="25">
        <f>L84*Q84</f>
        <v>1647.53484</v>
      </c>
      <c r="S84" s="26">
        <v>0.19900000000000001</v>
      </c>
      <c r="T84" s="25">
        <f>L84*S84</f>
        <v>2732.1619430000001</v>
      </c>
      <c r="U84" s="16">
        <v>0.52</v>
      </c>
      <c r="V84" s="25">
        <f>L84*U84</f>
        <v>7139.3176400000002</v>
      </c>
      <c r="W84" s="16">
        <v>0.39</v>
      </c>
      <c r="X84" s="25">
        <f>W84*L84</f>
        <v>5354.4882299999999</v>
      </c>
      <c r="Y84" s="17">
        <v>3.2000000000000002E-3</v>
      </c>
      <c r="Z84" s="18">
        <f>L84*Y84</f>
        <v>43.934262400000001</v>
      </c>
      <c r="AA84" s="27">
        <f>IF(L84&gt;0,(AC84+AK84)/L84,0)</f>
        <v>3.179440711311452E-3</v>
      </c>
      <c r="AB84" s="17">
        <v>2.9E-4</v>
      </c>
      <c r="AC84" s="24">
        <f>AB84*L84</f>
        <v>3.98154253</v>
      </c>
      <c r="AD84" s="118">
        <v>0.21629999999999999</v>
      </c>
      <c r="AE84" s="30">
        <f t="shared" ref="AE84:AE86" si="458">AH84*(1-AI84)*AD84</f>
        <v>40.705497000000001</v>
      </c>
      <c r="AF84" s="28">
        <f t="shared" ref="AF84:AF86" si="459">IF(AND(AD84&gt;0,AB84&gt;0,Y84&gt;0),((Y84-AB84)*AD84)/((AD84-AB84)*Y84),0)</f>
        <v>0.91059586361742517</v>
      </c>
      <c r="AG84" s="60">
        <f t="shared" si="364"/>
        <v>0.91004094339207608</v>
      </c>
      <c r="AH84" s="12">
        <v>205</v>
      </c>
      <c r="AI84" s="14">
        <v>8.2000000000000003E-2</v>
      </c>
      <c r="AJ84" s="15">
        <v>0.21079999999999999</v>
      </c>
      <c r="AK84" s="30">
        <f t="shared" ref="AK84:AK86" si="460">AH84*(1-AI84)*AJ84</f>
        <v>39.670451999999997</v>
      </c>
      <c r="AL84" s="19">
        <v>1.7</v>
      </c>
      <c r="AM84" s="19">
        <v>548.55999999999995</v>
      </c>
      <c r="AN84" s="102">
        <f>AN82+AH84-AM84</f>
        <v>521.36000000000058</v>
      </c>
      <c r="AO84" s="103"/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11" t="s">
        <v>51</v>
      </c>
      <c r="D85" s="34">
        <v>21000</v>
      </c>
      <c r="E85" s="34">
        <v>8</v>
      </c>
      <c r="F85" s="34">
        <v>17424</v>
      </c>
      <c r="G85" s="35">
        <v>3.1</v>
      </c>
      <c r="H85" s="35">
        <v>4.0999999999999996</v>
      </c>
      <c r="I85" s="34">
        <v>17495</v>
      </c>
      <c r="J85" s="34">
        <v>14600</v>
      </c>
      <c r="K85" s="36">
        <v>7.0000000000000007E-2</v>
      </c>
      <c r="L85" s="37">
        <f t="shared" si="457"/>
        <v>13578</v>
      </c>
      <c r="M85" s="38">
        <v>0.67500000000000004</v>
      </c>
      <c r="N85" s="25">
        <f>L85*M85</f>
        <v>9165.1500000000015</v>
      </c>
      <c r="O85" s="36">
        <v>0.187</v>
      </c>
      <c r="P85" s="25">
        <f>L85*O85</f>
        <v>2539.0859999999998</v>
      </c>
      <c r="Q85" s="39">
        <v>0.13800000000000001</v>
      </c>
      <c r="R85" s="25">
        <f>L85*Q85</f>
        <v>1873.7640000000001</v>
      </c>
      <c r="S85" s="28">
        <v>0.20200000000000001</v>
      </c>
      <c r="T85" s="25">
        <f>L85*S85</f>
        <v>2742.7560000000003</v>
      </c>
      <c r="U85" s="39">
        <v>0.52700000000000002</v>
      </c>
      <c r="V85" s="25">
        <f>L85*U85</f>
        <v>7155.6060000000007</v>
      </c>
      <c r="W85" s="39">
        <v>0.4</v>
      </c>
      <c r="X85" s="25">
        <f>W85*L85</f>
        <v>5431.2000000000007</v>
      </c>
      <c r="Y85" s="40">
        <v>3.2000000000000002E-3</v>
      </c>
      <c r="Z85" s="18">
        <f>L85*Y85</f>
        <v>43.449600000000004</v>
      </c>
      <c r="AA85" s="27">
        <f>IF(L85&gt;0,(AC85+AK85)/L85,0)</f>
        <v>3.1817470172337604E-3</v>
      </c>
      <c r="AB85" s="40">
        <v>2.9999999999999997E-4</v>
      </c>
      <c r="AC85" s="37">
        <f>AB85*L85</f>
        <v>4.0733999999999995</v>
      </c>
      <c r="AD85" s="28">
        <v>0.21149999999999999</v>
      </c>
      <c r="AE85" s="41">
        <f t="shared" si="458"/>
        <v>39.691358999999999</v>
      </c>
      <c r="AF85" s="28">
        <f t="shared" si="459"/>
        <v>0.90753728693181823</v>
      </c>
      <c r="AG85" s="29">
        <f t="shared" si="364"/>
        <v>0.90701723764526931</v>
      </c>
      <c r="AH85" s="34">
        <v>206</v>
      </c>
      <c r="AI85" s="36">
        <v>8.8999999999999996E-2</v>
      </c>
      <c r="AJ85" s="38">
        <v>0.20849999999999999</v>
      </c>
      <c r="AK85" s="41">
        <f t="shared" si="460"/>
        <v>39.128360999999998</v>
      </c>
      <c r="AL85" s="42">
        <v>1.63</v>
      </c>
      <c r="AM85" s="42"/>
      <c r="AN85" s="122">
        <f>AN84+AH85-AM85</f>
        <v>727.36000000000058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46" t="s">
        <v>49</v>
      </c>
      <c r="D86" s="43">
        <v>19533</v>
      </c>
      <c r="E86" s="43">
        <v>5</v>
      </c>
      <c r="F86" s="43">
        <v>19034</v>
      </c>
      <c r="G86" s="37">
        <v>2.4</v>
      </c>
      <c r="H86" s="37">
        <v>4.5</v>
      </c>
      <c r="I86" s="43">
        <v>18252</v>
      </c>
      <c r="J86" s="43">
        <v>14914</v>
      </c>
      <c r="K86" s="39">
        <v>6.9000000000000006E-2</v>
      </c>
      <c r="L86" s="37">
        <f t="shared" si="457"/>
        <v>13884.934000000001</v>
      </c>
      <c r="M86" s="28">
        <v>0.71399999999999997</v>
      </c>
      <c r="N86" s="25">
        <f>L86*M86</f>
        <v>9913.8428760000006</v>
      </c>
      <c r="O86" s="39">
        <v>0.20399999999999999</v>
      </c>
      <c r="P86" s="25">
        <f>L86*O86</f>
        <v>2832.5265359999999</v>
      </c>
      <c r="Q86" s="39">
        <v>8.2000000000000003E-2</v>
      </c>
      <c r="R86" s="25">
        <f>L86*Q86</f>
        <v>1138.5645880000002</v>
      </c>
      <c r="S86" s="28">
        <v>0.19</v>
      </c>
      <c r="T86" s="25">
        <f>L86*S86</f>
        <v>2638.1374600000004</v>
      </c>
      <c r="U86" s="39">
        <v>0.54100000000000004</v>
      </c>
      <c r="V86" s="25">
        <f>L86*U86</f>
        <v>7511.7492940000011</v>
      </c>
      <c r="W86" s="39">
        <v>0.39</v>
      </c>
      <c r="X86" s="25">
        <f>W86*L86</f>
        <v>5415.1242600000005</v>
      </c>
      <c r="Y86" s="47">
        <v>3.31E-3</v>
      </c>
      <c r="Z86" s="18">
        <f>L86*Y86</f>
        <v>45.959131540000001</v>
      </c>
      <c r="AA86" s="27">
        <f>IF(L86&gt;0,(AC86+AK86)/L86,0)</f>
        <v>3.3207475238989249E-3</v>
      </c>
      <c r="AB86" s="47">
        <v>2.9999999999999997E-4</v>
      </c>
      <c r="AC86" s="37">
        <f>AB86*L86</f>
        <v>4.1654802000000002</v>
      </c>
      <c r="AD86" s="28">
        <v>0.21729999999999999</v>
      </c>
      <c r="AE86" s="41">
        <f t="shared" si="458"/>
        <v>43.400894399999999</v>
      </c>
      <c r="AF86" s="28">
        <f t="shared" si="459"/>
        <v>0.91062274632102136</v>
      </c>
      <c r="AG86" s="29">
        <f t="shared" si="364"/>
        <v>0.91096026703139343</v>
      </c>
      <c r="AH86" s="43">
        <v>219</v>
      </c>
      <c r="AI86" s="39">
        <v>8.7999999999999995E-2</v>
      </c>
      <c r="AJ86" s="28">
        <v>0.21</v>
      </c>
      <c r="AK86" s="41">
        <f t="shared" si="460"/>
        <v>41.942880000000002</v>
      </c>
      <c r="AL86" s="18">
        <v>1.75</v>
      </c>
      <c r="AM86" s="18"/>
      <c r="AN86" s="122">
        <f>AN85+AH86-AM86</f>
        <v>946.36000000000058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461">SUM(D84:D86)</f>
        <v>48383</v>
      </c>
      <c r="E87" s="51"/>
      <c r="F87" s="51">
        <f t="shared" ref="F87" si="462">SUM(F84:F86)</f>
        <v>49865</v>
      </c>
      <c r="G87" s="52"/>
      <c r="H87" s="52"/>
      <c r="I87" s="51">
        <f t="shared" ref="I87:J87" si="463">SUM(I84:I86)</f>
        <v>49550</v>
      </c>
      <c r="J87" s="51">
        <f t="shared" si="463"/>
        <v>44261</v>
      </c>
      <c r="K87" s="21">
        <f t="shared" ref="K87" si="464">IF(J87&gt;0,(J84*K84+J85*K85+J86*K86)/J87,0)</f>
        <v>6.93298615033551E-2</v>
      </c>
      <c r="L87" s="52">
        <f t="shared" ref="L87" si="465">L84+L85+L86</f>
        <v>41192.391000000003</v>
      </c>
      <c r="M87" s="53">
        <f>IF(L87&gt;0,N87/L87,0)</f>
        <v>0.70214456706336859</v>
      </c>
      <c r="N87" s="54">
        <f t="shared" ref="N87" si="466">N84+N85+N86</f>
        <v>28923.013545000002</v>
      </c>
      <c r="O87" s="21">
        <f>IF(L87&gt;0,P87/L87,0)</f>
        <v>0.18539766096607502</v>
      </c>
      <c r="P87" s="54">
        <f t="shared" ref="P87" si="467">P84+P85+P86</f>
        <v>7636.972941</v>
      </c>
      <c r="Q87" s="21">
        <f>IF(L87&gt;0,R87/L87,0)</f>
        <v>0.11312437357666372</v>
      </c>
      <c r="R87" s="54">
        <f t="shared" ref="R87" si="468">R84+R85+R86</f>
        <v>4659.8634280000006</v>
      </c>
      <c r="S87" s="21">
        <f>IF(L87&gt;0,T87/L87,0)</f>
        <v>0.19695519502618819</v>
      </c>
      <c r="T87" s="54">
        <f t="shared" ref="T87" si="469">T84+T85+T86</f>
        <v>8113.0554030000003</v>
      </c>
      <c r="U87" s="21">
        <f>IF(L87&gt;0,V87/L87,0)</f>
        <v>0.52938594737071709</v>
      </c>
      <c r="V87" s="54">
        <f t="shared" ref="V87" si="470">V84+V85+V86</f>
        <v>21806.672934000002</v>
      </c>
      <c r="W87" s="21">
        <f>IF(L87&gt;0,X87/L87,0)</f>
        <v>0.39329623983225442</v>
      </c>
      <c r="X87" s="54">
        <f t="shared" ref="X87" si="471">X84+X85+X86</f>
        <v>16200.81249</v>
      </c>
      <c r="Y87" s="55">
        <f>IF(L87&gt;0,Z87/L87,0)</f>
        <v>3.2370782735092985E-3</v>
      </c>
      <c r="Z87" s="56">
        <f t="shared" ref="Z87" si="472">SUM(Z84:Z86)</f>
        <v>133.34299393999999</v>
      </c>
      <c r="AA87" s="55">
        <f>IF(L87&gt;0,(AA84*L84+AA85*L85+AA86*L86)/L87,0)</f>
        <v>3.2278319491092417E-3</v>
      </c>
      <c r="AB87" s="55">
        <f>IF(J87&gt;0,(J84*AB84+J85*AB85+J86*AB86)/J87,0)</f>
        <v>2.9666817288357696E-4</v>
      </c>
      <c r="AC87" s="52">
        <f t="shared" ref="AC87" si="473">SUM(AC84:AC86)</f>
        <v>12.220422729999999</v>
      </c>
      <c r="AD87" s="53">
        <f>IF(J87&gt;0,(J84*AD84+J85*AD85+J86*AD86)/J87,0)</f>
        <v>0.21505362056889815</v>
      </c>
      <c r="AE87" s="58">
        <f t="shared" ref="AE87" si="474">SUM(AE84:AE86)</f>
        <v>123.7977504</v>
      </c>
      <c r="AF87" s="53">
        <f t="shared" ref="AF87" si="475">IF(AND(Z87&gt;0),((Z84*AF84+Z85*AF85+Z86*AF86)/Z87),0)</f>
        <v>0.90960849694777135</v>
      </c>
      <c r="AG87" s="57">
        <f t="shared" si="364"/>
        <v>0.90937665602390649</v>
      </c>
      <c r="AH87" s="51">
        <f t="shared" ref="AH87" si="476">SUM(AH84:AH86)</f>
        <v>630</v>
      </c>
      <c r="AI87" s="21">
        <f t="shared" ref="AI87" si="477">IF(AH87&gt;0,(AI84*AH84+AI85*AH85+AI86*AH86)/AH87,0)</f>
        <v>8.6374603174603187E-2</v>
      </c>
      <c r="AJ87" s="53">
        <f>IF(J87&gt;0,(AJ84*J84+AJ85*J85+AJ86*J86)/J87,0)</f>
        <v>0.20977175391428118</v>
      </c>
      <c r="AK87" s="58">
        <f t="shared" ref="AK87" si="478">SUM(AK84:AK86)</f>
        <v>120.741693</v>
      </c>
      <c r="AL87" s="56"/>
      <c r="AM87" s="56">
        <f t="shared" ref="AM87" si="479">SUM(AM84:AM86)</f>
        <v>548.55999999999995</v>
      </c>
      <c r="AN87" s="106"/>
      <c r="AO87" s="107">
        <f>AN86</f>
        <v>946.36000000000058</v>
      </c>
      <c r="AP87" s="51">
        <f t="shared" ref="AP87" si="480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11" t="s">
        <v>52</v>
      </c>
      <c r="D88" s="12">
        <v>8045</v>
      </c>
      <c r="E88" s="12">
        <v>5</v>
      </c>
      <c r="F88" s="12">
        <v>11466</v>
      </c>
      <c r="G88" s="13">
        <v>2.1</v>
      </c>
      <c r="H88" s="13">
        <v>3.6</v>
      </c>
      <c r="I88" s="12">
        <v>11527</v>
      </c>
      <c r="J88" s="12">
        <v>14881</v>
      </c>
      <c r="K88" s="14">
        <v>6.7000000000000004E-2</v>
      </c>
      <c r="L88" s="24">
        <f t="shared" ref="L88:L90" si="481">J88*(1-K88)</f>
        <v>13883.973</v>
      </c>
      <c r="M88" s="15">
        <v>0.73399999999999999</v>
      </c>
      <c r="N88" s="25">
        <f>L88*M88</f>
        <v>10190.836181999999</v>
      </c>
      <c r="O88" s="14">
        <v>0.17799999999999999</v>
      </c>
      <c r="P88" s="25">
        <f>L88*O88</f>
        <v>2471.3471939999999</v>
      </c>
      <c r="Q88" s="16">
        <v>8.7999999999999995E-2</v>
      </c>
      <c r="R88" s="25">
        <f>L88*Q88</f>
        <v>1221.789624</v>
      </c>
      <c r="S88" s="26">
        <v>0.193</v>
      </c>
      <c r="T88" s="25">
        <f>L88*S88</f>
        <v>2679.6067889999999</v>
      </c>
      <c r="U88" s="16">
        <v>0.52800000000000002</v>
      </c>
      <c r="V88" s="25">
        <f>L88*U88</f>
        <v>7330.737744</v>
      </c>
      <c r="W88" s="16">
        <v>0.39</v>
      </c>
      <c r="X88" s="25">
        <f>W88*L88</f>
        <v>5414.7494699999997</v>
      </c>
      <c r="Y88" s="17">
        <v>3.32E-3</v>
      </c>
      <c r="Z88" s="18">
        <f>L88*Y88</f>
        <v>46.094790359999998</v>
      </c>
      <c r="AA88" s="27">
        <f>IF(L88&gt;0,(AC88+AK88)/L88,0)</f>
        <v>2.9287916095774602E-3</v>
      </c>
      <c r="AB88" s="17">
        <v>3.1E-4</v>
      </c>
      <c r="AC88" s="24">
        <f>AB88*L88</f>
        <v>4.3040316299999999</v>
      </c>
      <c r="AD88" s="118">
        <v>0.21740000000000001</v>
      </c>
      <c r="AE88" s="30">
        <f t="shared" ref="AE88:AE90" si="482">AH88*(1-AI88)*AD88</f>
        <v>37.984127999999998</v>
      </c>
      <c r="AF88" s="28">
        <f t="shared" ref="AF88:AF90" si="483">IF(AND(AD88&gt;0,AB88&gt;0,Y88&gt;0),((Y88-AB88)*AD88)/((AD88-AB88)*Y88),0)</f>
        <v>0.90792114979795746</v>
      </c>
      <c r="AG88" s="60">
        <f t="shared" si="364"/>
        <v>0.89548827995984825</v>
      </c>
      <c r="AH88" s="12">
        <v>192</v>
      </c>
      <c r="AI88" s="14">
        <v>0.09</v>
      </c>
      <c r="AJ88" s="15">
        <v>0.20810000000000001</v>
      </c>
      <c r="AK88" s="30">
        <f t="shared" ref="AK88:AK90" si="484">AH88*(1-AI88)*AJ88</f>
        <v>36.359231999999999</v>
      </c>
      <c r="AL88" s="19">
        <v>1.7</v>
      </c>
      <c r="AM88" s="19">
        <v>1075.3800000000001</v>
      </c>
      <c r="AN88" s="102">
        <f>AN86+AH88-AM88-AO88</f>
        <v>4.7606363295926712E-13</v>
      </c>
      <c r="AO88" s="103">
        <v>62.98</v>
      </c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46" t="s">
        <v>51</v>
      </c>
      <c r="D89" s="34">
        <v>22902</v>
      </c>
      <c r="E89" s="34">
        <v>7</v>
      </c>
      <c r="F89" s="34">
        <v>18693</v>
      </c>
      <c r="G89" s="35">
        <v>1.7</v>
      </c>
      <c r="H89" s="35">
        <v>2.9</v>
      </c>
      <c r="I89" s="34">
        <v>18161</v>
      </c>
      <c r="J89" s="34">
        <v>14926</v>
      </c>
      <c r="K89" s="36">
        <v>6.3E-2</v>
      </c>
      <c r="L89" s="37">
        <f t="shared" si="481"/>
        <v>13985.662</v>
      </c>
      <c r="M89" s="38">
        <v>0.63300000000000001</v>
      </c>
      <c r="N89" s="25">
        <f>L89*M89</f>
        <v>8852.9240460000001</v>
      </c>
      <c r="O89" s="36">
        <v>0.26700000000000002</v>
      </c>
      <c r="P89" s="25">
        <f>L89*O89</f>
        <v>3734.1717540000004</v>
      </c>
      <c r="Q89" s="39">
        <v>0.1</v>
      </c>
      <c r="R89" s="25">
        <f>L89*Q89</f>
        <v>1398.5662000000002</v>
      </c>
      <c r="S89" s="28">
        <v>0.20100000000000001</v>
      </c>
      <c r="T89" s="25">
        <f>L89*S89</f>
        <v>2811.118062</v>
      </c>
      <c r="U89" s="39">
        <v>0.52900000000000003</v>
      </c>
      <c r="V89" s="25">
        <f>L89*U89</f>
        <v>7398.4151980000006</v>
      </c>
      <c r="W89" s="39">
        <v>0.39</v>
      </c>
      <c r="X89" s="25">
        <f>W89*L89</f>
        <v>5454.4081800000004</v>
      </c>
      <c r="Y89" s="40">
        <v>3.32E-3</v>
      </c>
      <c r="Z89" s="18">
        <f>L89*Y89</f>
        <v>46.43239784</v>
      </c>
      <c r="AA89" s="27">
        <f>IF(L89&gt;0,(AC89+AK89)/L89,0)</f>
        <v>3.3574894073659148E-3</v>
      </c>
      <c r="AB89" s="40">
        <v>3.1E-4</v>
      </c>
      <c r="AC89" s="37">
        <f>AB89*L89</f>
        <v>4.3355552199999998</v>
      </c>
      <c r="AD89" s="28">
        <v>0.2</v>
      </c>
      <c r="AE89" s="41">
        <f t="shared" si="482"/>
        <v>43.4024</v>
      </c>
      <c r="AF89" s="28">
        <f t="shared" si="483"/>
        <v>0.90803395866001957</v>
      </c>
      <c r="AG89" s="29">
        <f t="shared" si="364"/>
        <v>0.90910404577080228</v>
      </c>
      <c r="AH89" s="34">
        <v>239</v>
      </c>
      <c r="AI89" s="36">
        <v>9.1999999999999998E-2</v>
      </c>
      <c r="AJ89" s="38">
        <v>0.19639999999999999</v>
      </c>
      <c r="AK89" s="41">
        <f t="shared" si="484"/>
        <v>42.621156800000001</v>
      </c>
      <c r="AL89" s="42">
        <v>1.68</v>
      </c>
      <c r="AM89" s="42"/>
      <c r="AN89" s="122">
        <f>AN88+AH89-AM89</f>
        <v>239.00000000000048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18450</v>
      </c>
      <c r="E90" s="43">
        <v>5</v>
      </c>
      <c r="F90" s="43">
        <v>17042</v>
      </c>
      <c r="G90" s="37">
        <v>2.1</v>
      </c>
      <c r="H90" s="37">
        <v>4.0999999999999996</v>
      </c>
      <c r="I90" s="43">
        <v>16967</v>
      </c>
      <c r="J90" s="43">
        <v>15053</v>
      </c>
      <c r="K90" s="39">
        <v>6.3E-2</v>
      </c>
      <c r="L90" s="37">
        <f t="shared" si="481"/>
        <v>14104.661</v>
      </c>
      <c r="M90" s="28">
        <v>0.79800000000000004</v>
      </c>
      <c r="N90" s="25">
        <f>L90*M90</f>
        <v>11255.519478</v>
      </c>
      <c r="O90" s="39">
        <v>0.13100000000000001</v>
      </c>
      <c r="P90" s="25">
        <f>L90*O90</f>
        <v>1847.710591</v>
      </c>
      <c r="Q90" s="39">
        <v>7.0999999999999994E-2</v>
      </c>
      <c r="R90" s="25">
        <f>L90*Q90</f>
        <v>1001.4309309999999</v>
      </c>
      <c r="S90" s="28">
        <v>0.186</v>
      </c>
      <c r="T90" s="25">
        <f>L90*S90</f>
        <v>2623.466946</v>
      </c>
      <c r="U90" s="39">
        <v>0.54600000000000004</v>
      </c>
      <c r="V90" s="25">
        <f>L90*U90</f>
        <v>7701.1449060000004</v>
      </c>
      <c r="W90" s="39">
        <v>0.39</v>
      </c>
      <c r="X90" s="25">
        <f>W90*L90</f>
        <v>5500.8177900000001</v>
      </c>
      <c r="Y90" s="47">
        <v>3.2299999999999998E-3</v>
      </c>
      <c r="Z90" s="18">
        <f>L90*Y90</f>
        <v>45.558055029999998</v>
      </c>
      <c r="AA90" s="27">
        <f>IF(L90&gt;0,(AC90+AK90)/L90,0)</f>
        <v>3.4936841466803067E-3</v>
      </c>
      <c r="AB90" s="47">
        <v>3.3E-4</v>
      </c>
      <c r="AC90" s="37">
        <f>AB90*L90</f>
        <v>4.6545381299999997</v>
      </c>
      <c r="AD90" s="28">
        <v>0.22</v>
      </c>
      <c r="AE90" s="41">
        <f t="shared" si="482"/>
        <v>48.407260000000001</v>
      </c>
      <c r="AF90" s="28">
        <f t="shared" si="483"/>
        <v>0.89918158972204443</v>
      </c>
      <c r="AG90" s="29">
        <f t="shared" si="364"/>
        <v>0.90701975650153444</v>
      </c>
      <c r="AH90" s="43">
        <v>241</v>
      </c>
      <c r="AI90" s="39">
        <v>8.6999999999999994E-2</v>
      </c>
      <c r="AJ90" s="28">
        <v>0.20280000000000001</v>
      </c>
      <c r="AK90" s="41">
        <f t="shared" si="484"/>
        <v>44.622692400000005</v>
      </c>
      <c r="AL90" s="18">
        <v>1.8</v>
      </c>
      <c r="AM90" s="18"/>
      <c r="AN90" s="122">
        <f>AN89+AH90-AM90</f>
        <v>480.00000000000045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485">SUM(D88:D90)</f>
        <v>49397</v>
      </c>
      <c r="E91" s="51"/>
      <c r="F91" s="51">
        <f t="shared" ref="F91" si="486">SUM(F88:F90)</f>
        <v>47201</v>
      </c>
      <c r="G91" s="52"/>
      <c r="H91" s="52"/>
      <c r="I91" s="51">
        <f t="shared" ref="I91:J91" si="487">SUM(I88:I90)</f>
        <v>46655</v>
      </c>
      <c r="J91" s="51">
        <f t="shared" si="487"/>
        <v>44860</v>
      </c>
      <c r="K91" s="21">
        <f t="shared" ref="K91" si="488">IF(J91&gt;0,(J88*K88+J89*K89+J90*K90)/J91,0)</f>
        <v>6.4326883637984847E-2</v>
      </c>
      <c r="L91" s="52">
        <f t="shared" ref="L91" si="489">L88+L89+L90</f>
        <v>41974.296000000002</v>
      </c>
      <c r="M91" s="53">
        <f>IF(L91&gt;0,N91/L91,0)</f>
        <v>0.72185319572721363</v>
      </c>
      <c r="N91" s="54">
        <f t="shared" ref="N91" si="490">N88+N89+N90</f>
        <v>30299.279706000001</v>
      </c>
      <c r="O91" s="21">
        <f>IF(L91&gt;0,P91/L91,0)</f>
        <v>0.19186097937175647</v>
      </c>
      <c r="P91" s="54">
        <f t="shared" ref="P91" si="491">P88+P89+P90</f>
        <v>8053.2295390000008</v>
      </c>
      <c r="Q91" s="21">
        <f>IF(L91&gt;0,R91/L91,0)</f>
        <v>8.6285824901029901E-2</v>
      </c>
      <c r="R91" s="54">
        <f t="shared" ref="R91" si="492">R88+R89+R90</f>
        <v>3621.7867550000001</v>
      </c>
      <c r="S91" s="21">
        <f>IF(L91&gt;0,T91/L91,0)</f>
        <v>0.1933133505562547</v>
      </c>
      <c r="T91" s="54">
        <f t="shared" ref="T91" si="493">T88+T89+T90</f>
        <v>8114.1917969999995</v>
      </c>
      <c r="U91" s="21">
        <f>IF(L91&gt;0,V91/L91,0)</f>
        <v>0.5343817522990737</v>
      </c>
      <c r="V91" s="54">
        <f t="shared" ref="V91" si="494">V88+V89+V90</f>
        <v>22430.297848000002</v>
      </c>
      <c r="W91" s="21">
        <f>IF(L91&gt;0,X91/L91,0)</f>
        <v>0.39</v>
      </c>
      <c r="X91" s="54">
        <f t="shared" ref="X91" si="495">X88+X89+X90</f>
        <v>16369.975440000002</v>
      </c>
      <c r="Y91" s="55">
        <f>IF(L91&gt;0,Z91/L91,0)</f>
        <v>3.2897572178458932E-3</v>
      </c>
      <c r="Z91" s="56">
        <f t="shared" ref="Z91" si="496">SUM(Z88:Z90)</f>
        <v>138.08524323</v>
      </c>
      <c r="AA91" s="55">
        <f>IF(L91&gt;0,(AA88*L88+AA89*L89+AA90*L90)/L91,0)</f>
        <v>3.2614532994192438E-3</v>
      </c>
      <c r="AB91" s="55">
        <f>IF(J91&gt;0,(J88*AB88+J89*AB89+J90*AB90)/J91,0)</f>
        <v>3.1671110120374494E-4</v>
      </c>
      <c r="AC91" s="52">
        <f t="shared" ref="AC91" si="497">SUM(AC88:AC90)</f>
        <v>13.294124979999999</v>
      </c>
      <c r="AD91" s="53">
        <f>IF(J91&gt;0,(J88*AD88+J89*AD89+J90*AD90)/J91,0)</f>
        <v>0.21248304502897905</v>
      </c>
      <c r="AE91" s="58">
        <f t="shared" ref="AE91" si="498">SUM(AE88:AE90)</f>
        <v>129.79378800000001</v>
      </c>
      <c r="AF91" s="53">
        <f t="shared" ref="AF91" si="499">IF(AND(Z91&gt;0),((Z88*AF88+Z89*AF89+Z90*AF90)/Z91),0)</f>
        <v>0.90507566563381092</v>
      </c>
      <c r="AG91" s="57">
        <f t="shared" si="364"/>
        <v>0.90430748574139175</v>
      </c>
      <c r="AH91" s="51">
        <f t="shared" ref="AH91" si="500">SUM(AH88:AH90)</f>
        <v>672</v>
      </c>
      <c r="AI91" s="21">
        <f t="shared" ref="AI91" si="501">IF(AH91&gt;0,(AI88*AH88+AI89*AH89+AI90*AH90)/AH91,0)</f>
        <v>8.9635416666666662E-2</v>
      </c>
      <c r="AJ91" s="53">
        <f>IF(J91&gt;0,(AJ88*J88+AJ89*J89+AJ90*J90)/J91,0)</f>
        <v>0.20242868702630407</v>
      </c>
      <c r="AK91" s="58">
        <f t="shared" ref="AK91" si="502">SUM(AK88:AK90)</f>
        <v>123.60308120000001</v>
      </c>
      <c r="AL91" s="56"/>
      <c r="AM91" s="56">
        <f t="shared" ref="AM91" si="503">SUM(AM88:AM90)</f>
        <v>1075.3800000000001</v>
      </c>
      <c r="AN91" s="106"/>
      <c r="AO91" s="107">
        <f>AN90</f>
        <v>480.00000000000045</v>
      </c>
      <c r="AP91" s="51">
        <f t="shared" ref="AP91" si="504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11" t="s">
        <v>52</v>
      </c>
      <c r="D92" s="12">
        <v>8819</v>
      </c>
      <c r="E92" s="12">
        <v>3</v>
      </c>
      <c r="F92" s="12">
        <v>5325</v>
      </c>
      <c r="G92" s="13">
        <v>2</v>
      </c>
      <c r="H92" s="13">
        <v>3.5</v>
      </c>
      <c r="I92" s="12">
        <v>5763</v>
      </c>
      <c r="J92" s="12">
        <v>15010</v>
      </c>
      <c r="K92" s="14">
        <v>7.2999999999999995E-2</v>
      </c>
      <c r="L92" s="24">
        <f t="shared" ref="L92:L94" si="505">J92*(1-K92)</f>
        <v>13914.27</v>
      </c>
      <c r="M92" s="15">
        <v>0.67200000000000004</v>
      </c>
      <c r="N92" s="25">
        <f>L92*M92</f>
        <v>9350.3894400000008</v>
      </c>
      <c r="O92" s="14">
        <v>0.219</v>
      </c>
      <c r="P92" s="25">
        <f>L92*O92</f>
        <v>3047.2251300000003</v>
      </c>
      <c r="Q92" s="16">
        <v>0.109</v>
      </c>
      <c r="R92" s="25">
        <f>L92*Q92</f>
        <v>1516.65543</v>
      </c>
      <c r="S92" s="26">
        <v>0.19400000000000001</v>
      </c>
      <c r="T92" s="25">
        <f>L92*S92</f>
        <v>2699.3683800000003</v>
      </c>
      <c r="U92" s="16">
        <v>0.53</v>
      </c>
      <c r="V92" s="25">
        <f>L92*U92</f>
        <v>7374.5631000000003</v>
      </c>
      <c r="W92" s="16">
        <v>0.39</v>
      </c>
      <c r="X92" s="25">
        <f>W92*L92</f>
        <v>5426.5653000000002</v>
      </c>
      <c r="Y92" s="17">
        <v>3.0300000000000001E-3</v>
      </c>
      <c r="Z92" s="18">
        <f>L92*Y92</f>
        <v>42.160238100000001</v>
      </c>
      <c r="AA92" s="27">
        <f>IF(L92&gt;0,(AC92+AK92)/L92,0)</f>
        <v>2.8379354216929815E-3</v>
      </c>
      <c r="AB92" s="17">
        <v>3.1E-4</v>
      </c>
      <c r="AC92" s="24">
        <f>AB92*L92</f>
        <v>4.3134237000000004</v>
      </c>
      <c r="AD92" s="118">
        <v>0.22459999999999999</v>
      </c>
      <c r="AE92" s="30">
        <f t="shared" ref="AE92:AE94" si="506">AH92*(1-AI92)*AD92</f>
        <v>36.951191999999999</v>
      </c>
      <c r="AF92" s="28">
        <f t="shared" ref="AF92:AF94" si="507">IF(AND(AD92&gt;0,AB92&gt;0,Y92&gt;0),((Y92-AB92)*AD92)/((AD92-AB92)*Y92),0)</f>
        <v>0.89893050119136486</v>
      </c>
      <c r="AG92" s="60">
        <f t="shared" si="364"/>
        <v>0.89205910494763119</v>
      </c>
      <c r="AH92" s="12">
        <v>180</v>
      </c>
      <c r="AI92" s="14">
        <v>8.5999999999999993E-2</v>
      </c>
      <c r="AJ92" s="15">
        <v>0.21379999999999999</v>
      </c>
      <c r="AK92" s="30">
        <f t="shared" ref="AK92:AK94" si="508">AH92*(1-AI92)*AJ92</f>
        <v>35.174376000000002</v>
      </c>
      <c r="AL92" s="19">
        <v>1.6</v>
      </c>
      <c r="AM92" s="19">
        <v>503.34</v>
      </c>
      <c r="AN92" s="102">
        <f>AN90+AH92-AM92-AO92</f>
        <v>156.66000000000048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11" t="s">
        <v>53</v>
      </c>
      <c r="D93" s="34">
        <v>18182</v>
      </c>
      <c r="E93" s="34">
        <v>3</v>
      </c>
      <c r="F93" s="34">
        <v>16114</v>
      </c>
      <c r="G93" s="35">
        <v>1.7</v>
      </c>
      <c r="H93" s="35">
        <v>3.3</v>
      </c>
      <c r="I93" s="34">
        <v>15959</v>
      </c>
      <c r="J93" s="34">
        <v>15989</v>
      </c>
      <c r="K93" s="36">
        <v>7.2999999999999995E-2</v>
      </c>
      <c r="L93" s="37">
        <f t="shared" si="505"/>
        <v>14821.803</v>
      </c>
      <c r="M93" s="38">
        <v>0.69</v>
      </c>
      <c r="N93" s="25">
        <f>L93*M93</f>
        <v>10227.04407</v>
      </c>
      <c r="O93" s="36">
        <v>0.16500000000000001</v>
      </c>
      <c r="P93" s="25">
        <f>L93*O93</f>
        <v>2445.597495</v>
      </c>
      <c r="Q93" s="39">
        <v>0.14499999999999999</v>
      </c>
      <c r="R93" s="25">
        <f>L93*Q93</f>
        <v>2149.161435</v>
      </c>
      <c r="S93" s="28">
        <v>0.20300000000000001</v>
      </c>
      <c r="T93" s="25">
        <f>L93*S93</f>
        <v>3008.8260090000003</v>
      </c>
      <c r="U93" s="39">
        <v>0.51900000000000002</v>
      </c>
      <c r="V93" s="25">
        <f>L93*U93</f>
        <v>7692.5157570000001</v>
      </c>
      <c r="W93" s="39">
        <v>0.38</v>
      </c>
      <c r="X93" s="25">
        <f>W93*L93</f>
        <v>5632.28514</v>
      </c>
      <c r="Y93" s="40">
        <v>3.0599999999999998E-3</v>
      </c>
      <c r="Z93" s="18">
        <f>L93*Y93</f>
        <v>45.354717179999994</v>
      </c>
      <c r="AA93" s="27">
        <f>IF(L93&gt;0,(AC93+AK93)/L93,0)</f>
        <v>3.0591064366460681E-3</v>
      </c>
      <c r="AB93" s="40">
        <v>3.2000000000000003E-4</v>
      </c>
      <c r="AC93" s="37">
        <f>AB93*L93</f>
        <v>4.74297696</v>
      </c>
      <c r="AD93" s="28">
        <v>0.21609999999999999</v>
      </c>
      <c r="AE93" s="41">
        <f t="shared" si="506"/>
        <v>40.617291600000001</v>
      </c>
      <c r="AF93" s="28">
        <f t="shared" si="507"/>
        <v>0.89675274441348807</v>
      </c>
      <c r="AG93" s="29">
        <f t="shared" si="364"/>
        <v>0.89672276842746035</v>
      </c>
      <c r="AH93" s="34">
        <v>207</v>
      </c>
      <c r="AI93" s="36">
        <v>9.1999999999999998E-2</v>
      </c>
      <c r="AJ93" s="38">
        <v>0.216</v>
      </c>
      <c r="AK93" s="41">
        <f t="shared" si="508"/>
        <v>40.598496000000004</v>
      </c>
      <c r="AL93" s="42">
        <v>1.75</v>
      </c>
      <c r="AM93" s="42"/>
      <c r="AN93" s="122">
        <f>AN92+AH93-AM93</f>
        <v>363.66000000000048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46" t="s">
        <v>49</v>
      </c>
      <c r="D94" s="43">
        <v>14119</v>
      </c>
      <c r="E94" s="43">
        <v>2</v>
      </c>
      <c r="F94" s="43">
        <v>13211</v>
      </c>
      <c r="G94" s="37">
        <v>1.8</v>
      </c>
      <c r="H94" s="37">
        <v>4</v>
      </c>
      <c r="I94" s="43">
        <v>12836</v>
      </c>
      <c r="J94" s="43">
        <v>16026</v>
      </c>
      <c r="K94" s="39">
        <v>6.9000000000000006E-2</v>
      </c>
      <c r="L94" s="37">
        <f t="shared" si="505"/>
        <v>14920.206</v>
      </c>
      <c r="M94" s="28">
        <v>0.78300000000000003</v>
      </c>
      <c r="N94" s="25">
        <f>L94*M94</f>
        <v>11682.521298</v>
      </c>
      <c r="O94" s="39">
        <v>0.123</v>
      </c>
      <c r="P94" s="25">
        <f>L94*O94</f>
        <v>1835.185338</v>
      </c>
      <c r="Q94" s="39">
        <v>9.4E-2</v>
      </c>
      <c r="R94" s="25">
        <f>L94*Q94</f>
        <v>1402.499364</v>
      </c>
      <c r="S94" s="28">
        <v>0.20300000000000001</v>
      </c>
      <c r="T94" s="25">
        <f>L94*S94</f>
        <v>3028.8018180000004</v>
      </c>
      <c r="U94" s="39">
        <v>0.52</v>
      </c>
      <c r="V94" s="25">
        <f>L94*U94</f>
        <v>7758.5071200000002</v>
      </c>
      <c r="W94" s="39">
        <v>0.39</v>
      </c>
      <c r="X94" s="25">
        <f>W94*L94</f>
        <v>5818.8803400000006</v>
      </c>
      <c r="Y94" s="47">
        <v>3.0799999999999998E-3</v>
      </c>
      <c r="Z94" s="18">
        <f>L94*Y94</f>
        <v>45.954234479999997</v>
      </c>
      <c r="AA94" s="27">
        <f>IF(L94&gt;0,(AC94+AK94)/L94,0)</f>
        <v>3.0398722149010543E-3</v>
      </c>
      <c r="AB94" s="47">
        <v>3.6000000000000002E-4</v>
      </c>
      <c r="AC94" s="37">
        <f>AB94*L94</f>
        <v>5.3712741600000005</v>
      </c>
      <c r="AD94" s="28">
        <v>0.22090000000000001</v>
      </c>
      <c r="AE94" s="41">
        <f t="shared" si="506"/>
        <v>41.254179499999999</v>
      </c>
      <c r="AF94" s="28">
        <f t="shared" si="507"/>
        <v>0.88455844509168158</v>
      </c>
      <c r="AG94" s="29">
        <f t="shared" si="364"/>
        <v>0.88305879500539131</v>
      </c>
      <c r="AH94" s="43">
        <v>205</v>
      </c>
      <c r="AI94" s="39">
        <v>8.8999999999999996E-2</v>
      </c>
      <c r="AJ94" s="28">
        <v>0.21410000000000001</v>
      </c>
      <c r="AK94" s="41">
        <f t="shared" si="508"/>
        <v>39.9842455</v>
      </c>
      <c r="AL94" s="18">
        <v>1.75</v>
      </c>
      <c r="AM94" s="18"/>
      <c r="AN94" s="122">
        <f>AN93+AH94-AM94</f>
        <v>568.66000000000054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509">SUM(D92:D94)</f>
        <v>41120</v>
      </c>
      <c r="E95" s="51"/>
      <c r="F95" s="51">
        <f t="shared" ref="F95" si="510">SUM(F92:F94)</f>
        <v>34650</v>
      </c>
      <c r="G95" s="52"/>
      <c r="H95" s="52"/>
      <c r="I95" s="51">
        <f t="shared" ref="I95:J95" si="511">SUM(I92:I94)</f>
        <v>34558</v>
      </c>
      <c r="J95" s="51">
        <f t="shared" si="511"/>
        <v>47025</v>
      </c>
      <c r="K95" s="21">
        <f t="shared" ref="K95" si="512">IF(J95&gt;0,(J92*K92+J93*K93+J94*K94)/J95,0)</f>
        <v>7.1636810207336518E-2</v>
      </c>
      <c r="L95" s="52">
        <f t="shared" ref="L95" si="513">L92+L93+L94</f>
        <v>43656.279000000002</v>
      </c>
      <c r="M95" s="53">
        <f>IF(L95&gt;0,N95/L95,0)</f>
        <v>0.71604716489923481</v>
      </c>
      <c r="N95" s="54">
        <f t="shared" ref="N95" si="514">N92+N93+N94</f>
        <v>31259.954808000002</v>
      </c>
      <c r="O95" s="21">
        <f>IF(L95&gt;0,P95/L95,0)</f>
        <v>0.16785690697551206</v>
      </c>
      <c r="P95" s="54">
        <f t="shared" ref="P95" si="515">P92+P93+P94</f>
        <v>7328.0079630000009</v>
      </c>
      <c r="Q95" s="21">
        <f>IF(L95&gt;0,R95/L95,0)</f>
        <v>0.11609592812525318</v>
      </c>
      <c r="R95" s="54">
        <f t="shared" ref="R95" si="516">R92+R93+R94</f>
        <v>5068.316229</v>
      </c>
      <c r="S95" s="21">
        <f>IF(L95&gt;0,T95/L95,0)</f>
        <v>0.20013149098208757</v>
      </c>
      <c r="T95" s="54">
        <f t="shared" ref="T95" si="517">T92+T93+T94</f>
        <v>8736.9962070000001</v>
      </c>
      <c r="U95" s="21">
        <f>IF(L95&gt;0,V95/L95,0)</f>
        <v>0.52284772087424125</v>
      </c>
      <c r="V95" s="54">
        <f t="shared" ref="V95" si="518">V92+V93+V94</f>
        <v>22825.585977000002</v>
      </c>
      <c r="W95" s="21">
        <f>IF(L95&gt;0,X95/L95,0)</f>
        <v>0.38660488632116358</v>
      </c>
      <c r="X95" s="54">
        <f t="shared" ref="X95" si="519">X92+X93+X94</f>
        <v>16877.730780000002</v>
      </c>
      <c r="Y95" s="55">
        <f>IF(L95&gt;0,Z95/L95,0)</f>
        <v>3.0572736114317027E-3</v>
      </c>
      <c r="Z95" s="56">
        <f t="shared" ref="Z95" si="520">SUM(Z92:Z94)</f>
        <v>133.46918976000001</v>
      </c>
      <c r="AA95" s="55">
        <f>IF(L95&gt;0,(AA92*L92+AA93*L93+AA94*L94)/L95,0)</f>
        <v>2.9820405060174736E-3</v>
      </c>
      <c r="AB95" s="55">
        <f>IF(J95&gt;0,(J92*AB92+J93*AB93+J94*AB94)/J95,0)</f>
        <v>3.3043997873471564E-4</v>
      </c>
      <c r="AC95" s="52">
        <f t="shared" ref="AC95" si="521">SUM(AC92:AC94)</f>
        <v>14.427674820000002</v>
      </c>
      <c r="AD95" s="53">
        <f>IF(J95&gt;0,(J92*AD92+J93*AD93+J94*AD94)/J95,0)</f>
        <v>0.22044895906432749</v>
      </c>
      <c r="AE95" s="58">
        <f t="shared" ref="AE95" si="522">SUM(AE92:AE94)</f>
        <v>118.8226631</v>
      </c>
      <c r="AF95" s="53">
        <f t="shared" ref="AF95" si="523">IF(AND(Z95&gt;0),((Z92*AF92+Z93*AF93+Z94*AF94)/Z95),0)</f>
        <v>0.89324208441085395</v>
      </c>
      <c r="AG95" s="57">
        <f t="shared" si="364"/>
        <v>0.89056093649792256</v>
      </c>
      <c r="AH95" s="51">
        <f t="shared" ref="AH95" si="524">SUM(AH92:AH94)</f>
        <v>592</v>
      </c>
      <c r="AI95" s="21">
        <f t="shared" ref="AI95" si="525">IF(AH95&gt;0,(AI92*AH92+AI93*AH93+AI94*AH94)/AH95,0)</f>
        <v>8.9136824324324321E-2</v>
      </c>
      <c r="AJ95" s="53">
        <f>IF(J95&gt;0,(AJ92*J92+AJ93*J93+AJ94*J94)/J95,0)</f>
        <v>0.21465026262626261</v>
      </c>
      <c r="AK95" s="58">
        <f t="shared" ref="AK95" si="526">SUM(AK92:AK94)</f>
        <v>115.75711750000001</v>
      </c>
      <c r="AL95" s="56"/>
      <c r="AM95" s="56">
        <f t="shared" ref="AM95" si="527">SUM(AM92:AM94)</f>
        <v>503.34</v>
      </c>
      <c r="AN95" s="106"/>
      <c r="AO95" s="107">
        <f>AN94</f>
        <v>568.66000000000054</v>
      </c>
      <c r="AP95" s="51">
        <f t="shared" ref="AP95" si="528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52</v>
      </c>
      <c r="D96" s="12">
        <v>17300</v>
      </c>
      <c r="E96" s="12">
        <v>0</v>
      </c>
      <c r="F96" s="12">
        <v>14797</v>
      </c>
      <c r="G96" s="13">
        <v>1.7</v>
      </c>
      <c r="H96" s="13">
        <v>3.5</v>
      </c>
      <c r="I96" s="12">
        <v>15190</v>
      </c>
      <c r="J96" s="12">
        <v>16122</v>
      </c>
      <c r="K96" s="14">
        <v>7.3999999999999996E-2</v>
      </c>
      <c r="L96" s="24">
        <f t="shared" ref="L96:L98" si="529">J96*(1-K96)</f>
        <v>14928.972000000002</v>
      </c>
      <c r="M96" s="15">
        <v>0.66</v>
      </c>
      <c r="N96" s="25">
        <f>L96*M96</f>
        <v>9853.1215200000006</v>
      </c>
      <c r="O96" s="14">
        <v>0.23400000000000001</v>
      </c>
      <c r="P96" s="25">
        <f>L96*O96</f>
        <v>3493.3794480000006</v>
      </c>
      <c r="Q96" s="16">
        <v>0.106</v>
      </c>
      <c r="R96" s="25">
        <f>L96*Q96</f>
        <v>1582.4710320000002</v>
      </c>
      <c r="S96" s="26">
        <v>0.19900000000000001</v>
      </c>
      <c r="T96" s="25">
        <f>L96*S96</f>
        <v>2970.8654280000005</v>
      </c>
      <c r="U96" s="16">
        <v>0.53</v>
      </c>
      <c r="V96" s="25">
        <f>L96*U96</f>
        <v>7912.355160000001</v>
      </c>
      <c r="W96" s="16">
        <v>0.38</v>
      </c>
      <c r="X96" s="25">
        <f>W96*L96</f>
        <v>5673.0093600000009</v>
      </c>
      <c r="Y96" s="17">
        <v>3.0899999999999999E-3</v>
      </c>
      <c r="Z96" s="18">
        <f>L96*Y96</f>
        <v>46.130523480000001</v>
      </c>
      <c r="AA96" s="27">
        <f>IF(L96&gt;0,(AC96+AK96)/L96,0)</f>
        <v>2.8319711980168494E-3</v>
      </c>
      <c r="AB96" s="17">
        <v>3.6000000000000002E-4</v>
      </c>
      <c r="AC96" s="24">
        <f>AB96*L96</f>
        <v>5.3744299200000007</v>
      </c>
      <c r="AD96" s="118">
        <v>0.22120000000000001</v>
      </c>
      <c r="AE96" s="30">
        <f t="shared" ref="AE96:AE98" si="530">AH96*(1-AI96)*AD96</f>
        <v>38.127801599999998</v>
      </c>
      <c r="AF96" s="28">
        <f t="shared" ref="AF96:AF98" si="531">IF(AND(AD96&gt;0,AB96&gt;0,Y96&gt;0),((Y96-AB96)*AD96)/((AD96-AB96)*Y96),0)</f>
        <v>0.88493536593729494</v>
      </c>
      <c r="AG96" s="60">
        <f t="shared" si="364"/>
        <v>0.87435024566901676</v>
      </c>
      <c r="AH96" s="12">
        <v>189</v>
      </c>
      <c r="AI96" s="14">
        <v>8.7999999999999995E-2</v>
      </c>
      <c r="AJ96" s="15">
        <v>0.21410000000000001</v>
      </c>
      <c r="AK96" s="30">
        <f t="shared" ref="AK96:AK98" si="532">AH96*(1-AI96)*AJ96</f>
        <v>36.9039888</v>
      </c>
      <c r="AL96" s="19">
        <v>1.7</v>
      </c>
      <c r="AM96" s="19"/>
      <c r="AN96" s="102">
        <f>AN94+AH96-AM96</f>
        <v>757.66000000000054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11" t="s">
        <v>54</v>
      </c>
      <c r="D97" s="34">
        <v>18100</v>
      </c>
      <c r="E97" s="34">
        <v>4</v>
      </c>
      <c r="F97" s="34">
        <v>15243</v>
      </c>
      <c r="G97" s="35">
        <v>1.7</v>
      </c>
      <c r="H97" s="35">
        <v>3.4</v>
      </c>
      <c r="I97" s="34">
        <v>15921</v>
      </c>
      <c r="J97" s="34">
        <v>16120</v>
      </c>
      <c r="K97" s="36">
        <v>7.5999999999999998E-2</v>
      </c>
      <c r="L97" s="37">
        <f t="shared" si="529"/>
        <v>14894.880000000001</v>
      </c>
      <c r="M97" s="38">
        <v>0.69599999999999995</v>
      </c>
      <c r="N97" s="25">
        <f>L97*M97</f>
        <v>10366.83648</v>
      </c>
      <c r="O97" s="36">
        <v>0.19</v>
      </c>
      <c r="P97" s="25">
        <f>L97*O97</f>
        <v>2830.0272000000004</v>
      </c>
      <c r="Q97" s="39">
        <v>0.114</v>
      </c>
      <c r="R97" s="25">
        <f>L97*Q97</f>
        <v>1698.0163200000002</v>
      </c>
      <c r="S97" s="28">
        <v>0.20499999999999999</v>
      </c>
      <c r="T97" s="25">
        <f>L97*S97</f>
        <v>3053.4504000000002</v>
      </c>
      <c r="U97" s="39">
        <v>0.51700000000000002</v>
      </c>
      <c r="V97" s="25">
        <f>L97*U97</f>
        <v>7700.6529600000003</v>
      </c>
      <c r="W97" s="39">
        <v>0.39</v>
      </c>
      <c r="X97" s="25">
        <f>W97*L97</f>
        <v>5809.003200000001</v>
      </c>
      <c r="Y97" s="40">
        <v>3.0300000000000001E-3</v>
      </c>
      <c r="Z97" s="18">
        <f>L97*Y97</f>
        <v>45.131486400000007</v>
      </c>
      <c r="AA97" s="27">
        <f>IF(L97&gt;0,(AC97+AK97)/L97,0)</f>
        <v>3.0900928641251226E-3</v>
      </c>
      <c r="AB97" s="40">
        <v>3.3E-4</v>
      </c>
      <c r="AC97" s="37">
        <f>AB97*L97</f>
        <v>4.9153104000000001</v>
      </c>
      <c r="AD97" s="28">
        <v>0.21440000000000001</v>
      </c>
      <c r="AE97" s="41">
        <f t="shared" si="530"/>
        <v>41.362048000000001</v>
      </c>
      <c r="AF97" s="28">
        <f t="shared" si="531"/>
        <v>0.89246276895639298</v>
      </c>
      <c r="AG97" s="29">
        <f t="shared" si="364"/>
        <v>0.89459243083440732</v>
      </c>
      <c r="AH97" s="34">
        <v>212</v>
      </c>
      <c r="AI97" s="36">
        <v>0.09</v>
      </c>
      <c r="AJ97" s="38">
        <v>0.21310000000000001</v>
      </c>
      <c r="AK97" s="41">
        <f t="shared" si="532"/>
        <v>41.111252000000007</v>
      </c>
      <c r="AL97" s="42">
        <v>1.75</v>
      </c>
      <c r="AM97" s="42"/>
      <c r="AN97" s="122">
        <f>AN96+AH97-AM97</f>
        <v>969.66000000000054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11" t="s">
        <v>50</v>
      </c>
      <c r="D98" s="43">
        <v>14160</v>
      </c>
      <c r="E98" s="43">
        <v>2</v>
      </c>
      <c r="F98" s="43">
        <v>15957</v>
      </c>
      <c r="G98" s="37">
        <v>1</v>
      </c>
      <c r="H98" s="37">
        <v>2.8</v>
      </c>
      <c r="I98" s="43">
        <v>16317</v>
      </c>
      <c r="J98" s="43">
        <v>16237</v>
      </c>
      <c r="K98" s="39">
        <v>6.9000000000000006E-2</v>
      </c>
      <c r="L98" s="37">
        <f t="shared" si="529"/>
        <v>15116.647000000001</v>
      </c>
      <c r="M98" s="28">
        <v>0.624</v>
      </c>
      <c r="N98" s="25">
        <f>L98*M98</f>
        <v>9432.7877280000012</v>
      </c>
      <c r="O98" s="39">
        <v>0.17899999999999999</v>
      </c>
      <c r="P98" s="25">
        <f>L98*O98</f>
        <v>2705.879813</v>
      </c>
      <c r="Q98" s="39">
        <v>0.19700000000000001</v>
      </c>
      <c r="R98" s="25">
        <f>L98*Q98</f>
        <v>2977.9794590000001</v>
      </c>
      <c r="S98" s="28">
        <v>0.20799999999999999</v>
      </c>
      <c r="T98" s="25">
        <f>L98*S98</f>
        <v>3144.2625760000001</v>
      </c>
      <c r="U98" s="39">
        <v>0.51400000000000001</v>
      </c>
      <c r="V98" s="25">
        <f>L98*U98</f>
        <v>7769.9565580000008</v>
      </c>
      <c r="W98" s="39">
        <v>0.39</v>
      </c>
      <c r="X98" s="25">
        <f>W98*L98</f>
        <v>5895.4923300000009</v>
      </c>
      <c r="Y98" s="47">
        <v>3.0400000000000002E-3</v>
      </c>
      <c r="Z98" s="18">
        <f>L98*Y98</f>
        <v>45.954606880000007</v>
      </c>
      <c r="AA98" s="27">
        <f>IF(L98&gt;0,(AC98+AK98)/L98,0)</f>
        <v>2.8849702920230921E-3</v>
      </c>
      <c r="AB98" s="47">
        <v>3.3E-4</v>
      </c>
      <c r="AC98" s="37">
        <f>AB98*L98</f>
        <v>4.9884935100000005</v>
      </c>
      <c r="AD98" s="28">
        <v>0.20680000000000001</v>
      </c>
      <c r="AE98" s="41">
        <f t="shared" si="530"/>
        <v>39.895856000000002</v>
      </c>
      <c r="AF98" s="28">
        <f t="shared" si="531"/>
        <v>0.89287216442811879</v>
      </c>
      <c r="AG98" s="29">
        <f t="shared" si="364"/>
        <v>0.88707628708308928</v>
      </c>
      <c r="AH98" s="43">
        <v>212</v>
      </c>
      <c r="AI98" s="39">
        <v>0.09</v>
      </c>
      <c r="AJ98" s="28">
        <v>0.20019999999999999</v>
      </c>
      <c r="AK98" s="41">
        <f t="shared" si="532"/>
        <v>38.622584000000003</v>
      </c>
      <c r="AL98" s="18">
        <v>1.7</v>
      </c>
      <c r="AM98" s="18"/>
      <c r="AN98" s="122">
        <f>AN97+AH98-AM98</f>
        <v>1181.6600000000005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533">SUM(D96:D98)</f>
        <v>49560</v>
      </c>
      <c r="E99" s="51"/>
      <c r="F99" s="51">
        <f t="shared" ref="F99" si="534">SUM(F96:F98)</f>
        <v>45997</v>
      </c>
      <c r="G99" s="52"/>
      <c r="H99" s="52"/>
      <c r="I99" s="51">
        <f t="shared" ref="I99:J99" si="535">SUM(I96:I98)</f>
        <v>47428</v>
      </c>
      <c r="J99" s="51">
        <f t="shared" si="535"/>
        <v>48479</v>
      </c>
      <c r="K99" s="21">
        <f t="shared" ref="K99" si="536">IF(J99&gt;0,(J96*K96+J97*K97+J98*K98)/J99,0)</f>
        <v>7.2990387590503109E-2</v>
      </c>
      <c r="L99" s="52">
        <f t="shared" ref="L99" si="537">L96+L97+L98</f>
        <v>44940.499000000003</v>
      </c>
      <c r="M99" s="53">
        <f>IF(L99&gt;0,N99/L99,0)</f>
        <v>0.6598223515052648</v>
      </c>
      <c r="N99" s="54">
        <f t="shared" ref="N99" si="538">N96+N97+N98</f>
        <v>29652.745728000002</v>
      </c>
      <c r="O99" s="21">
        <f>IF(L99&gt;0,P99/L99,0)</f>
        <v>0.2009164709319316</v>
      </c>
      <c r="P99" s="54">
        <f t="shared" ref="P99" si="539">P96+P97+P98</f>
        <v>9029.2864610000015</v>
      </c>
      <c r="Q99" s="21">
        <f>IF(L99&gt;0,R99/L99,0)</f>
        <v>0.13926117756280365</v>
      </c>
      <c r="R99" s="54">
        <f t="shared" ref="R99" si="540">R96+R97+R98</f>
        <v>6258.4668110000002</v>
      </c>
      <c r="S99" s="21">
        <f>IF(L99&gt;0,T99/L99,0)</f>
        <v>0.20401594570634382</v>
      </c>
      <c r="T99" s="54">
        <f t="shared" ref="T99" si="541">T96+T97+T98</f>
        <v>9168.5784039999999</v>
      </c>
      <c r="U99" s="21">
        <f>IF(L99&gt;0,V99/L99,0)</f>
        <v>0.52030941352030835</v>
      </c>
      <c r="V99" s="54">
        <f t="shared" ref="V99" si="542">V96+V97+V98</f>
        <v>23382.964678000004</v>
      </c>
      <c r="W99" s="21">
        <f>IF(L99&gt;0,X99/L99,0)</f>
        <v>0.3866780582476399</v>
      </c>
      <c r="X99" s="54">
        <f t="shared" ref="X99" si="543">X96+X97+X98</f>
        <v>17377.504890000004</v>
      </c>
      <c r="Y99" s="55">
        <f>IF(L99&gt;0,Z99/L99,0)</f>
        <v>3.0532953530400279E-3</v>
      </c>
      <c r="Z99" s="56">
        <f t="shared" ref="Z99" si="544">SUM(Z96:Z98)</f>
        <v>137.21661676000002</v>
      </c>
      <c r="AA99" s="55">
        <f>IF(L99&gt;0,(AA96*L96+AA97*L97+AA98*L98)/L99,0)</f>
        <v>2.9353492187525554E-3</v>
      </c>
      <c r="AB99" s="55">
        <f>IF(J99&gt;0,(J96*AB96+J97*AB97+J98*AB98)/J99,0)</f>
        <v>3.3997669093834443E-4</v>
      </c>
      <c r="AC99" s="52">
        <f t="shared" ref="AC99" si="545">SUM(AC96:AC98)</f>
        <v>15.278233830000001</v>
      </c>
      <c r="AD99" s="53">
        <f>IF(J99&gt;0,(J96*AD96+J97*AD97+J98*AD98)/J99,0)</f>
        <v>0.21411592648363209</v>
      </c>
      <c r="AE99" s="58">
        <f t="shared" ref="AE99" si="546">SUM(AE96:AE98)</f>
        <v>119.38570559999999</v>
      </c>
      <c r="AF99" s="53">
        <f t="shared" ref="AF99" si="547">IF(AND(Z99&gt;0),((Z96*AF96+Z97*AF97+Z98*AF98)/Z99),0)</f>
        <v>0.89006925830506456</v>
      </c>
      <c r="AG99" s="57">
        <f t="shared" si="364"/>
        <v>0.88561830038064648</v>
      </c>
      <c r="AH99" s="51">
        <f t="shared" ref="AH99" si="548">SUM(AH96:AH98)</f>
        <v>613</v>
      </c>
      <c r="AI99" s="21">
        <f t="shared" ref="AI99" si="549">IF(AH99&gt;0,(AI96*AH96+AI97*AH97+AI98*AH98)/AH99,0)</f>
        <v>8.9383360522022823E-2</v>
      </c>
      <c r="AJ99" s="53">
        <f>IF(J99&gt;0,(AJ96*J96+AJ97*J97+AJ98*J98)/J99,0)</f>
        <v>0.20911197838239237</v>
      </c>
      <c r="AK99" s="58">
        <f t="shared" ref="AK99" si="550">SUM(AK96:AK98)</f>
        <v>116.63782480000002</v>
      </c>
      <c r="AL99" s="56"/>
      <c r="AM99" s="56">
        <f t="shared" ref="AM99" si="551">SUM(AM96:AM98)</f>
        <v>0</v>
      </c>
      <c r="AN99" s="106"/>
      <c r="AO99" s="107">
        <f>AN98</f>
        <v>1181.6600000000005</v>
      </c>
      <c r="AP99" s="51">
        <f t="shared" ref="AP99" si="552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46" t="s">
        <v>51</v>
      </c>
      <c r="D100" s="12">
        <v>14000</v>
      </c>
      <c r="E100" s="12">
        <v>1</v>
      </c>
      <c r="F100" s="12">
        <v>16377</v>
      </c>
      <c r="G100" s="13">
        <v>1.3</v>
      </c>
      <c r="H100" s="13">
        <v>2.9</v>
      </c>
      <c r="I100" s="12">
        <v>16304</v>
      </c>
      <c r="J100" s="12">
        <v>16294</v>
      </c>
      <c r="K100" s="14">
        <v>7.4999999999999997E-2</v>
      </c>
      <c r="L100" s="24">
        <f t="shared" ref="L100:L102" si="553">J100*(1-K100)</f>
        <v>15071.95</v>
      </c>
      <c r="M100" s="15">
        <v>0.58299999999999996</v>
      </c>
      <c r="N100" s="25">
        <f>L100*M100</f>
        <v>8786.9468500000003</v>
      </c>
      <c r="O100" s="14">
        <v>0.218</v>
      </c>
      <c r="P100" s="25">
        <f>L100*O100</f>
        <v>3285.6851000000001</v>
      </c>
      <c r="Q100" s="16">
        <v>0.19900000000000001</v>
      </c>
      <c r="R100" s="25">
        <f>L100*Q100</f>
        <v>2999.3180500000003</v>
      </c>
      <c r="S100" s="26">
        <v>0.20699999999999999</v>
      </c>
      <c r="T100" s="25">
        <f>L100*S100</f>
        <v>3119.89365</v>
      </c>
      <c r="U100" s="16">
        <v>0.51700000000000002</v>
      </c>
      <c r="V100" s="25">
        <f>L100*U100</f>
        <v>7792.1981500000002</v>
      </c>
      <c r="W100" s="16">
        <v>0.39</v>
      </c>
      <c r="X100" s="25">
        <f>W100*L100</f>
        <v>5878.0605000000005</v>
      </c>
      <c r="Y100" s="17">
        <v>3.0899999999999999E-3</v>
      </c>
      <c r="Z100" s="18">
        <f>L100*Y100</f>
        <v>46.572325499999998</v>
      </c>
      <c r="AA100" s="27">
        <f>IF(L100&gt;0,(AC100+AK100)/L100,0)</f>
        <v>2.9100973065860755E-3</v>
      </c>
      <c r="AB100" s="17">
        <v>3.3E-4</v>
      </c>
      <c r="AC100" s="24">
        <f>AB100*L100</f>
        <v>4.9737435000000003</v>
      </c>
      <c r="AD100" s="118">
        <v>0.2205</v>
      </c>
      <c r="AE100" s="30">
        <f t="shared" ref="AE100:AE102" si="554">AH100*(1-AI100)*AD100</f>
        <v>41.644511999999999</v>
      </c>
      <c r="AF100" s="28">
        <f t="shared" ref="AF100:AF102" si="555">IF(AND(AD100&gt;0,AB100&gt;0,Y100&gt;0),((Y100-AB100)*AD100)/((AD100-AB100)*Y100),0)</f>
        <v>0.89454265481527728</v>
      </c>
      <c r="AG100" s="60">
        <f t="shared" si="364"/>
        <v>0.88802498523116546</v>
      </c>
      <c r="AH100" s="12">
        <v>208</v>
      </c>
      <c r="AI100" s="14">
        <v>9.1999999999999998E-2</v>
      </c>
      <c r="AJ100" s="15">
        <v>0.2059</v>
      </c>
      <c r="AK100" s="30">
        <f t="shared" ref="AK100:AK102" si="556">AH100*(1-AI100)*AJ100</f>
        <v>38.887097600000004</v>
      </c>
      <c r="AL100" s="19">
        <v>1.65</v>
      </c>
      <c r="AM100" s="19"/>
      <c r="AN100" s="102">
        <f>AN98+AH100-AM100</f>
        <v>1389.6600000000005</v>
      </c>
      <c r="AO100" s="121"/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11" t="s">
        <v>54</v>
      </c>
      <c r="D101" s="34">
        <v>17640</v>
      </c>
      <c r="E101" s="34">
        <v>7.7</v>
      </c>
      <c r="F101" s="34">
        <v>16303</v>
      </c>
      <c r="G101" s="35">
        <v>0.4</v>
      </c>
      <c r="H101" s="35">
        <v>4</v>
      </c>
      <c r="I101" s="34">
        <v>16750</v>
      </c>
      <c r="J101" s="34">
        <v>16342</v>
      </c>
      <c r="K101" s="36">
        <v>7.6999999999999999E-2</v>
      </c>
      <c r="L101" s="37">
        <f t="shared" si="553"/>
        <v>15083.666000000001</v>
      </c>
      <c r="M101" s="38">
        <v>0.82699999999999996</v>
      </c>
      <c r="N101" s="25">
        <f>L101*M101</f>
        <v>12474.191782</v>
      </c>
      <c r="O101" s="36">
        <v>0.09</v>
      </c>
      <c r="P101" s="25">
        <f>L101*O101</f>
        <v>1357.5299400000001</v>
      </c>
      <c r="Q101" s="39">
        <v>8.3000000000000004E-2</v>
      </c>
      <c r="R101" s="25">
        <f>L101*Q101</f>
        <v>1251.9442780000002</v>
      </c>
      <c r="S101" s="28">
        <v>0.20799999999999999</v>
      </c>
      <c r="T101" s="25">
        <f>L101*S101</f>
        <v>3137.4025280000001</v>
      </c>
      <c r="U101" s="39">
        <v>0.49199999999999999</v>
      </c>
      <c r="V101" s="25">
        <f>L101*U101</f>
        <v>7421.1636720000006</v>
      </c>
      <c r="W101" s="39">
        <v>0.39</v>
      </c>
      <c r="X101" s="25">
        <f>W101*L101</f>
        <v>5882.6297400000003</v>
      </c>
      <c r="Y101" s="40">
        <v>3.14E-3</v>
      </c>
      <c r="Z101" s="18">
        <f>L101*Y101</f>
        <v>47.362711240000003</v>
      </c>
      <c r="AA101" s="27">
        <f>IF(L101&gt;0,(AC101+AK101)/L101,0)</f>
        <v>3.0362654980559765E-3</v>
      </c>
      <c r="AB101" s="40">
        <v>3.1E-4</v>
      </c>
      <c r="AC101" s="37">
        <f>AB101*L101</f>
        <v>4.67593646</v>
      </c>
      <c r="AD101" s="28">
        <v>0.22220000000000001</v>
      </c>
      <c r="AE101" s="41">
        <f t="shared" si="554"/>
        <v>42.7377258</v>
      </c>
      <c r="AF101" s="28">
        <f t="shared" si="555"/>
        <v>0.90253304486385499</v>
      </c>
      <c r="AG101" s="29">
        <f t="shared" si="364"/>
        <v>0.89920469642313017</v>
      </c>
      <c r="AH101" s="34">
        <v>213</v>
      </c>
      <c r="AI101" s="36">
        <v>9.7000000000000003E-2</v>
      </c>
      <c r="AJ101" s="38">
        <v>0.21379999999999999</v>
      </c>
      <c r="AK101" s="41">
        <f t="shared" si="556"/>
        <v>41.122078199999997</v>
      </c>
      <c r="AL101" s="42">
        <v>1.8</v>
      </c>
      <c r="AM101" s="42"/>
      <c r="AN101" s="122">
        <f>AN100+AH101-AM101</f>
        <v>1602.6600000000005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11" t="s">
        <v>50</v>
      </c>
      <c r="D102" s="43">
        <v>15358</v>
      </c>
      <c r="E102" s="43">
        <v>3</v>
      </c>
      <c r="F102" s="43">
        <v>15371</v>
      </c>
      <c r="G102" s="37">
        <v>0.6</v>
      </c>
      <c r="H102" s="37">
        <v>3</v>
      </c>
      <c r="I102" s="43">
        <v>15514</v>
      </c>
      <c r="J102" s="43">
        <v>16275</v>
      </c>
      <c r="K102" s="39">
        <v>7.9000000000000001E-2</v>
      </c>
      <c r="L102" s="37">
        <f t="shared" si="553"/>
        <v>14989.275000000001</v>
      </c>
      <c r="M102" s="28">
        <v>0.64</v>
      </c>
      <c r="N102" s="25">
        <f>L102*M102</f>
        <v>9593.1360000000004</v>
      </c>
      <c r="O102" s="39">
        <v>0.154</v>
      </c>
      <c r="P102" s="25">
        <f>L102*O102</f>
        <v>2308.3483500000002</v>
      </c>
      <c r="Q102" s="39">
        <v>0.20599999999999999</v>
      </c>
      <c r="R102" s="25">
        <f>L102*Q102</f>
        <v>3087.7906499999999</v>
      </c>
      <c r="S102" s="28">
        <v>0.20899999999999999</v>
      </c>
      <c r="T102" s="25">
        <f>L102*S102</f>
        <v>3132.7584750000001</v>
      </c>
      <c r="U102" s="39">
        <v>0.51400000000000001</v>
      </c>
      <c r="V102" s="25">
        <f>L102*U102</f>
        <v>7704.4873500000012</v>
      </c>
      <c r="W102" s="39">
        <v>0.39</v>
      </c>
      <c r="X102" s="25">
        <f>W102*L102</f>
        <v>5845.817250000001</v>
      </c>
      <c r="Y102" s="47">
        <v>3.0899999999999999E-3</v>
      </c>
      <c r="Z102" s="18">
        <f>L102*Y102</f>
        <v>46.316859749999999</v>
      </c>
      <c r="AA102" s="27">
        <f>IF(L102&gt;0,(AC102+AK102)/L102,0)</f>
        <v>2.8535102898572481E-3</v>
      </c>
      <c r="AB102" s="47">
        <v>3.1E-4</v>
      </c>
      <c r="AC102" s="37">
        <f>AB102*L102</f>
        <v>4.6466752500000004</v>
      </c>
      <c r="AD102" s="28">
        <v>0.221</v>
      </c>
      <c r="AE102" s="41">
        <f t="shared" si="554"/>
        <v>39.669058000000007</v>
      </c>
      <c r="AF102" s="28">
        <f t="shared" si="555"/>
        <v>0.90094013758847846</v>
      </c>
      <c r="AG102" s="29">
        <f t="shared" si="364"/>
        <v>0.89266473106982491</v>
      </c>
      <c r="AH102" s="43">
        <v>199</v>
      </c>
      <c r="AI102" s="39">
        <v>9.8000000000000004E-2</v>
      </c>
      <c r="AJ102" s="28">
        <v>0.21240000000000001</v>
      </c>
      <c r="AK102" s="41">
        <f t="shared" si="556"/>
        <v>38.125375200000008</v>
      </c>
      <c r="AL102" s="18">
        <v>1.7</v>
      </c>
      <c r="AM102" s="18"/>
      <c r="AN102" s="122">
        <f>AN101+AH102-AM102</f>
        <v>1801.6600000000005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557">SUM(D100:D102)</f>
        <v>46998</v>
      </c>
      <c r="E103" s="51"/>
      <c r="F103" s="51">
        <f t="shared" ref="F103" si="558">SUM(F100:F102)</f>
        <v>48051</v>
      </c>
      <c r="G103" s="52"/>
      <c r="H103" s="52"/>
      <c r="I103" s="51">
        <f t="shared" ref="I103:J103" si="559">SUM(I100:I102)</f>
        <v>48568</v>
      </c>
      <c r="J103" s="51">
        <f t="shared" si="559"/>
        <v>48911</v>
      </c>
      <c r="K103" s="21">
        <f t="shared" ref="K103" si="560">IF(J103&gt;0,(J100*K100+J101*K101+J102*K102)/J103,0)</f>
        <v>7.6999223078653062E-2</v>
      </c>
      <c r="L103" s="52">
        <f t="shared" ref="L103" si="561">L100+L101+L102</f>
        <v>45144.891000000003</v>
      </c>
      <c r="M103" s="53">
        <f>IF(L103&gt;0,N103/L103,0)</f>
        <v>0.68344997514779682</v>
      </c>
      <c r="N103" s="54">
        <f t="shared" ref="N103" si="562">N100+N101+N102</f>
        <v>30854.274632000001</v>
      </c>
      <c r="O103" s="21">
        <f>IF(L103&gt;0,P103/L103,0)</f>
        <v>0.15398339072299455</v>
      </c>
      <c r="P103" s="54">
        <f t="shared" ref="P103" si="563">P100+P101+P102</f>
        <v>6951.5633900000003</v>
      </c>
      <c r="Q103" s="21">
        <f>IF(L103&gt;0,R103/L103,0)</f>
        <v>0.16256663412920855</v>
      </c>
      <c r="R103" s="54">
        <f t="shared" ref="R103" si="564">R100+R101+R102</f>
        <v>7339.0529780000006</v>
      </c>
      <c r="S103" s="21">
        <f>IF(L103&gt;0,T103/L103,0)</f>
        <v>0.20799816867428034</v>
      </c>
      <c r="T103" s="54">
        <f t="shared" ref="T103" si="565">T100+T101+T102</f>
        <v>9390.0546530000011</v>
      </c>
      <c r="U103" s="21">
        <f>IF(L103&gt;0,V103/L103,0)</f>
        <v>0.50765100245784178</v>
      </c>
      <c r="V103" s="54">
        <f t="shared" ref="V103" si="566">V100+V101+V102</f>
        <v>22917.849172000002</v>
      </c>
      <c r="W103" s="21">
        <f>IF(L103&gt;0,X103/L103,0)</f>
        <v>0.38999999999999996</v>
      </c>
      <c r="X103" s="54">
        <f t="shared" ref="X103" si="567">X100+X101+X102</f>
        <v>17606.50749</v>
      </c>
      <c r="Y103" s="55">
        <f>IF(L103&gt;0,Z103/L103,0)</f>
        <v>3.1067058394271016E-3</v>
      </c>
      <c r="Z103" s="56">
        <f t="shared" ref="Z103" si="568">SUM(Z100:Z102)</f>
        <v>140.25189649000001</v>
      </c>
      <c r="AA103" s="55">
        <f>IF(L103&gt;0,(AA100*L100+AA101*L101+AA102*L102)/L103,0)</f>
        <v>2.9334638599526129E-3</v>
      </c>
      <c r="AB103" s="55">
        <f>IF(J103&gt;0,(J100*AB100+J101*AB101+J102*AB102)/J103,0)</f>
        <v>3.1666271390893663E-4</v>
      </c>
      <c r="AC103" s="52">
        <f t="shared" ref="AC103" si="569">SUM(AC100:AC102)</f>
        <v>14.296355210000002</v>
      </c>
      <c r="AD103" s="53">
        <f>IF(J103&gt;0,(J100*AD100+J101*AD101+J102*AD102)/J103,0)</f>
        <v>0.22123437263601237</v>
      </c>
      <c r="AE103" s="58">
        <f t="shared" ref="AE103" si="570">SUM(AE100:AE102)</f>
        <v>124.05129580000001</v>
      </c>
      <c r="AF103" s="53">
        <f t="shared" ref="AF103" si="571">IF(AND(Z103&gt;0),((Z100*AF100+Z101*AF101+Z102*AF102)/Z103),0)</f>
        <v>0.89935369741656768</v>
      </c>
      <c r="AG103" s="57">
        <f t="shared" si="364"/>
        <v>0.89339427975762042</v>
      </c>
      <c r="AH103" s="51">
        <f t="shared" ref="AH103" si="572">SUM(AH100:AH102)</f>
        <v>620</v>
      </c>
      <c r="AI103" s="21">
        <f t="shared" ref="AI103" si="573">IF(AH103&gt;0,(AI100*AH100+AI101*AH101+AI102*AH102)/AH103,0)</f>
        <v>9.564354838709678E-2</v>
      </c>
      <c r="AJ103" s="53">
        <f>IF(J103&gt;0,(AJ100*J100+AJ101*J101+AJ102*J102)/J103,0)</f>
        <v>0.21070238187728729</v>
      </c>
      <c r="AK103" s="58">
        <f t="shared" ref="AK103" si="574">SUM(AK100:AK102)</f>
        <v>118.13455100000002</v>
      </c>
      <c r="AL103" s="56"/>
      <c r="AM103" s="56">
        <f t="shared" ref="AM103" si="575">SUM(AM100:AM102)</f>
        <v>0</v>
      </c>
      <c r="AN103" s="123"/>
      <c r="AO103" s="107">
        <f>AN102</f>
        <v>1801.6600000000005</v>
      </c>
      <c r="AP103" s="51">
        <f t="shared" ref="AP103" si="576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46" t="s">
        <v>51</v>
      </c>
      <c r="D104" s="12">
        <v>5800</v>
      </c>
      <c r="E104" s="12">
        <v>1</v>
      </c>
      <c r="F104" s="12">
        <v>11411</v>
      </c>
      <c r="G104" s="13">
        <v>0.7</v>
      </c>
      <c r="H104" s="13">
        <v>3</v>
      </c>
      <c r="I104" s="12">
        <v>11438</v>
      </c>
      <c r="J104" s="12">
        <v>15842</v>
      </c>
      <c r="K104" s="14">
        <v>6.9000000000000006E-2</v>
      </c>
      <c r="L104" s="24">
        <f t="shared" ref="L104:L106" si="577">J104*(1-K104)</f>
        <v>14748.902</v>
      </c>
      <c r="M104" s="15">
        <v>0.59399999999999997</v>
      </c>
      <c r="N104" s="25">
        <f>L104*M104</f>
        <v>8760.8477879999991</v>
      </c>
      <c r="O104" s="14">
        <v>0.23499999999999999</v>
      </c>
      <c r="P104" s="25">
        <f>L104*O104</f>
        <v>3465.99197</v>
      </c>
      <c r="Q104" s="16">
        <v>0.17100000000000001</v>
      </c>
      <c r="R104" s="25">
        <f>L104*Q104</f>
        <v>2522.0622420000004</v>
      </c>
      <c r="S104" s="26">
        <v>0.20899999999999999</v>
      </c>
      <c r="T104" s="25">
        <f>L104*S104</f>
        <v>3082.5205179999998</v>
      </c>
      <c r="U104" s="16">
        <v>0.51600000000000001</v>
      </c>
      <c r="V104" s="25">
        <f>L104*U104</f>
        <v>7610.4334319999998</v>
      </c>
      <c r="W104" s="16">
        <v>0.39</v>
      </c>
      <c r="X104" s="25">
        <f>W104*L104</f>
        <v>5752.0717800000002</v>
      </c>
      <c r="Y104" s="17">
        <v>3.0400000000000002E-3</v>
      </c>
      <c r="Z104" s="18">
        <f>L104*Y104</f>
        <v>44.836662080000004</v>
      </c>
      <c r="AA104" s="27">
        <f>IF(L104&gt;0,(AC104+AK104)/L104,0)</f>
        <v>2.5728512481810514E-3</v>
      </c>
      <c r="AB104" s="17">
        <v>3.1E-4</v>
      </c>
      <c r="AC104" s="24">
        <f>AB104*L104</f>
        <v>4.5721596199999999</v>
      </c>
      <c r="AD104" s="118">
        <v>0.2137</v>
      </c>
      <c r="AE104" s="30">
        <f t="shared" ref="AE104:AE106" si="578">AH104*(1-AI104)*AD104</f>
        <v>33.626336100000003</v>
      </c>
      <c r="AF104" s="28">
        <f t="shared" ref="AF104:AF106" si="579">IF(AND(AD104&gt;0,AB104&gt;0,Y104&gt;0),((Y104-AB104)*AD104)/((AD104-AB104)*Y104),0)</f>
        <v>0.89933091374577323</v>
      </c>
      <c r="AG104" s="60">
        <f t="shared" si="364"/>
        <v>0.88079845928233536</v>
      </c>
      <c r="AH104" s="12">
        <v>177</v>
      </c>
      <c r="AI104" s="14">
        <v>0.111</v>
      </c>
      <c r="AJ104" s="15">
        <v>0.21210000000000001</v>
      </c>
      <c r="AK104" s="30">
        <f t="shared" ref="AK104:AK106" si="580">AH104*(1-AI104)*AJ104</f>
        <v>33.374571300000007</v>
      </c>
      <c r="AL104" s="19">
        <v>1.6</v>
      </c>
      <c r="AM104" s="19">
        <v>1003.18</v>
      </c>
      <c r="AN104" s="102">
        <f>AN102+AH104-AM104</f>
        <v>975.48000000000059</v>
      </c>
      <c r="AO104" s="103"/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49</v>
      </c>
      <c r="D105" s="34">
        <v>18102</v>
      </c>
      <c r="E105" s="34">
        <v>6</v>
      </c>
      <c r="F105" s="34">
        <v>15197</v>
      </c>
      <c r="G105" s="35">
        <v>1.1000000000000001</v>
      </c>
      <c r="H105" s="35">
        <v>3.3</v>
      </c>
      <c r="I105" s="34">
        <v>14979</v>
      </c>
      <c r="J105" s="34">
        <v>16003</v>
      </c>
      <c r="K105" s="36">
        <v>7.0999999999999994E-2</v>
      </c>
      <c r="L105" s="37">
        <f t="shared" si="577"/>
        <v>14866.787</v>
      </c>
      <c r="M105" s="38">
        <v>0.72899999999999998</v>
      </c>
      <c r="N105" s="25">
        <f>L105*M105</f>
        <v>10837.887723</v>
      </c>
      <c r="O105" s="36">
        <v>0.14899999999999999</v>
      </c>
      <c r="P105" s="25">
        <f>L105*O105</f>
        <v>2215.1512629999997</v>
      </c>
      <c r="Q105" s="39">
        <v>0.122</v>
      </c>
      <c r="R105" s="25">
        <f>L105*Q105</f>
        <v>1813.748014</v>
      </c>
      <c r="S105" s="28">
        <v>0.21</v>
      </c>
      <c r="T105" s="25">
        <f>L105*S105</f>
        <v>3122.0252700000001</v>
      </c>
      <c r="U105" s="39">
        <v>0.51700000000000002</v>
      </c>
      <c r="V105" s="25">
        <f>L105*U105</f>
        <v>7686.1288790000008</v>
      </c>
      <c r="W105" s="39">
        <v>0.4</v>
      </c>
      <c r="X105" s="25">
        <f>W105*L105</f>
        <v>5946.7148000000007</v>
      </c>
      <c r="Y105" s="40">
        <v>3.0200000000000001E-3</v>
      </c>
      <c r="Z105" s="18">
        <f>L105*Y105</f>
        <v>44.897696740000001</v>
      </c>
      <c r="AA105" s="27">
        <f>IF(L105&gt;0,(AC105+AK105)/L105,0)</f>
        <v>3.122624713732698E-3</v>
      </c>
      <c r="AB105" s="40">
        <v>2.9999999999999997E-4</v>
      </c>
      <c r="AC105" s="37">
        <f>AB105*L105</f>
        <v>4.4600360999999999</v>
      </c>
      <c r="AD105" s="28">
        <v>0.21149999999999999</v>
      </c>
      <c r="AE105" s="41">
        <f t="shared" si="578"/>
        <v>44.442917999999999</v>
      </c>
      <c r="AF105" s="28">
        <f t="shared" si="579"/>
        <v>0.90194160144491275</v>
      </c>
      <c r="AG105" s="29">
        <f t="shared" si="364"/>
        <v>0.90528694607538662</v>
      </c>
      <c r="AH105" s="34">
        <v>234</v>
      </c>
      <c r="AI105" s="36">
        <v>0.10199999999999999</v>
      </c>
      <c r="AJ105" s="38">
        <v>0.19969999999999999</v>
      </c>
      <c r="AK105" s="41">
        <f t="shared" si="580"/>
        <v>41.963360399999999</v>
      </c>
      <c r="AL105" s="42">
        <v>1.85</v>
      </c>
      <c r="AM105" s="42"/>
      <c r="AN105" s="122">
        <f>AN104+AH105-AM105</f>
        <v>1209.4800000000005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11" t="s">
        <v>50</v>
      </c>
      <c r="D106" s="43">
        <v>19510</v>
      </c>
      <c r="E106" s="43">
        <v>2</v>
      </c>
      <c r="F106" s="43">
        <v>15137</v>
      </c>
      <c r="G106" s="37">
        <v>0.9</v>
      </c>
      <c r="H106" s="37">
        <v>3.2</v>
      </c>
      <c r="I106" s="43">
        <v>15210</v>
      </c>
      <c r="J106" s="43">
        <v>16160</v>
      </c>
      <c r="K106" s="39">
        <v>6.9000000000000006E-2</v>
      </c>
      <c r="L106" s="37">
        <f t="shared" si="577"/>
        <v>15044.960000000001</v>
      </c>
      <c r="M106" s="28">
        <v>0.63100000000000001</v>
      </c>
      <c r="N106" s="25">
        <f>L106*M106</f>
        <v>9493.3697600000014</v>
      </c>
      <c r="O106" s="39">
        <v>0.17399999999999999</v>
      </c>
      <c r="P106" s="25">
        <f>L106*O106</f>
        <v>2617.8230399999998</v>
      </c>
      <c r="Q106" s="39">
        <v>0.19500000000000001</v>
      </c>
      <c r="R106" s="25">
        <f>L106*Q106</f>
        <v>2933.7672000000002</v>
      </c>
      <c r="S106" s="28">
        <v>0.19700000000000001</v>
      </c>
      <c r="T106" s="25">
        <f>L106*S106</f>
        <v>2963.8571200000001</v>
      </c>
      <c r="U106" s="39">
        <v>0.52600000000000002</v>
      </c>
      <c r="V106" s="25">
        <f>L106*U106</f>
        <v>7913.6489600000004</v>
      </c>
      <c r="W106" s="39">
        <v>0.39</v>
      </c>
      <c r="X106" s="25">
        <f>W106*L106</f>
        <v>5867.5344000000005</v>
      </c>
      <c r="Y106" s="47">
        <v>3.0000000000000001E-3</v>
      </c>
      <c r="Z106" s="18">
        <f>L106*Y106</f>
        <v>45.134880000000003</v>
      </c>
      <c r="AA106" s="27">
        <f>IF(L106&gt;0,(AC106+AK106)/L106,0)</f>
        <v>3.3868331986259847E-3</v>
      </c>
      <c r="AB106" s="47">
        <v>2.7999999999999998E-4</v>
      </c>
      <c r="AC106" s="37">
        <f>AB106*L106</f>
        <v>4.2125887999999998</v>
      </c>
      <c r="AD106" s="28">
        <v>0.2235</v>
      </c>
      <c r="AE106" s="41">
        <f t="shared" si="578"/>
        <v>49.794459000000003</v>
      </c>
      <c r="AF106" s="28">
        <f t="shared" si="579"/>
        <v>0.90780396021861853</v>
      </c>
      <c r="AG106" s="29">
        <f t="shared" si="364"/>
        <v>0.918552804516236</v>
      </c>
      <c r="AH106" s="43">
        <v>247</v>
      </c>
      <c r="AI106" s="39">
        <v>9.8000000000000004E-2</v>
      </c>
      <c r="AJ106" s="28">
        <v>0.20979999999999999</v>
      </c>
      <c r="AK106" s="41">
        <f t="shared" si="580"/>
        <v>46.742181199999997</v>
      </c>
      <c r="AL106" s="18">
        <v>1.78</v>
      </c>
      <c r="AM106" s="18"/>
      <c r="AN106" s="122">
        <f>AN105+AH106-AM106</f>
        <v>1456.4800000000005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581">SUM(D104:D106)</f>
        <v>43412</v>
      </c>
      <c r="E107" s="51"/>
      <c r="F107" s="51">
        <f t="shared" ref="F107" si="582">SUM(F104:F106)</f>
        <v>41745</v>
      </c>
      <c r="G107" s="52"/>
      <c r="H107" s="52"/>
      <c r="I107" s="51">
        <f t="shared" ref="I107:J107" si="583">SUM(I104:I106)</f>
        <v>41627</v>
      </c>
      <c r="J107" s="51">
        <f t="shared" si="583"/>
        <v>48005</v>
      </c>
      <c r="K107" s="21">
        <f t="shared" ref="K107" si="584">IF(J107&gt;0,(J104*K104+J105*K105+J106*K106)/J107,0)</f>
        <v>6.96667222164358E-2</v>
      </c>
      <c r="L107" s="52">
        <f t="shared" ref="L107" si="585">L104+L105+L106</f>
        <v>44660.648999999998</v>
      </c>
      <c r="M107" s="53">
        <f>IF(L107&gt;0,N107/L107,0)</f>
        <v>0.65140354926324517</v>
      </c>
      <c r="N107" s="54">
        <f t="shared" ref="N107" si="586">N104+N105+N106</f>
        <v>29092.105271</v>
      </c>
      <c r="O107" s="21">
        <f>IF(L107&gt;0,P107/L107,0)</f>
        <v>0.18582278714758491</v>
      </c>
      <c r="P107" s="54">
        <f t="shared" ref="P107" si="587">P104+P105+P106</f>
        <v>8298.966273</v>
      </c>
      <c r="Q107" s="21">
        <f>IF(L107&gt;0,R107/L107,0)</f>
        <v>0.16277366358917</v>
      </c>
      <c r="R107" s="54">
        <f t="shared" ref="R107" si="588">R104+R105+R106</f>
        <v>7269.5774560000009</v>
      </c>
      <c r="S107" s="21">
        <f>IF(L107&gt;0,T107/L107,0)</f>
        <v>0.20529040919221753</v>
      </c>
      <c r="T107" s="54">
        <f t="shared" ref="T107" si="589">T104+T105+T106</f>
        <v>9168.402908</v>
      </c>
      <c r="U107" s="21">
        <f>IF(L107&gt;0,V107/L107,0)</f>
        <v>0.51970161183730224</v>
      </c>
      <c r="V107" s="54">
        <f t="shared" ref="V107" si="590">V104+V105+V106</f>
        <v>23210.211271</v>
      </c>
      <c r="W107" s="21">
        <f>IF(L107&gt;0,X107/L107,0)</f>
        <v>0.39332883362263726</v>
      </c>
      <c r="X107" s="54">
        <f t="shared" ref="X107" si="591">X104+X105+X106</f>
        <v>17566.32098</v>
      </c>
      <c r="Y107" s="55">
        <f>IF(L107&gt;0,Z107/L107,0)</f>
        <v>3.019867418854572E-3</v>
      </c>
      <c r="Z107" s="56">
        <f t="shared" ref="Z107" si="592">SUM(Z104:Z106)</f>
        <v>134.86923882000002</v>
      </c>
      <c r="AA107" s="55">
        <f>IF(L107&gt;0,(AA104*L104+AA105*L105+AA106*L106)/L107,0)</f>
        <v>3.0300701053403863E-3</v>
      </c>
      <c r="AB107" s="55">
        <f>IF(J107&gt;0,(J104*AB104+J105*AB105+J106*AB106)/J107,0)</f>
        <v>2.9656744089157376E-4</v>
      </c>
      <c r="AC107" s="52">
        <f t="shared" ref="AC107" si="593">SUM(AC104:AC106)</f>
        <v>13.24478452</v>
      </c>
      <c r="AD107" s="53">
        <f>IF(J107&gt;0,(J104*AD104+J105*AD105+J106*AD106)/J107,0)</f>
        <v>0.21626559525049474</v>
      </c>
      <c r="AE107" s="58">
        <f t="shared" ref="AE107" si="594">SUM(AE104:AE106)</f>
        <v>127.8637131</v>
      </c>
      <c r="AF107" s="53">
        <f t="shared" ref="AF107" si="595">IF(AND(Z107&gt;0),((Z104*AF104+Z105*AF105+Z106*AF106)/Z107),0)</f>
        <v>0.90303556726615042</v>
      </c>
      <c r="AG107" s="57">
        <f t="shared" si="364"/>
        <v>0.90341834257758113</v>
      </c>
      <c r="AH107" s="51">
        <f t="shared" ref="AH107" si="596">SUM(AH104:AH106)</f>
        <v>658</v>
      </c>
      <c r="AI107" s="21">
        <f t="shared" ref="AI107" si="597">IF(AH107&gt;0,(AI104*AH104+AI105*AH105+AI106*AH106)/AH107,0)</f>
        <v>0.102919452887538</v>
      </c>
      <c r="AJ107" s="53">
        <f>IF(J107&gt;0,(AJ104*J104+AJ105*J105+AJ106*J106)/J107,0)</f>
        <v>0.20719206957608585</v>
      </c>
      <c r="AK107" s="58">
        <f t="shared" ref="AK107" si="598">SUM(AK104:AK106)</f>
        <v>122.08011290000002</v>
      </c>
      <c r="AL107" s="56"/>
      <c r="AM107" s="56">
        <f t="shared" ref="AM107" si="599">SUM(AM104:AM106)</f>
        <v>1003.18</v>
      </c>
      <c r="AN107" s="106"/>
      <c r="AO107" s="107">
        <f>AN106</f>
        <v>1456.4800000000005</v>
      </c>
      <c r="AP107" s="51">
        <f t="shared" ref="AP107" si="600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46" t="s">
        <v>51</v>
      </c>
      <c r="D108" s="12">
        <v>5609</v>
      </c>
      <c r="E108" s="12">
        <v>1</v>
      </c>
      <c r="F108" s="12">
        <v>15665</v>
      </c>
      <c r="G108" s="13">
        <v>0.8</v>
      </c>
      <c r="H108" s="13">
        <v>3.2</v>
      </c>
      <c r="I108" s="12">
        <v>15592</v>
      </c>
      <c r="J108" s="12">
        <v>15241</v>
      </c>
      <c r="K108" s="14">
        <v>7.0000000000000007E-2</v>
      </c>
      <c r="L108" s="24">
        <f t="shared" ref="L108:L110" si="601">J108*(1-K108)</f>
        <v>14174.13</v>
      </c>
      <c r="M108" s="15">
        <v>0.63400000000000001</v>
      </c>
      <c r="N108" s="25">
        <f>L108*M108</f>
        <v>8986.3984199999995</v>
      </c>
      <c r="O108" s="14">
        <v>0.193</v>
      </c>
      <c r="P108" s="25">
        <f>L108*O108</f>
        <v>2735.60709</v>
      </c>
      <c r="Q108" s="16">
        <v>0.17299999999999999</v>
      </c>
      <c r="R108" s="25">
        <f>L108*Q108</f>
        <v>2452.1244899999997</v>
      </c>
      <c r="S108" s="26">
        <v>0.21</v>
      </c>
      <c r="T108" s="25">
        <f>L108*S108</f>
        <v>2976.5672999999997</v>
      </c>
      <c r="U108" s="16">
        <v>0.51500000000000001</v>
      </c>
      <c r="V108" s="25">
        <f>L108*U108</f>
        <v>7299.67695</v>
      </c>
      <c r="W108" s="16">
        <v>0.39</v>
      </c>
      <c r="X108" s="25">
        <f>W108*L108</f>
        <v>5527.9106999999995</v>
      </c>
      <c r="Y108" s="17">
        <v>3.14E-3</v>
      </c>
      <c r="Z108" s="18">
        <f>L108*Y108</f>
        <v>44.506768199999996</v>
      </c>
      <c r="AA108" s="27">
        <f>IF(L108&gt;0,(AC108+AK108)/L108,0)</f>
        <v>3.1911206543188187E-3</v>
      </c>
      <c r="AB108" s="17">
        <v>2.9999999999999997E-4</v>
      </c>
      <c r="AC108" s="24">
        <f>AB108*L108</f>
        <v>4.2522389999999994</v>
      </c>
      <c r="AD108" s="118">
        <v>0.21970000000000001</v>
      </c>
      <c r="AE108" s="30">
        <f t="shared" ref="AE108:AE110" si="602">AH108*(1-AI108)*AD108</f>
        <v>41.584816000000004</v>
      </c>
      <c r="AF108" s="28">
        <f t="shared" ref="AF108:AF110" si="603">IF(AND(AD108&gt;0,AB108&gt;0,Y108&gt;0),((Y108-AB108)*AD108)/((AD108-AB108)*Y108),0)</f>
        <v>0.90569532424852961</v>
      </c>
      <c r="AG108" s="60">
        <f t="shared" si="364"/>
        <v>0.90724629330083872</v>
      </c>
      <c r="AH108" s="12">
        <v>208</v>
      </c>
      <c r="AI108" s="14">
        <v>0.09</v>
      </c>
      <c r="AJ108" s="15">
        <v>0.2165</v>
      </c>
      <c r="AK108" s="30">
        <f t="shared" ref="AK108:AK110" si="604">AH108*(1-AI108)*AJ108</f>
        <v>40.979120000000002</v>
      </c>
      <c r="AL108" s="19">
        <v>1.7</v>
      </c>
      <c r="AM108" s="19">
        <v>863.4</v>
      </c>
      <c r="AN108" s="102">
        <f>AN106+AH108-AM108</f>
        <v>801.0800000000005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11" t="s">
        <v>49</v>
      </c>
      <c r="D109" s="34">
        <v>19281</v>
      </c>
      <c r="E109" s="34">
        <v>8</v>
      </c>
      <c r="F109" s="34">
        <v>14791</v>
      </c>
      <c r="G109" s="35">
        <v>2</v>
      </c>
      <c r="H109" s="35">
        <v>4.0999999999999996</v>
      </c>
      <c r="I109" s="34">
        <v>15227</v>
      </c>
      <c r="J109" s="34">
        <v>15296</v>
      </c>
      <c r="K109" s="36">
        <v>6.4000000000000001E-2</v>
      </c>
      <c r="L109" s="37">
        <f t="shared" si="601"/>
        <v>14317.055999999999</v>
      </c>
      <c r="M109" s="38">
        <v>0.751</v>
      </c>
      <c r="N109" s="25">
        <f>L109*M109</f>
        <v>10752.109055999999</v>
      </c>
      <c r="O109" s="36">
        <v>0.152</v>
      </c>
      <c r="P109" s="25">
        <f>L109*O109</f>
        <v>2176.1925119999996</v>
      </c>
      <c r="Q109" s="39">
        <v>9.7000000000000003E-2</v>
      </c>
      <c r="R109" s="25">
        <f>L109*Q109</f>
        <v>1388.754432</v>
      </c>
      <c r="S109" s="28">
        <v>0.214</v>
      </c>
      <c r="T109" s="25">
        <f>L109*S109</f>
        <v>3063.8499839999995</v>
      </c>
      <c r="U109" s="39">
        <v>0.51600000000000001</v>
      </c>
      <c r="V109" s="25">
        <f>L109*U109</f>
        <v>7387.6008959999999</v>
      </c>
      <c r="W109" s="39">
        <v>0.39</v>
      </c>
      <c r="X109" s="25">
        <f>W109*L109</f>
        <v>5583.6518399999995</v>
      </c>
      <c r="Y109" s="40">
        <v>3.1700000000000001E-3</v>
      </c>
      <c r="Z109" s="18">
        <f>L109*Y109</f>
        <v>45.38506752</v>
      </c>
      <c r="AA109" s="27">
        <f>IF(L109&gt;0,(AC109+AK109)/L109,0)</f>
        <v>3.2050624346234313E-3</v>
      </c>
      <c r="AB109" s="40">
        <v>3.1E-4</v>
      </c>
      <c r="AC109" s="37">
        <f>AB109*L109</f>
        <v>4.4382873599999995</v>
      </c>
      <c r="AD109" s="28">
        <v>0.21909999999999999</v>
      </c>
      <c r="AE109" s="41">
        <f t="shared" si="602"/>
        <v>44.063200999999999</v>
      </c>
      <c r="AF109" s="28">
        <f t="shared" si="603"/>
        <v>0.90348652605100943</v>
      </c>
      <c r="AG109" s="29">
        <f t="shared" si="364"/>
        <v>0.90463870420412307</v>
      </c>
      <c r="AH109" s="34">
        <v>221</v>
      </c>
      <c r="AI109" s="36">
        <v>0.09</v>
      </c>
      <c r="AJ109" s="38">
        <v>0.20610000000000001</v>
      </c>
      <c r="AK109" s="41">
        <f t="shared" si="604"/>
        <v>41.448771000000001</v>
      </c>
      <c r="AL109" s="42">
        <v>1.8</v>
      </c>
      <c r="AM109" s="42"/>
      <c r="AN109" s="122">
        <f>AN108+AH109-AM109</f>
        <v>1022.0800000000005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11" t="s">
        <v>52</v>
      </c>
      <c r="D110" s="43">
        <v>20201</v>
      </c>
      <c r="E110" s="43">
        <v>3</v>
      </c>
      <c r="F110" s="43">
        <v>16670</v>
      </c>
      <c r="G110" s="37">
        <v>3</v>
      </c>
      <c r="H110" s="37">
        <v>4.0999999999999996</v>
      </c>
      <c r="I110" s="43">
        <v>16751</v>
      </c>
      <c r="J110" s="43">
        <v>15404</v>
      </c>
      <c r="K110" s="39">
        <v>7.0999999999999994E-2</v>
      </c>
      <c r="L110" s="37">
        <f t="shared" si="601"/>
        <v>14310.316000000001</v>
      </c>
      <c r="M110" s="28">
        <v>0.63800000000000001</v>
      </c>
      <c r="N110" s="25">
        <f>L110*M110</f>
        <v>9129.9816080000001</v>
      </c>
      <c r="O110" s="39">
        <v>0.156</v>
      </c>
      <c r="P110" s="25">
        <f>L110*O110</f>
        <v>2232.4092960000003</v>
      </c>
      <c r="Q110" s="39">
        <v>0.20599999999999999</v>
      </c>
      <c r="R110" s="25">
        <f>L110*Q110</f>
        <v>2947.9250959999999</v>
      </c>
      <c r="S110" s="28">
        <v>0.215</v>
      </c>
      <c r="T110" s="25">
        <f>L110*S110</f>
        <v>3076.71794</v>
      </c>
      <c r="U110" s="39">
        <v>0.51700000000000002</v>
      </c>
      <c r="V110" s="25">
        <f>L110*U110</f>
        <v>7398.4333720000004</v>
      </c>
      <c r="W110" s="39">
        <v>0.39</v>
      </c>
      <c r="X110" s="25">
        <f>W110*L110</f>
        <v>5581.0232400000004</v>
      </c>
      <c r="Y110" s="47">
        <v>3.31E-3</v>
      </c>
      <c r="Z110" s="18">
        <f>L110*Y110</f>
        <v>47.367145960000002</v>
      </c>
      <c r="AA110" s="27">
        <f>IF(L110&gt;0,(AC110+AK110)/L110,0)</f>
        <v>3.3646180447727365E-3</v>
      </c>
      <c r="AB110" s="47">
        <v>3.4000000000000002E-4</v>
      </c>
      <c r="AC110" s="37">
        <f>AB110*L110</f>
        <v>4.8655074400000009</v>
      </c>
      <c r="AD110" s="28">
        <v>0.22439999999999999</v>
      </c>
      <c r="AE110" s="41">
        <f t="shared" si="602"/>
        <v>44.924880000000002</v>
      </c>
      <c r="AF110" s="28">
        <f t="shared" si="603"/>
        <v>0.89864254638310348</v>
      </c>
      <c r="AG110" s="29">
        <f t="shared" si="364"/>
        <v>0.90036434006068811</v>
      </c>
      <c r="AH110" s="43">
        <v>220</v>
      </c>
      <c r="AI110" s="39">
        <v>0.09</v>
      </c>
      <c r="AJ110" s="28">
        <v>0.2162</v>
      </c>
      <c r="AK110" s="41">
        <f t="shared" si="604"/>
        <v>43.283240000000006</v>
      </c>
      <c r="AL110" s="18">
        <v>1.65</v>
      </c>
      <c r="AM110" s="18"/>
      <c r="AN110" s="122">
        <f>AN109+AH110-AM110</f>
        <v>1242.0800000000004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605">SUM(D108:D110)</f>
        <v>45091</v>
      </c>
      <c r="E111" s="51"/>
      <c r="F111" s="51">
        <f t="shared" ref="F111" si="606">SUM(F108:F110)</f>
        <v>47126</v>
      </c>
      <c r="G111" s="52"/>
      <c r="H111" s="52"/>
      <c r="I111" s="51">
        <f t="shared" ref="I111:J111" si="607">SUM(I108:I110)</f>
        <v>47570</v>
      </c>
      <c r="J111" s="51">
        <f t="shared" si="607"/>
        <v>45941</v>
      </c>
      <c r="K111" s="21">
        <f t="shared" ref="K111" si="608">IF(J111&gt;0,(J108*K108+J109*K109+J110*K110)/J111,0)</f>
        <v>6.8337606930628431E-2</v>
      </c>
      <c r="L111" s="52">
        <f t="shared" ref="L111" si="609">L108+L109+L110</f>
        <v>42801.502</v>
      </c>
      <c r="M111" s="53">
        <f>IF(L111&gt;0,N111/L111,0)</f>
        <v>0.67447373888888296</v>
      </c>
      <c r="N111" s="54">
        <f t="shared" ref="N111" si="610">N108+N109+N110</f>
        <v>28868.489084000001</v>
      </c>
      <c r="O111" s="21">
        <f>IF(L111&gt;0,P111/L111,0)</f>
        <v>0.16691491102344957</v>
      </c>
      <c r="P111" s="54">
        <f t="shared" ref="P111" si="611">P108+P109+P110</f>
        <v>7144.208897999999</v>
      </c>
      <c r="Q111" s="21">
        <f>IF(L111&gt;0,R111/L111,0)</f>
        <v>0.15861135008766747</v>
      </c>
      <c r="R111" s="54">
        <f t="shared" ref="R111" si="612">R108+R109+R110</f>
        <v>6788.8040179999998</v>
      </c>
      <c r="S111" s="21">
        <f>IF(L111&gt;0,T111/L111,0)</f>
        <v>0.21300970288379131</v>
      </c>
      <c r="T111" s="54">
        <f t="shared" ref="T111" si="613">T108+T109+T110</f>
        <v>9117.1352239999997</v>
      </c>
      <c r="U111" s="21">
        <f>IF(L111&gt;0,V111/L111,0)</f>
        <v>0.51600318180422733</v>
      </c>
      <c r="V111" s="54">
        <f t="shared" ref="V111" si="614">V108+V109+V110</f>
        <v>22085.711218</v>
      </c>
      <c r="W111" s="21">
        <f>IF(L111&gt;0,X111/L111,0)</f>
        <v>0.39</v>
      </c>
      <c r="X111" s="54">
        <f t="shared" ref="X111" si="615">X108+X109+X110</f>
        <v>16692.585780000001</v>
      </c>
      <c r="Y111" s="55">
        <f>IF(L111&gt;0,Z111/L111,0)</f>
        <v>3.2068730130078139E-3</v>
      </c>
      <c r="Z111" s="56">
        <f t="shared" ref="Z111" si="616">SUM(Z108:Z110)</f>
        <v>137.25898167999998</v>
      </c>
      <c r="AA111" s="55">
        <f>IF(L111&gt;0,(AA108*L108+AA109*L109+AA110*L110)/L111,0)</f>
        <v>3.2537915328298521E-3</v>
      </c>
      <c r="AB111" s="55">
        <f>IF(J111&gt;0,(J108*AB108+J109*AB109+J110*AB110)/J111,0)</f>
        <v>3.1674147275853815E-4</v>
      </c>
      <c r="AC111" s="52">
        <f t="shared" ref="AC111" si="617">SUM(AC108:AC110)</f>
        <v>13.556033800000002</v>
      </c>
      <c r="AD111" s="53">
        <f>IF(J111&gt;0,(J108*AD108+J109*AD109+J110*AD110)/J111,0)</f>
        <v>0.22107613896084108</v>
      </c>
      <c r="AE111" s="58">
        <f t="shared" ref="AE111" si="618">SUM(AE108:AE110)</f>
        <v>130.57289700000001</v>
      </c>
      <c r="AF111" s="53">
        <f t="shared" ref="AF111" si="619">IF(AND(Z111&gt;0),((Z108*AF108+Z109*AF109+Z110*AF110)/Z111),0)</f>
        <v>0.90253111299916944</v>
      </c>
      <c r="AG111" s="57">
        <f t="shared" si="364"/>
        <v>0.90399934168845342</v>
      </c>
      <c r="AH111" s="51">
        <f t="shared" ref="AH111" si="620">SUM(AH108:AH110)</f>
        <v>649</v>
      </c>
      <c r="AI111" s="21">
        <f t="shared" ref="AI111" si="621">IF(AH111&gt;0,(AI108*AH108+AI109*AH109+AI110*AH110)/AH111,0)</f>
        <v>0.09</v>
      </c>
      <c r="AJ111" s="53">
        <f>IF(J111&gt;0,(AJ108*J108+AJ109*J109+AJ110*J110)/J111,0)</f>
        <v>0.2129367427787815</v>
      </c>
      <c r="AK111" s="58">
        <f t="shared" ref="AK111" si="622">SUM(AK108:AK110)</f>
        <v>125.71113100000001</v>
      </c>
      <c r="AL111" s="56"/>
      <c r="AM111" s="56">
        <f t="shared" ref="AM111" si="623">SUM(AM108:AM110)</f>
        <v>863.4</v>
      </c>
      <c r="AN111" s="106"/>
      <c r="AO111" s="107">
        <f>AN110</f>
        <v>1242.0800000000004</v>
      </c>
      <c r="AP111" s="51">
        <f t="shared" ref="AP111" si="624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11" t="s">
        <v>53</v>
      </c>
      <c r="D112" s="12">
        <v>8469</v>
      </c>
      <c r="E112" s="12">
        <v>3</v>
      </c>
      <c r="F112" s="12">
        <v>13330</v>
      </c>
      <c r="G112" s="13">
        <v>1.6</v>
      </c>
      <c r="H112" s="13">
        <v>4.2</v>
      </c>
      <c r="I112" s="12">
        <v>13895</v>
      </c>
      <c r="J112" s="12">
        <v>15211</v>
      </c>
      <c r="K112" s="14">
        <v>6.6000000000000003E-2</v>
      </c>
      <c r="L112" s="24">
        <f t="shared" ref="L112:L114" si="625">J112*(1-K112)</f>
        <v>14207.073999999999</v>
      </c>
      <c r="M112" s="15">
        <v>0.64</v>
      </c>
      <c r="N112" s="25">
        <f>L112*M112</f>
        <v>9092.52736</v>
      </c>
      <c r="O112" s="14">
        <v>0.189</v>
      </c>
      <c r="P112" s="25">
        <f>L112*O112</f>
        <v>2685.136986</v>
      </c>
      <c r="Q112" s="16">
        <v>0.17100000000000001</v>
      </c>
      <c r="R112" s="25">
        <f>L112*Q112</f>
        <v>2429.409654</v>
      </c>
      <c r="S112" s="26">
        <v>0.20100000000000001</v>
      </c>
      <c r="T112" s="25">
        <f>L112*S112</f>
        <v>2855.6218739999999</v>
      </c>
      <c r="U112" s="16">
        <v>0.53300000000000003</v>
      </c>
      <c r="V112" s="25">
        <f>L112*U112</f>
        <v>7572.3704419999995</v>
      </c>
      <c r="W112" s="16">
        <v>0.39</v>
      </c>
      <c r="X112" s="25">
        <f>W112*L112</f>
        <v>5540.7588599999999</v>
      </c>
      <c r="Y112" s="17">
        <v>3.2599999999999999E-3</v>
      </c>
      <c r="Z112" s="18">
        <f>L112*Y112</f>
        <v>46.315061239999991</v>
      </c>
      <c r="AA112" s="27">
        <f>IF(L112&gt;0,(AC112+AK112)/L112,0)</f>
        <v>3.2161095535928087E-3</v>
      </c>
      <c r="AB112" s="17">
        <v>3.3E-4</v>
      </c>
      <c r="AC112" s="24">
        <f>AB112*L112</f>
        <v>4.6883344199999994</v>
      </c>
      <c r="AD112" s="118">
        <v>0.22620000000000001</v>
      </c>
      <c r="AE112" s="30">
        <f t="shared" ref="AE112:AE114" si="626">AH112*(1-AI112)*AD112</f>
        <v>43.179318000000009</v>
      </c>
      <c r="AF112" s="28">
        <f t="shared" ref="AF112:AF114" si="627">IF(AND(AD112&gt;0,AB112&gt;0,Y112&gt;0),((Y112-AB112)*AD112)/((AD112-AB112)*Y112),0)</f>
        <v>0.90008612913503361</v>
      </c>
      <c r="AG112" s="60">
        <f t="shared" si="364"/>
        <v>0.89877235058648419</v>
      </c>
      <c r="AH112" s="12">
        <v>210</v>
      </c>
      <c r="AI112" s="14">
        <v>9.0999999999999998E-2</v>
      </c>
      <c r="AJ112" s="15">
        <v>0.21479999999999999</v>
      </c>
      <c r="AK112" s="30">
        <f t="shared" ref="AK112:AK114" si="628">AH112*(1-AI112)*AJ112</f>
        <v>41.003171999999999</v>
      </c>
      <c r="AL112" s="19">
        <v>1.75</v>
      </c>
      <c r="AM112" s="19">
        <v>649.84</v>
      </c>
      <c r="AN112" s="102">
        <f>AN110+AH112-AM112</f>
        <v>802.24000000000035</v>
      </c>
      <c r="AO112" s="103"/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11" t="s">
        <v>49</v>
      </c>
      <c r="D113" s="34">
        <v>18430</v>
      </c>
      <c r="E113" s="34">
        <v>8</v>
      </c>
      <c r="F113" s="34">
        <v>15802</v>
      </c>
      <c r="G113" s="35">
        <v>2.5</v>
      </c>
      <c r="H113" s="35">
        <v>4.5999999999999996</v>
      </c>
      <c r="I113" s="34">
        <v>15536</v>
      </c>
      <c r="J113" s="34">
        <v>15456</v>
      </c>
      <c r="K113" s="36">
        <v>6.7000000000000004E-2</v>
      </c>
      <c r="L113" s="37">
        <f t="shared" si="625"/>
        <v>14420.448</v>
      </c>
      <c r="M113" s="38">
        <v>0.74099999999999999</v>
      </c>
      <c r="N113" s="25">
        <f>L113*M113</f>
        <v>10685.551968</v>
      </c>
      <c r="O113" s="36">
        <v>0.13700000000000001</v>
      </c>
      <c r="P113" s="25">
        <f>L113*O113</f>
        <v>1975.6013760000003</v>
      </c>
      <c r="Q113" s="39">
        <v>0.122</v>
      </c>
      <c r="R113" s="25">
        <f>L113*Q113</f>
        <v>1759.294656</v>
      </c>
      <c r="S113" s="28">
        <v>0.20599999999999999</v>
      </c>
      <c r="T113" s="25">
        <f>L113*S113</f>
        <v>2970.6122879999998</v>
      </c>
      <c r="U113" s="39">
        <v>0.52700000000000002</v>
      </c>
      <c r="V113" s="25">
        <f>L113*U113</f>
        <v>7599.5760960000007</v>
      </c>
      <c r="W113" s="39">
        <v>0.39</v>
      </c>
      <c r="X113" s="25">
        <f>W113*L113</f>
        <v>5623.9747200000002</v>
      </c>
      <c r="Y113" s="40">
        <v>3.16E-3</v>
      </c>
      <c r="Z113" s="18">
        <f>L113*Y113</f>
        <v>45.568615680000001</v>
      </c>
      <c r="AA113" s="27">
        <f>IF(L113&gt;0,(AC113+AK113)/L113,0)</f>
        <v>3.164627196048278E-3</v>
      </c>
      <c r="AB113" s="40">
        <v>2.9E-4</v>
      </c>
      <c r="AC113" s="37">
        <f>AB113*L113</f>
        <v>4.18192992</v>
      </c>
      <c r="AD113" s="28">
        <v>0.22570000000000001</v>
      </c>
      <c r="AE113" s="41">
        <f t="shared" si="626"/>
        <v>41.898948000000004</v>
      </c>
      <c r="AF113" s="28">
        <f t="shared" si="627"/>
        <v>0.90939632366113166</v>
      </c>
      <c r="AG113" s="29">
        <f t="shared" si="364"/>
        <v>0.90954325882000953</v>
      </c>
      <c r="AH113" s="34">
        <v>204</v>
      </c>
      <c r="AI113" s="36">
        <v>0.09</v>
      </c>
      <c r="AJ113" s="38">
        <v>0.2233</v>
      </c>
      <c r="AK113" s="41">
        <f t="shared" si="628"/>
        <v>41.453412</v>
      </c>
      <c r="AL113" s="42">
        <v>1.75</v>
      </c>
      <c r="AM113" s="42"/>
      <c r="AN113" s="122">
        <f>AN112+AH113-AM113</f>
        <v>1006.2400000000004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11" t="s">
        <v>52</v>
      </c>
      <c r="D114" s="43">
        <v>19671</v>
      </c>
      <c r="E114" s="43">
        <v>3</v>
      </c>
      <c r="F114" s="43">
        <v>15584</v>
      </c>
      <c r="G114" s="37">
        <v>1.6</v>
      </c>
      <c r="H114" s="37">
        <v>3.2</v>
      </c>
      <c r="I114" s="43">
        <v>15768</v>
      </c>
      <c r="J114" s="43">
        <v>15075</v>
      </c>
      <c r="K114" s="39">
        <v>6.8000000000000005E-2</v>
      </c>
      <c r="L114" s="37">
        <f t="shared" si="625"/>
        <v>14049.9</v>
      </c>
      <c r="M114" s="28">
        <v>0.60799999999999998</v>
      </c>
      <c r="N114" s="25">
        <f>L114*M114</f>
        <v>8542.3392000000003</v>
      </c>
      <c r="O114" s="39">
        <v>0.23400000000000001</v>
      </c>
      <c r="P114" s="25">
        <f>L114*O114</f>
        <v>3287.6766000000002</v>
      </c>
      <c r="Q114" s="39">
        <v>0.158</v>
      </c>
      <c r="R114" s="25">
        <f>L114*Q114</f>
        <v>2219.8842</v>
      </c>
      <c r="S114" s="28">
        <v>0.19700000000000001</v>
      </c>
      <c r="T114" s="25">
        <f>L114*S114</f>
        <v>2767.8303000000001</v>
      </c>
      <c r="U114" s="39">
        <v>0.53500000000000003</v>
      </c>
      <c r="V114" s="25">
        <f>L114*U114</f>
        <v>7516.6965</v>
      </c>
      <c r="W114" s="39">
        <v>0.39</v>
      </c>
      <c r="X114" s="25">
        <f>W114*L114</f>
        <v>5479.4610000000002</v>
      </c>
      <c r="Y114" s="47">
        <v>3.13E-3</v>
      </c>
      <c r="Z114" s="18">
        <f>L114*Y114</f>
        <v>43.976186999999996</v>
      </c>
      <c r="AA114" s="27">
        <f>IF(L114&gt;0,(AC114+AK114)/L114,0)</f>
        <v>3.0532917814361667E-3</v>
      </c>
      <c r="AB114" s="47">
        <v>3.2000000000000003E-4</v>
      </c>
      <c r="AC114" s="37">
        <f>AB114*L114</f>
        <v>4.4959680000000004</v>
      </c>
      <c r="AD114" s="28">
        <v>0.22239999999999999</v>
      </c>
      <c r="AE114" s="41">
        <f t="shared" si="626"/>
        <v>40.116067200000003</v>
      </c>
      <c r="AF114" s="28">
        <f t="shared" si="627"/>
        <v>0.89905718573625137</v>
      </c>
      <c r="AG114" s="29">
        <f t="shared" si="364"/>
        <v>0.89654263145198587</v>
      </c>
      <c r="AH114" s="43">
        <v>198</v>
      </c>
      <c r="AI114" s="39">
        <v>8.8999999999999996E-2</v>
      </c>
      <c r="AJ114" s="28">
        <v>0.21290000000000001</v>
      </c>
      <c r="AK114" s="41">
        <f t="shared" si="628"/>
        <v>38.402476200000002</v>
      </c>
      <c r="AL114" s="18">
        <v>1.7</v>
      </c>
      <c r="AM114" s="18"/>
      <c r="AN114" s="122">
        <f>AN113+AH114-AM114</f>
        <v>1204.2400000000002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629">SUM(D112:D114)</f>
        <v>46570</v>
      </c>
      <c r="E115" s="51"/>
      <c r="F115" s="51">
        <f t="shared" ref="F115" si="630">SUM(F112:F114)</f>
        <v>44716</v>
      </c>
      <c r="G115" s="52"/>
      <c r="H115" s="52"/>
      <c r="I115" s="51">
        <f t="shared" ref="I115:J115" si="631">SUM(I112:I114)</f>
        <v>45199</v>
      </c>
      <c r="J115" s="51">
        <f t="shared" si="631"/>
        <v>45742</v>
      </c>
      <c r="K115" s="21">
        <f t="shared" ref="K115" si="632">IF(J115&gt;0,(J112*K112+J113*K113+J114*K114)/J115,0)</f>
        <v>6.6997026802500997E-2</v>
      </c>
      <c r="L115" s="52">
        <f t="shared" ref="L115" si="633">L112+L113+L114</f>
        <v>42677.421999999999</v>
      </c>
      <c r="M115" s="53">
        <f>IF(L115&gt;0,N115/L115,0)</f>
        <v>0.66359253208874713</v>
      </c>
      <c r="N115" s="54">
        <f t="shared" ref="N115" si="634">N112+N113+N114</f>
        <v>28320.418528000002</v>
      </c>
      <c r="O115" s="21">
        <f>IF(L115&gt;0,P115/L115,0)</f>
        <v>0.18624402762659847</v>
      </c>
      <c r="P115" s="54">
        <f t="shared" ref="P115" si="635">P112+P113+P114</f>
        <v>7948.4149620000007</v>
      </c>
      <c r="Q115" s="21">
        <f>IF(L115&gt;0,R115/L115,0)</f>
        <v>0.1501634402846545</v>
      </c>
      <c r="R115" s="54">
        <f t="shared" ref="R115" si="636">R112+R113+R114</f>
        <v>6408.5885099999996</v>
      </c>
      <c r="S115" s="21">
        <f>IF(L115&gt;0,T115/L115,0)</f>
        <v>0.2013726241945917</v>
      </c>
      <c r="T115" s="54">
        <f t="shared" ref="T115" si="637">T112+T113+T114</f>
        <v>8594.0644620000003</v>
      </c>
      <c r="U115" s="21">
        <f>IF(L115&gt;0,V115/L115,0)</f>
        <v>0.53163105864267068</v>
      </c>
      <c r="V115" s="54">
        <f t="shared" ref="V115" si="638">V112+V113+V114</f>
        <v>22688.643038000002</v>
      </c>
      <c r="W115" s="21">
        <f>IF(L115&gt;0,X115/L115,0)</f>
        <v>0.39</v>
      </c>
      <c r="X115" s="54">
        <f t="shared" ref="X115" si="639">X112+X113+X114</f>
        <v>16644.194579999999</v>
      </c>
      <c r="Y115" s="55">
        <f>IF(L115&gt;0,Z115/L115,0)</f>
        <v>3.1834130918217134E-3</v>
      </c>
      <c r="Z115" s="56">
        <f t="shared" ref="Z115" si="640">SUM(Z112:Z114)</f>
        <v>135.85986392000001</v>
      </c>
      <c r="AA115" s="55">
        <f>IF(L115&gt;0,(AA112*L112+AA113*L113+AA114*L114)/L115,0)</f>
        <v>3.1451124798494157E-3</v>
      </c>
      <c r="AB115" s="55">
        <f>IF(J115&gt;0,(J112*AB112+J113*AB113+J114*AB114)/J115,0)</f>
        <v>3.1318853570023178E-4</v>
      </c>
      <c r="AC115" s="52">
        <f t="shared" ref="AC115" si="641">SUM(AC112:AC114)</f>
        <v>13.36623234</v>
      </c>
      <c r="AD115" s="53">
        <f>IF(J115&gt;0,(J112*AD112+J113*AD113+J114*AD114)/J115,0)</f>
        <v>0.22477870228673866</v>
      </c>
      <c r="AE115" s="58">
        <f t="shared" ref="AE115" si="642">SUM(AE112:AE114)</f>
        <v>125.19433320000002</v>
      </c>
      <c r="AF115" s="53">
        <f t="shared" ref="AF115" si="643">IF(AND(Z115&gt;0),((Z112*AF112+Z113*AF113+Z114*AF114)/Z115),0)</f>
        <v>0.9028757953249813</v>
      </c>
      <c r="AG115" s="57">
        <f t="shared" si="364"/>
        <v>0.90172170929029205</v>
      </c>
      <c r="AH115" s="51">
        <f t="shared" ref="AH115" si="644">SUM(AH112:AH114)</f>
        <v>612</v>
      </c>
      <c r="AI115" s="21">
        <f t="shared" ref="AI115" si="645">IF(AH115&gt;0,(AI112*AH112+AI113*AH113+AI114*AH114)/AH115,0)</f>
        <v>9.0019607843137256E-2</v>
      </c>
      <c r="AJ115" s="53">
        <f>IF(J115&gt;0,(AJ112*J112+AJ113*J113+AJ114*J114)/J115,0)</f>
        <v>0.21704593371518519</v>
      </c>
      <c r="AK115" s="58">
        <f t="shared" ref="AK115" si="646">SUM(AK112:AK114)</f>
        <v>120.85906019999999</v>
      </c>
      <c r="AL115" s="56"/>
      <c r="AM115" s="56">
        <f t="shared" ref="AM115" si="647">SUM(AM112:AM114)</f>
        <v>649.84</v>
      </c>
      <c r="AN115" s="106"/>
      <c r="AO115" s="107">
        <f>AN114</f>
        <v>1204.2400000000002</v>
      </c>
      <c r="AP115" s="51">
        <f t="shared" ref="AP115" si="648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11" t="s">
        <v>53</v>
      </c>
      <c r="D116" s="12">
        <v>5572</v>
      </c>
      <c r="E116" s="12">
        <v>2</v>
      </c>
      <c r="F116" s="12">
        <v>10369</v>
      </c>
      <c r="G116" s="13">
        <v>1.2</v>
      </c>
      <c r="H116" s="13">
        <v>3.2</v>
      </c>
      <c r="I116" s="12">
        <v>10043</v>
      </c>
      <c r="J116" s="12">
        <v>15477</v>
      </c>
      <c r="K116" s="14">
        <v>7.4999999999999997E-2</v>
      </c>
      <c r="L116" s="24">
        <f t="shared" ref="L116:L118" si="649">J116*(1-K116)</f>
        <v>14316.225</v>
      </c>
      <c r="M116" s="15">
        <v>0.67600000000000005</v>
      </c>
      <c r="N116" s="25">
        <f>L116*M116</f>
        <v>9677.7681000000011</v>
      </c>
      <c r="O116" s="14">
        <v>0.16700000000000001</v>
      </c>
      <c r="P116" s="25">
        <f>L116*O116</f>
        <v>2390.8095750000002</v>
      </c>
      <c r="Q116" s="16">
        <v>0.157</v>
      </c>
      <c r="R116" s="25">
        <f>L116*Q116</f>
        <v>2247.6473249999999</v>
      </c>
      <c r="S116" s="26">
        <v>0.20899999999999999</v>
      </c>
      <c r="T116" s="25">
        <f>L116*S116</f>
        <v>2992.0910250000002</v>
      </c>
      <c r="U116" s="16">
        <v>0.504</v>
      </c>
      <c r="V116" s="25">
        <f>L116*U116</f>
        <v>7215.3774000000003</v>
      </c>
      <c r="W116" s="16">
        <v>0.39</v>
      </c>
      <c r="X116" s="25">
        <f>W116*L116</f>
        <v>5583.3277500000004</v>
      </c>
      <c r="Y116" s="17">
        <v>3.16E-3</v>
      </c>
      <c r="Z116" s="18">
        <f>L116*Y116</f>
        <v>45.239271000000002</v>
      </c>
      <c r="AA116" s="27">
        <f>IF(L116&gt;0,(AC116+AK116)/L116,0)</f>
        <v>3.1421367539277985E-3</v>
      </c>
      <c r="AB116" s="17">
        <v>3.5E-4</v>
      </c>
      <c r="AC116" s="24">
        <f>AB116*L116</f>
        <v>5.0106787500000003</v>
      </c>
      <c r="AD116" s="118">
        <v>0.2223</v>
      </c>
      <c r="AE116" s="30">
        <f t="shared" ref="AE116:AE118" si="650">AH116*(1-AI116)*AD116</f>
        <v>43.135758899999999</v>
      </c>
      <c r="AF116" s="28">
        <f t="shared" ref="AF116:AF118" si="651">IF(AND(AD116&gt;0,AB116&gt;0,Y116&gt;0),((Y116-AB116)*AD116)/((AD116-AB116)*Y116),0)</f>
        <v>0.89064277790926794</v>
      </c>
      <c r="AG116" s="60">
        <f t="shared" si="364"/>
        <v>0.89012317680939324</v>
      </c>
      <c r="AH116" s="12">
        <v>213</v>
      </c>
      <c r="AI116" s="14">
        <v>8.8999999999999996E-2</v>
      </c>
      <c r="AJ116" s="15">
        <v>0.20599999999999999</v>
      </c>
      <c r="AK116" s="30">
        <f t="shared" ref="AK116:AK118" si="652">AH116*(1-AI116)*AJ116</f>
        <v>39.972858000000002</v>
      </c>
      <c r="AL116" s="19">
        <v>1.75</v>
      </c>
      <c r="AM116" s="19">
        <v>603.6</v>
      </c>
      <c r="AN116" s="102">
        <f>AN114+AH116-AM116</f>
        <v>813.64000000000021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 t="s">
        <v>50</v>
      </c>
      <c r="D117" s="34">
        <v>17157</v>
      </c>
      <c r="E117" s="34">
        <v>8</v>
      </c>
      <c r="F117" s="34">
        <v>15310</v>
      </c>
      <c r="G117" s="35">
        <v>1.4</v>
      </c>
      <c r="H117" s="35">
        <v>4.2</v>
      </c>
      <c r="I117" s="34">
        <v>14749</v>
      </c>
      <c r="J117" s="34">
        <v>16015</v>
      </c>
      <c r="K117" s="36">
        <v>6.7000000000000004E-2</v>
      </c>
      <c r="L117" s="37">
        <f t="shared" si="649"/>
        <v>14941.995000000001</v>
      </c>
      <c r="M117" s="38">
        <v>0.64900000000000002</v>
      </c>
      <c r="N117" s="25">
        <f>L117*M117</f>
        <v>9697.3547550000003</v>
      </c>
      <c r="O117" s="36">
        <v>0.14699999999999999</v>
      </c>
      <c r="P117" s="25">
        <f>L117*O117</f>
        <v>2196.4732650000001</v>
      </c>
      <c r="Q117" s="39">
        <v>0.20399999999999999</v>
      </c>
      <c r="R117" s="25">
        <f>L117*Q117</f>
        <v>3048.16698</v>
      </c>
      <c r="S117" s="28">
        <v>0.19500000000000001</v>
      </c>
      <c r="T117" s="25">
        <f>L117*S117</f>
        <v>2913.6890250000001</v>
      </c>
      <c r="U117" s="39">
        <v>0.51300000000000001</v>
      </c>
      <c r="V117" s="25">
        <f>L117*U117</f>
        <v>7665.2434350000003</v>
      </c>
      <c r="W117" s="39">
        <v>0.39</v>
      </c>
      <c r="X117" s="25">
        <f>W117*L117</f>
        <v>5827.3780500000003</v>
      </c>
      <c r="Y117" s="40">
        <v>3.13E-3</v>
      </c>
      <c r="Z117" s="18">
        <f>L117*Y117</f>
        <v>46.768444350000003</v>
      </c>
      <c r="AA117" s="27">
        <f>IF(L117&gt;0,(AC117+AK117)/L117,0)</f>
        <v>3.030329099293635E-3</v>
      </c>
      <c r="AB117" s="40">
        <v>3.5E-4</v>
      </c>
      <c r="AC117" s="37">
        <f>AB117*L117</f>
        <v>5.2296982500000002</v>
      </c>
      <c r="AD117" s="28">
        <v>0.2266</v>
      </c>
      <c r="AE117" s="41">
        <f t="shared" si="650"/>
        <v>41.859818000000004</v>
      </c>
      <c r="AF117" s="28">
        <f t="shared" si="651"/>
        <v>0.88955289216811106</v>
      </c>
      <c r="AG117" s="29">
        <f t="shared" si="364"/>
        <v>0.88593123314793754</v>
      </c>
      <c r="AH117" s="34">
        <v>203</v>
      </c>
      <c r="AI117" s="36">
        <v>0.09</v>
      </c>
      <c r="AJ117" s="38">
        <v>0.21679999999999999</v>
      </c>
      <c r="AK117" s="41">
        <f t="shared" si="652"/>
        <v>40.049464</v>
      </c>
      <c r="AL117" s="42">
        <v>1.75</v>
      </c>
      <c r="AM117" s="42"/>
      <c r="AN117" s="122">
        <f>AN116+AH117-AM117</f>
        <v>1016.6400000000002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11" t="s">
        <v>52</v>
      </c>
      <c r="D118" s="43">
        <v>19700</v>
      </c>
      <c r="E118" s="43">
        <v>4</v>
      </c>
      <c r="F118" s="43">
        <v>16918</v>
      </c>
      <c r="G118" s="37">
        <v>1.9</v>
      </c>
      <c r="H118" s="37">
        <v>4.4000000000000004</v>
      </c>
      <c r="I118" s="43">
        <v>16395</v>
      </c>
      <c r="J118" s="43">
        <v>16269</v>
      </c>
      <c r="K118" s="39">
        <v>7.6999999999999999E-2</v>
      </c>
      <c r="L118" s="37">
        <f t="shared" si="649"/>
        <v>15016.287</v>
      </c>
      <c r="M118" s="28">
        <v>0.65500000000000003</v>
      </c>
      <c r="N118" s="25">
        <f>L118*M118</f>
        <v>9835.667985</v>
      </c>
      <c r="O118" s="39">
        <v>0.24299999999999999</v>
      </c>
      <c r="P118" s="25">
        <f>L118*O118</f>
        <v>3648.9577410000002</v>
      </c>
      <c r="Q118" s="39">
        <v>0.10199999999999999</v>
      </c>
      <c r="R118" s="25">
        <f>L118*Q118</f>
        <v>1531.6612739999998</v>
      </c>
      <c r="S118" s="28">
        <v>0.20100000000000001</v>
      </c>
      <c r="T118" s="25">
        <f>L118*S118</f>
        <v>3018.2736870000003</v>
      </c>
      <c r="U118" s="39">
        <v>0.49399999999999999</v>
      </c>
      <c r="V118" s="25">
        <f>L118*U118</f>
        <v>7418.0457779999997</v>
      </c>
      <c r="W118" s="39">
        <v>0.38</v>
      </c>
      <c r="X118" s="25">
        <f>W118*L118</f>
        <v>5706.1890600000006</v>
      </c>
      <c r="Y118" s="47">
        <v>3.0899999999999999E-3</v>
      </c>
      <c r="Z118" s="18">
        <f>L118*Y118</f>
        <v>46.400326829999997</v>
      </c>
      <c r="AA118" s="27">
        <f>IF(L118&gt;0,(AC118+AK118)/L118,0)</f>
        <v>2.9937990509904351E-3</v>
      </c>
      <c r="AB118" s="47">
        <v>3.1E-4</v>
      </c>
      <c r="AC118" s="37">
        <f>AB118*L118</f>
        <v>4.6550489700000002</v>
      </c>
      <c r="AD118" s="28">
        <v>0.22739999999999999</v>
      </c>
      <c r="AE118" s="41">
        <f t="shared" si="650"/>
        <v>41.961439800000001</v>
      </c>
      <c r="AF118" s="28">
        <f t="shared" si="651"/>
        <v>0.9009045214099709</v>
      </c>
      <c r="AG118" s="29">
        <f t="shared" si="364"/>
        <v>0.89772688205753048</v>
      </c>
      <c r="AH118" s="43">
        <v>203</v>
      </c>
      <c r="AI118" s="39">
        <v>9.0999999999999998E-2</v>
      </c>
      <c r="AJ118" s="28">
        <v>0.21840000000000001</v>
      </c>
      <c r="AK118" s="41">
        <f t="shared" si="652"/>
        <v>40.300696800000004</v>
      </c>
      <c r="AL118" s="18">
        <v>1.75</v>
      </c>
      <c r="AM118" s="18"/>
      <c r="AN118" s="122">
        <f>AN117+AH118-AM118</f>
        <v>1219.6400000000003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653">SUM(D116:D118)</f>
        <v>42429</v>
      </c>
      <c r="E119" s="51"/>
      <c r="F119" s="51">
        <f t="shared" ref="F119" si="654">SUM(F116:F118)</f>
        <v>42597</v>
      </c>
      <c r="G119" s="52"/>
      <c r="H119" s="52"/>
      <c r="I119" s="51">
        <f t="shared" ref="I119:J119" si="655">SUM(I116:I118)</f>
        <v>41187</v>
      </c>
      <c r="J119" s="51">
        <f t="shared" si="655"/>
        <v>47761</v>
      </c>
      <c r="K119" s="21">
        <f t="shared" ref="K119" si="656">IF(J119&gt;0,(J116*K116+J117*K117+J118*K118)/J119,0)</f>
        <v>7.2998743744896455E-2</v>
      </c>
      <c r="L119" s="52">
        <f t="shared" ref="L119" si="657">L116+L117+L118</f>
        <v>44274.506999999998</v>
      </c>
      <c r="M119" s="53">
        <f>IF(L119&gt;0,N119/L119,0)</f>
        <v>0.65976546819595305</v>
      </c>
      <c r="N119" s="54">
        <f t="shared" ref="N119" si="658">N116+N117+N118</f>
        <v>29210.790840000001</v>
      </c>
      <c r="O119" s="21">
        <f>IF(L119&gt;0,P119/L119,0)</f>
        <v>0.18602670338034483</v>
      </c>
      <c r="P119" s="54">
        <f t="shared" ref="P119" si="659">P116+P117+P118</f>
        <v>8236.240581</v>
      </c>
      <c r="Q119" s="21">
        <f>IF(L119&gt;0,R119/L119,0)</f>
        <v>0.15420782842370215</v>
      </c>
      <c r="R119" s="54">
        <f t="shared" ref="R119" si="660">R116+R117+R118</f>
        <v>6827.4755789999999</v>
      </c>
      <c r="S119" s="21">
        <f>IF(L119&gt;0,T119/L119,0)</f>
        <v>0.20156189965028862</v>
      </c>
      <c r="T119" s="54">
        <f t="shared" ref="T119" si="661">T116+T117+T118</f>
        <v>8924.0537370000002</v>
      </c>
      <c r="U119" s="21">
        <f>IF(L119&gt;0,V119/L119,0)</f>
        <v>0.50364573484691777</v>
      </c>
      <c r="V119" s="54">
        <f t="shared" ref="V119" si="662">V116+V117+V118</f>
        <v>22298.666613000001</v>
      </c>
      <c r="W119" s="21">
        <f>IF(L119&gt;0,X119/L119,0)</f>
        <v>0.38660836720327574</v>
      </c>
      <c r="X119" s="54">
        <f t="shared" ref="X119" si="663">X116+X117+X118</f>
        <v>17116.89486</v>
      </c>
      <c r="Y119" s="55">
        <f>IF(L119&gt;0,Z119/L119,0)</f>
        <v>3.1261340116107901E-3</v>
      </c>
      <c r="Z119" s="56">
        <f t="shared" ref="Z119" si="664">SUM(Z116:Z118)</f>
        <v>138.40804218</v>
      </c>
      <c r="AA119" s="55">
        <f>IF(L119&gt;0,(AA116*L116+AA117*L117+AA118*L118)/L119,0)</f>
        <v>3.054092612934121E-3</v>
      </c>
      <c r="AB119" s="55">
        <f>IF(J119&gt;0,(J116*AB116+J117*AB117+J118*AB118)/J119,0)</f>
        <v>3.3637465714704464E-4</v>
      </c>
      <c r="AC119" s="52">
        <f t="shared" ref="AC119" si="665">SUM(AC116:AC118)</f>
        <v>14.895425970000002</v>
      </c>
      <c r="AD119" s="53">
        <f>IF(J119&gt;0,(J116*AD116+J117*AD117+J118*AD118)/J119,0)</f>
        <v>0.22547908754004314</v>
      </c>
      <c r="AE119" s="58">
        <f t="shared" ref="AE119" si="666">SUM(AE116:AE118)</f>
        <v>126.9570167</v>
      </c>
      <c r="AF119" s="53">
        <f t="shared" ref="AF119" si="667">IF(AND(Z119&gt;0),((Z116*AF116+Z117*AF117+Z118*AF118)/Z119),0)</f>
        <v>0.89371468027092515</v>
      </c>
      <c r="AG119" s="57">
        <f t="shared" si="364"/>
        <v>0.89126295629632324</v>
      </c>
      <c r="AH119" s="51">
        <f t="shared" ref="AH119" si="668">SUM(AH116:AH118)</f>
        <v>619</v>
      </c>
      <c r="AI119" s="21">
        <f t="shared" ref="AI119" si="669">IF(AH119&gt;0,(AI116*AH116+AI117*AH117+AI118*AH118)/AH119,0)</f>
        <v>8.9983844911147012E-2</v>
      </c>
      <c r="AJ119" s="53">
        <f>IF(J119&gt;0,(AJ116*J116+AJ117*J117+AJ118*J118)/J119,0)</f>
        <v>0.21384526287138039</v>
      </c>
      <c r="AK119" s="58">
        <f t="shared" ref="AK119" si="670">SUM(AK116:AK118)</f>
        <v>120.3230188</v>
      </c>
      <c r="AL119" s="56"/>
      <c r="AM119" s="56">
        <f t="shared" ref="AM119" si="671">SUM(AM116:AM118)</f>
        <v>603.6</v>
      </c>
      <c r="AN119" s="106"/>
      <c r="AO119" s="107">
        <f>AN118</f>
        <v>1219.6400000000003</v>
      </c>
      <c r="AP119" s="51">
        <f t="shared" ref="AP119" si="672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11" t="s">
        <v>53</v>
      </c>
      <c r="D120" s="12">
        <v>17263</v>
      </c>
      <c r="E120" s="12">
        <v>2</v>
      </c>
      <c r="F120" s="12">
        <v>16549</v>
      </c>
      <c r="G120" s="13">
        <v>1.5</v>
      </c>
      <c r="H120" s="13">
        <v>4</v>
      </c>
      <c r="I120" s="12">
        <v>16193</v>
      </c>
      <c r="J120" s="12">
        <v>16344</v>
      </c>
      <c r="K120" s="14">
        <v>7.6999999999999999E-2</v>
      </c>
      <c r="L120" s="24">
        <f t="shared" ref="L120:L122" si="673">J120*(1-K120)</f>
        <v>15085.512000000001</v>
      </c>
      <c r="M120" s="15">
        <v>0.69299999999999995</v>
      </c>
      <c r="N120" s="25">
        <f>L120*M120</f>
        <v>10454.259816</v>
      </c>
      <c r="O120" s="14">
        <v>0.17</v>
      </c>
      <c r="P120" s="25">
        <f>L120*O120</f>
        <v>2564.5370400000002</v>
      </c>
      <c r="Q120" s="16">
        <v>0.13700000000000001</v>
      </c>
      <c r="R120" s="25">
        <f>L120*Q120</f>
        <v>2066.7151440000002</v>
      </c>
      <c r="S120" s="26">
        <v>0.20100000000000001</v>
      </c>
      <c r="T120" s="25">
        <f>L120*S120</f>
        <v>3032.1879120000003</v>
      </c>
      <c r="U120" s="16">
        <v>0.51400000000000001</v>
      </c>
      <c r="V120" s="25">
        <f>L120*U120</f>
        <v>7753.9531680000009</v>
      </c>
      <c r="W120" s="16">
        <v>0.39</v>
      </c>
      <c r="X120" s="25">
        <f>W120*L120</f>
        <v>5883.3496800000003</v>
      </c>
      <c r="Y120" s="17">
        <v>3.0899999999999999E-3</v>
      </c>
      <c r="Z120" s="18">
        <f>L120*Y120</f>
        <v>46.614232080000001</v>
      </c>
      <c r="AA120" s="27">
        <f>IF(L120&gt;0,(AC120+AK120)/L120,0)</f>
        <v>3.0049388008839208E-3</v>
      </c>
      <c r="AB120" s="17">
        <v>3.2000000000000003E-4</v>
      </c>
      <c r="AC120" s="24">
        <f>AB120*L120</f>
        <v>4.8273638400000003</v>
      </c>
      <c r="AD120" s="118">
        <v>0.2278</v>
      </c>
      <c r="AE120" s="30">
        <f t="shared" ref="AE120:AE122" si="674">AH120*(1-AI120)*AD120</f>
        <v>42.035250600000005</v>
      </c>
      <c r="AF120" s="28">
        <f t="shared" ref="AF120:AF122" si="675">IF(AND(AD120&gt;0,AB120&gt;0,Y120&gt;0),((Y120-AB120)*AD120)/((AD120-AB120)*Y120),0)</f>
        <v>0.89770116708577952</v>
      </c>
      <c r="AG120" s="60">
        <f t="shared" si="364"/>
        <v>0.89481315773967651</v>
      </c>
      <c r="AH120" s="12">
        <v>203</v>
      </c>
      <c r="AI120" s="14">
        <v>9.0999999999999998E-2</v>
      </c>
      <c r="AJ120" s="15">
        <v>0.2195</v>
      </c>
      <c r="AK120" s="30">
        <f t="shared" ref="AK120:AK122" si="676">AH120*(1-AI120)*AJ120</f>
        <v>40.503676500000005</v>
      </c>
      <c r="AL120" s="19">
        <v>1.7</v>
      </c>
      <c r="AM120" s="19"/>
      <c r="AN120" s="102">
        <f>AN118+AH120-AM120-AO120</f>
        <v>1254.6400000000003</v>
      </c>
      <c r="AO120" s="103">
        <v>168</v>
      </c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 t="s">
        <v>50</v>
      </c>
      <c r="D121" s="34">
        <v>18507</v>
      </c>
      <c r="E121" s="34">
        <v>2</v>
      </c>
      <c r="F121" s="34">
        <v>11604</v>
      </c>
      <c r="G121" s="35">
        <v>1.8</v>
      </c>
      <c r="H121" s="35">
        <v>4.9000000000000004</v>
      </c>
      <c r="I121" s="34">
        <v>11966</v>
      </c>
      <c r="J121" s="34">
        <v>16545</v>
      </c>
      <c r="K121" s="36">
        <v>8.4000000000000005E-2</v>
      </c>
      <c r="L121" s="37">
        <f t="shared" si="673"/>
        <v>15155.220000000001</v>
      </c>
      <c r="M121" s="38">
        <v>0.61299999999999999</v>
      </c>
      <c r="N121" s="25">
        <f>L121*M121</f>
        <v>9290.1498600000014</v>
      </c>
      <c r="O121" s="36">
        <v>0.221</v>
      </c>
      <c r="P121" s="25">
        <f>L121*O121</f>
        <v>3349.3036200000001</v>
      </c>
      <c r="Q121" s="39">
        <v>0.16600000000000001</v>
      </c>
      <c r="R121" s="25">
        <f>L121*Q121</f>
        <v>2515.7665200000001</v>
      </c>
      <c r="S121" s="28">
        <v>0.19700000000000001</v>
      </c>
      <c r="T121" s="25">
        <f>L121*S121</f>
        <v>2985.5783400000005</v>
      </c>
      <c r="U121" s="39">
        <v>0.52300000000000002</v>
      </c>
      <c r="V121" s="25">
        <f>L121*U121</f>
        <v>7926.1800600000006</v>
      </c>
      <c r="W121" s="39">
        <v>0.4</v>
      </c>
      <c r="X121" s="25">
        <f>W121*L121</f>
        <v>6062.0880000000006</v>
      </c>
      <c r="Y121" s="40">
        <v>3.0599999999999998E-3</v>
      </c>
      <c r="Z121" s="18">
        <f>L121*Y121</f>
        <v>46.374973199999999</v>
      </c>
      <c r="AA121" s="27">
        <f>IF(L121&gt;0,(AC121+AK121)/L121,0)</f>
        <v>3.003436518902398E-3</v>
      </c>
      <c r="AB121" s="40">
        <v>2.9999999999999997E-4</v>
      </c>
      <c r="AC121" s="37">
        <f>AB121*L121</f>
        <v>4.5465660000000003</v>
      </c>
      <c r="AD121" s="28">
        <v>0.2215</v>
      </c>
      <c r="AE121" s="41">
        <f t="shared" si="674"/>
        <v>41.476761000000003</v>
      </c>
      <c r="AF121" s="28">
        <f t="shared" si="675"/>
        <v>0.9031840584334998</v>
      </c>
      <c r="AG121" s="29">
        <f t="shared" si="364"/>
        <v>0.90135027460005079</v>
      </c>
      <c r="AH121" s="34">
        <v>206</v>
      </c>
      <c r="AI121" s="36">
        <v>9.0999999999999998E-2</v>
      </c>
      <c r="AJ121" s="38">
        <v>0.21879999999999999</v>
      </c>
      <c r="AK121" s="41">
        <f t="shared" si="676"/>
        <v>40.971175200000005</v>
      </c>
      <c r="AL121" s="42">
        <v>1.7</v>
      </c>
      <c r="AM121" s="42"/>
      <c r="AN121" s="122">
        <f>AN120+AH121-AM121</f>
        <v>1460.6400000000003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46" t="s">
        <v>51</v>
      </c>
      <c r="D122" s="43">
        <v>15700</v>
      </c>
      <c r="E122" s="43">
        <v>2</v>
      </c>
      <c r="F122" s="43">
        <v>16169</v>
      </c>
      <c r="G122" s="37">
        <v>3.8</v>
      </c>
      <c r="H122" s="37">
        <v>5.4</v>
      </c>
      <c r="I122" s="43">
        <v>16157</v>
      </c>
      <c r="J122" s="43">
        <v>16438</v>
      </c>
      <c r="K122" s="39">
        <v>7.5999999999999998E-2</v>
      </c>
      <c r="L122" s="37">
        <f t="shared" si="673"/>
        <v>15188.712000000001</v>
      </c>
      <c r="M122" s="28">
        <v>0.57599999999999996</v>
      </c>
      <c r="N122" s="25">
        <f>L122*M122</f>
        <v>8748.698112</v>
      </c>
      <c r="O122" s="39">
        <v>0.28799999999999998</v>
      </c>
      <c r="P122" s="25">
        <f>L122*O122</f>
        <v>4374.349056</v>
      </c>
      <c r="Q122" s="39">
        <v>0.13600000000000001</v>
      </c>
      <c r="R122" s="25">
        <f>L122*Q122</f>
        <v>2065.6648320000004</v>
      </c>
      <c r="S122" s="28">
        <v>0.19</v>
      </c>
      <c r="T122" s="25">
        <f>L122*S122</f>
        <v>2885.8552800000002</v>
      </c>
      <c r="U122" s="39">
        <v>0.5</v>
      </c>
      <c r="V122" s="25">
        <f>L122*U122</f>
        <v>7594.3560000000007</v>
      </c>
      <c r="W122" s="39">
        <v>0.39</v>
      </c>
      <c r="X122" s="25">
        <f>W122*L122</f>
        <v>5923.5976800000008</v>
      </c>
      <c r="Y122" s="47">
        <v>3.0699999999999998E-3</v>
      </c>
      <c r="Z122" s="18">
        <f>L122*Y122</f>
        <v>46.629345839999999</v>
      </c>
      <c r="AA122" s="27">
        <f>IF(L122&gt;0,(AC122+AK122)/L122,0)</f>
        <v>2.9410797439572232E-3</v>
      </c>
      <c r="AB122" s="47">
        <v>2.9999999999999997E-4</v>
      </c>
      <c r="AC122" s="37">
        <f>AB122*L122</f>
        <v>4.5566136000000004</v>
      </c>
      <c r="AD122" s="28">
        <v>0.21690000000000001</v>
      </c>
      <c r="AE122" s="41">
        <f t="shared" si="674"/>
        <v>42.053439600000004</v>
      </c>
      <c r="AF122" s="28">
        <f t="shared" si="675"/>
        <v>0.90352982576447982</v>
      </c>
      <c r="AG122" s="29">
        <f t="shared" si="364"/>
        <v>0.8993006095612418</v>
      </c>
      <c r="AH122" s="43">
        <v>214</v>
      </c>
      <c r="AI122" s="39">
        <v>9.4E-2</v>
      </c>
      <c r="AJ122" s="28">
        <v>0.2069</v>
      </c>
      <c r="AK122" s="41">
        <f t="shared" si="676"/>
        <v>40.114599600000005</v>
      </c>
      <c r="AL122" s="18">
        <v>1.7</v>
      </c>
      <c r="AM122" s="18"/>
      <c r="AN122" s="122">
        <f>AN121+AH122-AM122</f>
        <v>1674.6400000000003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677">SUM(D120:D122)</f>
        <v>51470</v>
      </c>
      <c r="E123" s="51"/>
      <c r="F123" s="51">
        <f t="shared" ref="F123" si="678">SUM(F120:F122)</f>
        <v>44322</v>
      </c>
      <c r="G123" s="52"/>
      <c r="H123" s="52"/>
      <c r="I123" s="51">
        <f t="shared" ref="I123:J123" si="679">SUM(I120:I122)</f>
        <v>44316</v>
      </c>
      <c r="J123" s="51">
        <f t="shared" si="679"/>
        <v>49327</v>
      </c>
      <c r="K123" s="21">
        <f t="shared" ref="K123" si="680">IF(J123&gt;0,(J120*K120+J121*K121+J122*K122)/J123,0)</f>
        <v>7.901465728708415E-2</v>
      </c>
      <c r="L123" s="52">
        <f t="shared" ref="L123" si="681">L120+L121+L122</f>
        <v>45429.444000000003</v>
      </c>
      <c r="M123" s="53">
        <f>IF(L123&gt;0,N123/L123,0)</f>
        <v>0.62719472833521794</v>
      </c>
      <c r="N123" s="54">
        <f t="shared" ref="N123" si="682">N120+N121+N122</f>
        <v>28493.107788000001</v>
      </c>
      <c r="O123" s="21">
        <f>IF(L123&gt;0,P123/L123,0)</f>
        <v>0.22646523510171068</v>
      </c>
      <c r="P123" s="54">
        <f t="shared" ref="P123" si="683">P120+P121+P122</f>
        <v>10288.189716000001</v>
      </c>
      <c r="Q123" s="21">
        <f>IF(L123&gt;0,R123/L123,0)</f>
        <v>0.14634003656307132</v>
      </c>
      <c r="R123" s="54">
        <f t="shared" ref="R123" si="684">R120+R121+R122</f>
        <v>6648.1464960000012</v>
      </c>
      <c r="S123" s="21">
        <f>IF(L123&gt;0,T123/L123,0)</f>
        <v>0.19598790449647591</v>
      </c>
      <c r="T123" s="54">
        <f t="shared" ref="T123" si="685">T120+T121+T122</f>
        <v>8903.621532000001</v>
      </c>
      <c r="U123" s="21">
        <f>IF(L123&gt;0,V123/L123,0)</f>
        <v>0.51232168344389162</v>
      </c>
      <c r="V123" s="54">
        <f t="shared" ref="V123" si="686">V120+V121+V122</f>
        <v>23274.489228000002</v>
      </c>
      <c r="W123" s="21">
        <f>IF(L123&gt;0,X123/L123,0)</f>
        <v>0.39333599064078356</v>
      </c>
      <c r="X123" s="54">
        <f t="shared" ref="X123" si="687">X120+X121+X122</f>
        <v>17869.035360000002</v>
      </c>
      <c r="Y123" s="55">
        <f>IF(L123&gt;0,Z123/L123,0)</f>
        <v>3.07330530217363E-3</v>
      </c>
      <c r="Z123" s="56">
        <f t="shared" ref="Z123" si="688">SUM(Z120:Z122)</f>
        <v>139.61855112000001</v>
      </c>
      <c r="AA123" s="55">
        <f>IF(L123&gt;0,(AA120*L120+AA121*L121+AA122*L122)/L123,0)</f>
        <v>2.9830872405130033E-3</v>
      </c>
      <c r="AB123" s="55">
        <f>IF(J123&gt;0,(J120*AB120+J121*AB121+J122*AB122)/J123,0)</f>
        <v>3.0662679668335801E-4</v>
      </c>
      <c r="AC123" s="52">
        <f t="shared" ref="AC123" si="689">SUM(AC120:AC122)</f>
        <v>13.930543440000001</v>
      </c>
      <c r="AD123" s="53">
        <f>IF(J123&gt;0,(J120*AD120+J121*AD121+J122*AD122)/J123,0)</f>
        <v>0.22205451172785695</v>
      </c>
      <c r="AE123" s="58">
        <f t="shared" ref="AE123" si="690">SUM(AE120:AE122)</f>
        <v>125.56545120000001</v>
      </c>
      <c r="AF123" s="53">
        <f t="shared" ref="AF123" si="691">IF(AND(Z123&gt;0),((Z120*AF120+Z121*AF121+Z122*AF122)/Z123),0)</f>
        <v>0.90146897212602328</v>
      </c>
      <c r="AG123" s="57">
        <f t="shared" si="364"/>
        <v>0.89849259830900363</v>
      </c>
      <c r="AH123" s="51">
        <f t="shared" ref="AH123" si="692">SUM(AH120:AH122)</f>
        <v>623</v>
      </c>
      <c r="AI123" s="21">
        <f t="shared" ref="AI123" si="693">IF(AH123&gt;0,(AI120*AH120+AI121*AH121+AI122*AH122)/AH123,0)</f>
        <v>9.2030497592295341E-2</v>
      </c>
      <c r="AJ123" s="53">
        <f>IF(J123&gt;0,(AJ120*J120+AJ121*J121+AJ122*J122)/J123,0)</f>
        <v>0.21506631662172845</v>
      </c>
      <c r="AK123" s="58">
        <f t="shared" ref="AK123" si="694">SUM(AK120:AK122)</f>
        <v>121.58945130000002</v>
      </c>
      <c r="AL123" s="56"/>
      <c r="AM123" s="56">
        <f t="shared" ref="AM123" si="695">SUM(AM120:AM122)</f>
        <v>0</v>
      </c>
      <c r="AN123" s="106"/>
      <c r="AO123" s="107">
        <f>AN122</f>
        <v>1674.6400000000003</v>
      </c>
      <c r="AP123" s="51">
        <f t="shared" ref="AP123" si="696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2"/>
      <c r="K124" s="14"/>
      <c r="L124" s="24">
        <f t="shared" ref="L124:L126" si="697">J124*(1-K124)</f>
        <v>0</v>
      </c>
      <c r="M124" s="15"/>
      <c r="N124" s="25">
        <f>L124*M124</f>
        <v>0</v>
      </c>
      <c r="O124" s="14"/>
      <c r="P124" s="25">
        <f>L124*O124</f>
        <v>0</v>
      </c>
      <c r="Q124" s="16"/>
      <c r="R124" s="25">
        <f>L124*Q124</f>
        <v>0</v>
      </c>
      <c r="S124" s="26"/>
      <c r="T124" s="25">
        <f>L124*S124</f>
        <v>0</v>
      </c>
      <c r="U124" s="16"/>
      <c r="V124" s="25">
        <f>L124*U124</f>
        <v>0</v>
      </c>
      <c r="W124" s="16"/>
      <c r="X124" s="25">
        <f>W124*L124</f>
        <v>0</v>
      </c>
      <c r="Y124" s="17"/>
      <c r="Z124" s="18">
        <f>L124*Y124</f>
        <v>0</v>
      </c>
      <c r="AA124" s="27">
        <f>IF(L124&gt;0,(AC124+AK124)/L124,0)</f>
        <v>0</v>
      </c>
      <c r="AB124" s="17"/>
      <c r="AC124" s="24">
        <f>AB124*L124</f>
        <v>0</v>
      </c>
      <c r="AD124" s="118"/>
      <c r="AE124" s="30">
        <f t="shared" ref="AE124:AE126" si="698">AH124*(1-AI124)*AD124</f>
        <v>0</v>
      </c>
      <c r="AF124" s="28">
        <f t="shared" ref="AF124:AF126" si="699">IF(AND(AD124&gt;0,AB124&gt;0,Y124&gt;0),((Y124-AB124)*AD124)/((AD124-AB124)*Y124),0)</f>
        <v>0</v>
      </c>
      <c r="AG124" s="60">
        <f t="shared" si="364"/>
        <v>0</v>
      </c>
      <c r="AH124" s="12"/>
      <c r="AI124" s="14"/>
      <c r="AJ124" s="15"/>
      <c r="AK124" s="30">
        <f t="shared" ref="AK124:AK126" si="700">AH124*(1-AI124)*AJ124</f>
        <v>0</v>
      </c>
      <c r="AL124" s="19"/>
      <c r="AM124" s="19"/>
      <c r="AN124" s="102">
        <f>AN122+AH124-AM124-AO124</f>
        <v>1674.6400000000003</v>
      </c>
      <c r="AO124" s="103"/>
      <c r="AP124" s="12"/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/>
      <c r="D125" s="34"/>
      <c r="E125" s="34"/>
      <c r="F125" s="34"/>
      <c r="G125" s="35"/>
      <c r="H125" s="35"/>
      <c r="I125" s="34"/>
      <c r="J125" s="34"/>
      <c r="K125" s="36"/>
      <c r="L125" s="37">
        <f t="shared" si="697"/>
        <v>0</v>
      </c>
      <c r="M125" s="38"/>
      <c r="N125" s="25">
        <f>L125*M125</f>
        <v>0</v>
      </c>
      <c r="O125" s="36"/>
      <c r="P125" s="25">
        <f>L125*O125</f>
        <v>0</v>
      </c>
      <c r="Q125" s="39"/>
      <c r="R125" s="25">
        <f>L125*Q125</f>
        <v>0</v>
      </c>
      <c r="S125" s="28"/>
      <c r="T125" s="25">
        <f>L125*S125</f>
        <v>0</v>
      </c>
      <c r="U125" s="39"/>
      <c r="V125" s="25">
        <f>L125*U125</f>
        <v>0</v>
      </c>
      <c r="W125" s="39"/>
      <c r="X125" s="25">
        <f>W125*L125</f>
        <v>0</v>
      </c>
      <c r="Y125" s="40"/>
      <c r="Z125" s="18">
        <f>L125*Y125</f>
        <v>0</v>
      </c>
      <c r="AA125" s="27">
        <f>IF(L125&gt;0,(AC125+AK125)/L125,0)</f>
        <v>0</v>
      </c>
      <c r="AB125" s="40"/>
      <c r="AC125" s="37">
        <f>AB125*L125</f>
        <v>0</v>
      </c>
      <c r="AD125" s="28"/>
      <c r="AE125" s="41">
        <f t="shared" si="698"/>
        <v>0</v>
      </c>
      <c r="AF125" s="28">
        <f t="shared" si="699"/>
        <v>0</v>
      </c>
      <c r="AG125" s="29">
        <f t="shared" si="364"/>
        <v>0</v>
      </c>
      <c r="AH125" s="34"/>
      <c r="AI125" s="36"/>
      <c r="AJ125" s="38"/>
      <c r="AK125" s="41">
        <f t="shared" si="700"/>
        <v>0</v>
      </c>
      <c r="AL125" s="42"/>
      <c r="AM125" s="42"/>
      <c r="AN125" s="122">
        <f>AN124+AH125-AM125</f>
        <v>1674.6400000000003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46"/>
      <c r="D126" s="43"/>
      <c r="E126" s="43"/>
      <c r="F126" s="43"/>
      <c r="G126" s="37"/>
      <c r="H126" s="37"/>
      <c r="I126" s="43"/>
      <c r="J126" s="43"/>
      <c r="K126" s="39"/>
      <c r="L126" s="37">
        <f t="shared" si="697"/>
        <v>0</v>
      </c>
      <c r="M126" s="28"/>
      <c r="N126" s="25">
        <f>L126*M126</f>
        <v>0</v>
      </c>
      <c r="O126" s="39"/>
      <c r="P126" s="25">
        <f>L126*O126</f>
        <v>0</v>
      </c>
      <c r="Q126" s="39"/>
      <c r="R126" s="25">
        <f>L126*Q126</f>
        <v>0</v>
      </c>
      <c r="S126" s="28"/>
      <c r="T126" s="25">
        <f>L126*S126</f>
        <v>0</v>
      </c>
      <c r="U126" s="39"/>
      <c r="V126" s="25">
        <f>L126*U126</f>
        <v>0</v>
      </c>
      <c r="W126" s="39"/>
      <c r="X126" s="25">
        <f>W126*L126</f>
        <v>0</v>
      </c>
      <c r="Y126" s="47"/>
      <c r="Z126" s="18">
        <f>L126*Y126</f>
        <v>0</v>
      </c>
      <c r="AA126" s="27">
        <f>IF(L126&gt;0,(AC126+AK126)/L126,0)</f>
        <v>0</v>
      </c>
      <c r="AB126" s="47"/>
      <c r="AC126" s="37">
        <f>AB126*L126</f>
        <v>0</v>
      </c>
      <c r="AD126" s="28"/>
      <c r="AE126" s="41">
        <f t="shared" si="698"/>
        <v>0</v>
      </c>
      <c r="AF126" s="28">
        <f t="shared" si="699"/>
        <v>0</v>
      </c>
      <c r="AG126" s="29">
        <f t="shared" si="364"/>
        <v>0</v>
      </c>
      <c r="AH126" s="43"/>
      <c r="AI126" s="39"/>
      <c r="AJ126" s="28"/>
      <c r="AK126" s="41">
        <f t="shared" si="700"/>
        <v>0</v>
      </c>
      <c r="AL126" s="18"/>
      <c r="AM126" s="18"/>
      <c r="AN126" s="122">
        <f>AN125+AH126-AM126</f>
        <v>1674.6400000000003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1">
        <f>SUM(J124:J126)</f>
        <v>0</v>
      </c>
      <c r="K127" s="21">
        <f>IF(J127&gt;0,(J124*K124+J125*K125+J126*K126)/J127,0)</f>
        <v>0</v>
      </c>
      <c r="L127" s="52">
        <f>L124+L125+L126</f>
        <v>0</v>
      </c>
      <c r="M127" s="53">
        <f>IF(L127&gt;0,N127/L127,0)</f>
        <v>0</v>
      </c>
      <c r="N127" s="54">
        <f t="shared" ref="N127" si="701">N124+N125+N126</f>
        <v>0</v>
      </c>
      <c r="O127" s="21">
        <f>IF(L127&gt;0,P127/L127,0)</f>
        <v>0</v>
      </c>
      <c r="P127" s="54">
        <f t="shared" ref="P127" si="702">P124+P125+P126</f>
        <v>0</v>
      </c>
      <c r="Q127" s="21">
        <f>IF(L127&gt;0,R127/L127,0)</f>
        <v>0</v>
      </c>
      <c r="R127" s="54">
        <f t="shared" ref="R127" si="703">R124+R125+R126</f>
        <v>0</v>
      </c>
      <c r="S127" s="21">
        <f>IF(L127&gt;0,T127/L127,0)</f>
        <v>0</v>
      </c>
      <c r="T127" s="54">
        <f t="shared" ref="T127" si="704">T124+T125+T126</f>
        <v>0</v>
      </c>
      <c r="U127" s="21">
        <f>IF(L127&gt;0,V127/L127,0)</f>
        <v>0</v>
      </c>
      <c r="V127" s="54">
        <f t="shared" ref="V127" si="705">V124+V125+V126</f>
        <v>0</v>
      </c>
      <c r="W127" s="21">
        <f>IF(L127&gt;0,X127/L127,0)</f>
        <v>0</v>
      </c>
      <c r="X127" s="54">
        <f t="shared" ref="X127" si="706">X124+X125+X126</f>
        <v>0</v>
      </c>
      <c r="Y127" s="55">
        <f>IF(L127&gt;0,Z127/L127,0)</f>
        <v>0</v>
      </c>
      <c r="Z127" s="56">
        <f t="shared" ref="Z127" si="707">SUM(Z124:Z126)</f>
        <v>0</v>
      </c>
      <c r="AA127" s="55">
        <f>IF(L127&gt;0,(AA124*L124+AA125*L125+AA126*L126)/L127,0)</f>
        <v>0</v>
      </c>
      <c r="AB127" s="55">
        <f>IF(J127&gt;0,(J124*AB124+J125*AB125+J126*AB126)/J127,0)</f>
        <v>0</v>
      </c>
      <c r="AC127" s="52">
        <f t="shared" ref="AC127" si="708">SUM(AC124:AC126)</f>
        <v>0</v>
      </c>
      <c r="AD127" s="53">
        <f>IF(J127&gt;0,(J124*AD124+J125*AD125+J126*AD126)/J127,0)</f>
        <v>0</v>
      </c>
      <c r="AE127" s="58">
        <f>SUM(AE124:AE126)</f>
        <v>0</v>
      </c>
      <c r="AF127" s="53">
        <f>IF(AND(Z127&gt;0),((Z124*AF124+Z125*AF125+Z126*AF126)/Z127),0)</f>
        <v>0</v>
      </c>
      <c r="AG127" s="57">
        <f t="shared" si="364"/>
        <v>0</v>
      </c>
      <c r="AH127" s="51">
        <f>SUM(AH124:AH126)</f>
        <v>0</v>
      </c>
      <c r="AI127" s="21">
        <f>IF(AH127&gt;0,(AI124*AH124+AI125*AH125+AI126*AH126)/AH127,0)</f>
        <v>0</v>
      </c>
      <c r="AJ127" s="53">
        <f>IF(J127&gt;0,(AJ124*J124+AJ125*J125+AJ126*J126)/J127,0)</f>
        <v>0</v>
      </c>
      <c r="AK127" s="58">
        <f>SUM(AK124:AK126)</f>
        <v>0</v>
      </c>
      <c r="AL127" s="63"/>
      <c r="AM127" s="56">
        <f>SUM(AM124:AM126)</f>
        <v>0</v>
      </c>
      <c r="AN127" s="106"/>
      <c r="AO127" s="107">
        <f>AN126</f>
        <v>1674.6400000000003</v>
      </c>
      <c r="AP127" s="51">
        <f>SUM(AP124:AP126)</f>
        <v>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1424970</v>
      </c>
      <c r="E128" s="69"/>
      <c r="F128" s="69">
        <f>SUM(F127,F123,F119,F115,F111,F107,F103,F99,F95,F91,F87,F83,F79,F75,F71,F67,F63,F59,F55,F51,F47,F43,F39,F35,F31,F27,F23,F19,F15,F11,F7)</f>
        <v>1388135</v>
      </c>
      <c r="G128" s="75"/>
      <c r="H128" s="69"/>
      <c r="I128" s="69">
        <f>SUM(I127,I123,I119,I115,I111,I107,I103,I99,I95,I91,I87,I83,I79,I75,I71,I67,I63,I59,I55,I51,I47,I43,I39,I35,I31,I27,I23,I19,I15,I11,I7)</f>
        <v>1375906</v>
      </c>
      <c r="J128" s="69">
        <f>SUM(J127,J123,J119,J115,J111,J107,J103,J99,J95,J91,J87,J83,J79,J75,J71,J67,J63,J59,J55,J51,J47,J43,J39,J35,J31,J27,J23,J19,J15,J11,J7)</f>
        <v>1426573</v>
      </c>
      <c r="K128" s="70">
        <f>1-L128/J128</f>
        <v>7.3320484826223553E-2</v>
      </c>
      <c r="L128" s="69">
        <f>SUM(L127,L123,L119,L115,L111,L107,L103,L99,L95,L91,L87,L83,L79,L75,L71,L67,L63,L59,L55,L51,L47,L43,L39,L35,L31,L27,L23,L19,L15,L11,L7)</f>
        <v>1321975.9759999998</v>
      </c>
      <c r="M128" s="71">
        <f>IF(AND(L128&gt;0),(N128/L128),0)</f>
        <v>0.70976532373686663</v>
      </c>
      <c r="N128" s="69">
        <f>SUM(N127,N123,N119,N115,N111,N107,N103,N99,N95,N91,N87,N83,N79,N75,N71,N67,N63,N59,N55,N51,N47,N43,N39,N35,N31,N27,N23,N19,N15,N11,N7)</f>
        <v>938292.7065780001</v>
      </c>
      <c r="O128" s="71">
        <f>P128/L128</f>
        <v>0.1792638312589124</v>
      </c>
      <c r="P128" s="69">
        <f>SUM(P127,P123,P119,P115,P111,P107,P103,P99,P95,P91,P87,P83,P79,P75,P71,P67,P63,P59,P55,P51,P47,P43,P39,P35,P31,P27,P23,P19,P15,P11,P7)</f>
        <v>236982.47829</v>
      </c>
      <c r="Q128" s="71">
        <f>R128/L128</f>
        <v>0.11090157663046675</v>
      </c>
      <c r="R128" s="69">
        <f>SUM(R127,R123,R119,R115,R111,R107,R103,R99,R95,R91,R87,R83,R79,R75,R71,R67,R63,R59,R55,R51,R47,R43,R39,R35,R31,R27,R23,R19,R15,R11,R7)</f>
        <v>146609.22000600005</v>
      </c>
      <c r="S128" s="71">
        <f>T128/L128</f>
        <v>0.2028754881639393</v>
      </c>
      <c r="T128" s="69">
        <f>SUM(T127,T123,T119,T115,T111,T107,T103,T99,T95,T91,T87,T83,T79,T75,T71,T67,T63,T59,T55,T51,T47,T43,T39,T35,T31,T27,T23,T19,T15,T11,T7)</f>
        <v>268196.52147200005</v>
      </c>
      <c r="U128" s="71">
        <f>V128/L128</f>
        <v>0.5180273538465574</v>
      </c>
      <c r="V128" s="69">
        <f>SUM(V127,V123,V119,V115,V111,V107,V103,V99,V95,V91,V87,V83,V79,V75,V71,V67,V63,V59,V55,V51,V47,V43,V39,V35,V31,V27,V23,V19,V15,V11,V7)</f>
        <v>684819.71669599996</v>
      </c>
      <c r="W128" s="71">
        <f>IF(AND(L128&gt;0),(X128/L128),0)</f>
        <v>0.39031981747601752</v>
      </c>
      <c r="X128" s="69">
        <f>SUM(X127,X123,X119,X115,X111,X107,X103,X99,X95,X91,X87,X83,X79,X75,X71,X67,X63,X59,X55,X51,X47,X43,X39,X35,X31,X27,X23,X19,X15,X11,X7)</f>
        <v>515993.42166000005</v>
      </c>
      <c r="Y128" s="72">
        <f>IF(AND(L128&gt;0),(Z128/L128),0)</f>
        <v>3.1147940619913363E-3</v>
      </c>
      <c r="Z128" s="69">
        <f>SUM(Z127,Z123,Z119,Z115,Z111,Z107,Z103,Z99,Z95,Z91,Z87,Z83,Z79,Z75,Z71,Z67,Z63,Z59,Z55,Z51,Z47,Z43,Z39,Z35,Z31,Z27,Z23,Z19,Z15,Z11,Z7)</f>
        <v>4117.6829201400005</v>
      </c>
      <c r="AA128" s="73">
        <f>(AC128+AK128)/L128</f>
        <v>3.0892404898589482E-3</v>
      </c>
      <c r="AB128" s="74">
        <f>AC128/(L128-AH128)</f>
        <v>3.0112791515329445E-4</v>
      </c>
      <c r="AC128" s="75">
        <f>SUM(AC127,AC123,AC119,AC115,AC111,AC107,AC103,AC99,AC95,AC91,AC87,AC83,AC79,AC75,AC71,AC67,AC63,AC59,AC55,AC51,AC47,AC43,AC39,AC35,AC31,AC27,AC23,AC19,AC15,AC11,AC7)</f>
        <v>392.40399480000008</v>
      </c>
      <c r="AD128" s="71">
        <f>AE128/AH128</f>
        <v>0.19759959034036687</v>
      </c>
      <c r="AE128" s="69">
        <f>SUM(AE127,AE123,AE119,AE115,AE111,AE107,AE103,AE99,AE95,AE91,AE87,AE83,AE79,AE75,AE71,AE67,AE63,AE59,AE55,AE51,AE47,AE43,AE39,AE35,AE31,AE27,AE23,AE19,AE15,AE11,AE7)</f>
        <v>3727.1234729999996</v>
      </c>
      <c r="AF128" s="76">
        <f>((Y128-AB128)*AD128)/((AD128-AB128)*Y128)</f>
        <v>0.90470203324005505</v>
      </c>
      <c r="AG128" s="77">
        <f>((AA128-AB128)*AJ128)/((AJ128-AB128)*AA128)</f>
        <v>0.90391443709878694</v>
      </c>
      <c r="AH128" s="69">
        <f>SUM(AH127,AH123,AH119,AH115,AH111,AH107,AH103,AH99,AH95,AH91,AH87,AH83,AH79,AH75,AH71,AH67,AH63,AH59,AH55,AH51,AH47,AH43,AH39,AH35,AH31,AH27,AH23,AH19,AH15,AH11,AH7)</f>
        <v>18862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9.0780511080479256E-2</v>
      </c>
      <c r="AJ128" s="71">
        <f>AK128/AH128</f>
        <v>0.19571083219594956</v>
      </c>
      <c r="AK128" s="69">
        <f>SUM(AK127,AK123,AK119,AK115,AK111,AK107,AK103,AK99,AK95,AK91,AK87,AK83,AK79,AK75,AK71,AK67,AK63,AK59,AK55,AK51,AK47,AK43,AK39,AK35,AK31,AK27,AK23,AK19,AK15,AK11,AK7)</f>
        <v>3691.4977168800006</v>
      </c>
      <c r="AL128" s="69"/>
      <c r="AM128" s="108">
        <f>SUM(AM127,AM123,AM119,AM115,AM111,AM107,AM103,AM99,AM95,AM91,AM87,AM83,AM79,AM75,AM71,AM67,AM63,AM59,AM55,AM51,AM47,AM43,AM39,AM35,AM31,AM27,AM23,AM19,AM15,AM11,AM7)</f>
        <v>18571.3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0</v>
      </c>
      <c r="AQ128" s="69"/>
      <c r="AR128" s="69"/>
      <c r="AS128" s="69"/>
      <c r="AT128" s="69"/>
      <c r="AU128" s="69"/>
    </row>
    <row r="131" spans="33:33" x14ac:dyDescent="0.2">
      <c r="AG131" s="80"/>
    </row>
    <row r="132" spans="33:33" x14ac:dyDescent="0.2">
      <c r="AG132" s="80"/>
    </row>
  </sheetData>
  <protectedRanges>
    <protectedRange sqref="P1:P3 T1:T3 V1:V3 X1:X3 AK1:AK1048576 N1:N3 L1:L1048576 R1:R3 AC1:AC3 AG1:AG1048576 Z1:AA3 Z128:AA1048576 N128:N1048576 P128:P1048576 R128:R1048576 T128:T1048576 V128:V1048576 X128:X1048576 AC128:AC1048576" name="Range1_1_1_1_1_1_1_1"/>
    <protectedRange sqref="AD3:AF3 AD7:AF7 AD129:AF1048576 AE1:AF2 AD4:AE6 AF127:AF128 AE128 AD11:AF11 AD15:AF15 AD19:AF19 AD23:AF23 AD27:AF27 AD31:AF31 AD35:AF35 AD39:AF39 AD43:AF43 AD47:AF47 AD51:AF51 AD55:AF55 AD59:AF59 AD63:AF63 AD67:AF67 AD71:AF71 AD75:AF75 AD79:AF79 AD83:AF83 AD87:AF87 AD91:AF91 AD95:AF95 AD99:AF99 AD103:AF103 AD107:AF107 AD111:AF111 AD115:AF115 AD119:AF119 AD123:AF123 AD8:AE10 AD12:AE14 AD17:AE18 AD20:AE22 AD24:AE26 AD28:AE30 AD32:AE34 AD36:AE38 AD40:AE42 AD44:AE46 AD48:AE50 AD52:AE54 AD56:AE58 AD60:AE62 AD64:AE66 AD68:AE70 AD72:AE74 AD76:AE78 AD80:AE82 AD85:AE86 AD88:AE90 AD92:AE94 AD96:AE98 AD100:AE102 AD104:AE106 AD108:AE110 AD112:AE114 AD116:AE118 AD120:AE122 AD124:AE127 AE16 AE84" name="Range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87:AA8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5:Z86 Z91:AA91 Z88:Z90 Z95:AA95 Z92:Z94 Z99:AA99 Z96:Z98 Z103:AA103 Z100:Z102 Z107:AA107 Z104:Z106 Z111:AA111 Z108:Z110 Z115:AA115 Z112:Z114 Z119:AA119 Z116:Z118 Z123:AA123 Z120:Z122 Z127:AA127 Z124:Z126" name="Range1_1_1_1_1_2"/>
    <protectedRange sqref="N18:N83 N86:N127 N4:N15" name="Range1_1_1_1_1_5"/>
    <protectedRange sqref="P18:P83 P86:P127 P4:P15" name="Range1_1_1_1_1_7"/>
    <protectedRange sqref="R85:R127 R4:R83" name="Range1_1_1_1_1_8"/>
    <protectedRange sqref="T85:T127 T4:T83" name="Range1_1_1_1_1_10"/>
    <protectedRange sqref="V85:V127 V4:V83" name="Range1_1_1_1_1_12"/>
    <protectedRange sqref="X4:X83 X85:X127" name="Range1_1_1_1_1_16"/>
    <protectedRange sqref="AC4:AC83 AC85:AC127" name="Range1_1_1_1_1_18"/>
    <protectedRange sqref="N16:N17" name="Range1_1_1_1_1_5_1"/>
    <protectedRange sqref="P16:P17" name="Range1_1_1_1_1_7_1"/>
    <protectedRange sqref="AD16" name="Range1_1_1_1_1_1"/>
    <protectedRange sqref="AD84" name="Range1_1_1_1_1_3"/>
    <protectedRange sqref="Z84" name="Range1_1_1_1_1_2_1"/>
    <protectedRange sqref="N84" name="Range1_1_1_1_1_5_2"/>
    <protectedRange sqref="P84" name="Range1_1_1_1_1_7_2"/>
    <protectedRange sqref="R84" name="Range1_1_1_1_1_8_1"/>
    <protectedRange sqref="T84" name="Range1_1_1_1_1_10_1"/>
    <protectedRange sqref="V84" name="Range1_1_1_1_1_12_1"/>
    <protectedRange sqref="X84" name="Range1_1_1_1_1_16_1"/>
    <protectedRange sqref="AC84" name="Range1_1_1_1_1_18_1"/>
    <protectedRange sqref="N85" name="Range1_1_1_1_1_5_3"/>
    <protectedRange sqref="P85" name="Range1_1_1_1_1_7_3"/>
    <protectedRange sqref="AA4:AA6" name="Range1_1_1_1_1_2_4"/>
    <protectedRange sqref="AA8:AA10" name="Range1_1_1_1_1_2_5"/>
    <protectedRange sqref="AA12:AA14" name="Range1_1_1_1_1_2_6"/>
    <protectedRange sqref="AA16:AA18" name="Range1_1_1_1_1_2_7"/>
    <protectedRange sqref="AA20:AA22" name="Range1_1_1_1_1_2_8"/>
    <protectedRange sqref="AA24:AA26" name="Range1_1_1_1_1_2_9"/>
    <protectedRange sqref="AA28:AA30" name="Range1_1_1_1_1_2_10"/>
    <protectedRange sqref="AA32:AA34" name="Range1_1_1_1_1_2_11"/>
    <protectedRange sqref="AA36:AA38" name="Range1_1_1_1_1_2_12"/>
    <protectedRange sqref="AA40:AA42" name="Range1_1_1_1_1_2_13"/>
    <protectedRange sqref="AA44:AA46" name="Range1_1_1_1_1_2_14"/>
    <protectedRange sqref="AA48:AA50" name="Range1_1_1_1_1_2_15"/>
    <protectedRange sqref="AA52:AA54" name="Range1_1_1_1_1_2_16"/>
    <protectedRange sqref="AA56:AA58" name="Range1_1_1_1_1_2_17"/>
    <protectedRange sqref="AA60:AA62" name="Range1_1_1_1_1_2_18"/>
    <protectedRange sqref="AA64:AA66" name="Range1_1_1_1_1_2_19"/>
    <protectedRange sqref="AA68:AA70" name="Range1_1_1_1_1_2_20"/>
    <protectedRange sqref="AA72:AA74" name="Range1_1_1_1_1_2_21"/>
    <protectedRange sqref="AA76:AA78" name="Range1_1_1_1_1_2_22"/>
    <protectedRange sqref="AA80:AA82" name="Range1_1_1_1_1_2_23"/>
    <protectedRange sqref="AA84:AA86" name="Range1_1_1_1_1_2_24"/>
    <protectedRange sqref="AA88:AA90" name="Range1_1_1_1_1_2_25"/>
    <protectedRange sqref="AA92:AA94" name="Range1_1_1_1_1_2_26"/>
    <protectedRange sqref="AA96:AA98" name="Range1_1_1_1_1_2_27"/>
    <protectedRange sqref="AA100:AA102" name="Range1_1_1_1_1_2_28"/>
    <protectedRange sqref="AA104:AA106" name="Range1_1_1_1_1_2_29"/>
    <protectedRange sqref="AA108:AA110" name="Range1_1_1_1_1_2_30"/>
    <protectedRange sqref="AA112:AA114" name="Range1_1_1_1_1_2_31"/>
    <protectedRange sqref="AA116:AA118" name="Range1_1_1_1_1_2_32"/>
    <protectedRange sqref="AA120:AA122" name="Range1_1_1_1_1_2_33"/>
    <protectedRange sqref="AA124:AA126" name="Range1_1_1_1_1_2_34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  <mergeCell ref="A1:A2"/>
    <mergeCell ref="B1:B2"/>
    <mergeCell ref="A76:A79"/>
    <mergeCell ref="A32:A35"/>
    <mergeCell ref="A36:A39"/>
    <mergeCell ref="A60:A63"/>
    <mergeCell ref="AR1:AS1"/>
    <mergeCell ref="AT1:AU1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4:A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81" activePane="bottomLeft" state="frozen"/>
      <selection pane="bottomLeft" activeCell="L106" sqref="L10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14.42578125" style="32" hidden="1" customWidth="1"/>
    <col min="25" max="25" width="11.5703125" style="32" bestFit="1" customWidth="1"/>
    <col min="26" max="26" width="7.5703125" style="32" hidden="1" customWidth="1"/>
    <col min="27" max="27" width="11.7109375" style="32" hidden="1" customWidth="1"/>
    <col min="28" max="28" width="11.5703125" style="32" bestFit="1" customWidth="1"/>
    <col min="29" max="29" width="12.28515625" style="32" hidden="1" customWidth="1"/>
    <col min="30" max="30" width="15" style="80" customWidth="1"/>
    <col min="31" max="31" width="1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27" t="s">
        <v>5</v>
      </c>
      <c r="K1" s="127" t="s">
        <v>6</v>
      </c>
      <c r="L1" s="127" t="s">
        <v>7</v>
      </c>
      <c r="M1" s="127" t="s">
        <v>8</v>
      </c>
      <c r="N1" s="127"/>
      <c r="O1" s="1" t="s">
        <v>9</v>
      </c>
      <c r="P1" s="1"/>
      <c r="Q1" s="1" t="s">
        <v>10</v>
      </c>
      <c r="R1" s="1"/>
      <c r="S1" s="127" t="s">
        <v>11</v>
      </c>
      <c r="T1" s="127"/>
      <c r="U1" s="127" t="s">
        <v>12</v>
      </c>
      <c r="V1" s="127"/>
      <c r="W1" s="127" t="s">
        <v>13</v>
      </c>
      <c r="X1" s="127"/>
      <c r="Y1" s="127" t="s">
        <v>14</v>
      </c>
      <c r="Z1" s="127" t="s">
        <v>15</v>
      </c>
      <c r="AA1" s="127" t="s">
        <v>16</v>
      </c>
      <c r="AB1" s="127" t="s">
        <v>17</v>
      </c>
      <c r="AC1" s="127" t="s">
        <v>18</v>
      </c>
      <c r="AD1" s="115" t="s">
        <v>43</v>
      </c>
      <c r="AE1" s="3" t="s">
        <v>44</v>
      </c>
      <c r="AF1" s="127" t="s">
        <v>19</v>
      </c>
      <c r="AG1" s="127" t="s">
        <v>20</v>
      </c>
      <c r="AH1" s="127" t="s">
        <v>21</v>
      </c>
      <c r="AI1" s="2" t="s">
        <v>22</v>
      </c>
      <c r="AJ1" s="3" t="s">
        <v>23</v>
      </c>
      <c r="AK1" s="127" t="s">
        <v>24</v>
      </c>
      <c r="AL1" s="127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7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126"/>
      <c r="K3" s="126"/>
      <c r="L3" s="126"/>
      <c r="M3" s="126"/>
      <c r="N3" s="6"/>
      <c r="O3" s="126"/>
      <c r="P3" s="6"/>
      <c r="Q3" s="126"/>
      <c r="R3" s="6"/>
      <c r="S3" s="91"/>
      <c r="T3" s="6"/>
      <c r="U3" s="126"/>
      <c r="V3" s="6"/>
      <c r="W3" s="126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6"/>
      <c r="AI3" s="88"/>
      <c r="AJ3" s="89"/>
      <c r="AK3" s="126"/>
      <c r="AL3" s="126"/>
      <c r="AM3" s="99"/>
      <c r="AN3" s="100">
        <f>Април!AN126</f>
        <v>1674.6400000000003</v>
      </c>
      <c r="AO3" s="101"/>
      <c r="AP3" s="90"/>
      <c r="AQ3" s="126"/>
      <c r="AR3" s="126"/>
      <c r="AS3" s="126"/>
      <c r="AT3" s="126"/>
      <c r="AU3" s="126"/>
    </row>
    <row r="4" spans="1:47" x14ac:dyDescent="0.2">
      <c r="A4" s="187">
        <v>1</v>
      </c>
      <c r="B4" s="23">
        <v>1</v>
      </c>
      <c r="C4" s="11" t="s">
        <v>49</v>
      </c>
      <c r="D4" s="12">
        <v>18625</v>
      </c>
      <c r="E4" s="12">
        <v>0</v>
      </c>
      <c r="F4" s="12">
        <v>16971</v>
      </c>
      <c r="G4" s="13">
        <v>1.6</v>
      </c>
      <c r="H4" s="13">
        <v>4</v>
      </c>
      <c r="I4" s="12">
        <v>15710</v>
      </c>
      <c r="J4" s="12">
        <v>16466</v>
      </c>
      <c r="K4" s="14">
        <v>7.3999999999999996E-2</v>
      </c>
      <c r="L4" s="24">
        <f>J4*(1-K4)</f>
        <v>15247.516000000001</v>
      </c>
      <c r="M4" s="15">
        <v>0.71899999999999997</v>
      </c>
      <c r="N4" s="25">
        <f t="shared" ref="N4:N6" si="0">L4*M4</f>
        <v>10962.964004000001</v>
      </c>
      <c r="O4" s="14">
        <v>0.215</v>
      </c>
      <c r="P4" s="25">
        <f t="shared" ref="P4:P6" si="1">L4*O4</f>
        <v>3278.21594</v>
      </c>
      <c r="Q4" s="16">
        <v>6.6000000000000003E-2</v>
      </c>
      <c r="R4" s="25">
        <f t="shared" ref="R4:R6" si="2">L4*Q4</f>
        <v>1006.3360560000001</v>
      </c>
      <c r="S4" s="26">
        <v>0.219</v>
      </c>
      <c r="T4" s="25">
        <f t="shared" ref="T4:T6" si="3">L4*S4</f>
        <v>3339.2060040000001</v>
      </c>
      <c r="U4" s="16">
        <v>0.48599999999999999</v>
      </c>
      <c r="V4" s="25">
        <f t="shared" ref="V4:V6" si="4">L4*U4</f>
        <v>7410.2927760000002</v>
      </c>
      <c r="W4" s="16">
        <v>0.39</v>
      </c>
      <c r="X4" s="25">
        <f>W4*L4</f>
        <v>5946.5312400000012</v>
      </c>
      <c r="Y4" s="17">
        <v>3.0300000000000001E-3</v>
      </c>
      <c r="Z4" s="19">
        <f>L4*Y4</f>
        <v>46.199973480000004</v>
      </c>
      <c r="AA4" s="27">
        <f>IF(L4&gt;0,(AC4+AK4)/L4,0)</f>
        <v>2.8589580217525268E-3</v>
      </c>
      <c r="AB4" s="17">
        <v>2.7999999999999998E-4</v>
      </c>
      <c r="AC4" s="24">
        <f t="shared" ref="AC4:AC6" si="5">AB4*L4</f>
        <v>4.2693044799999997</v>
      </c>
      <c r="AD4" s="118">
        <v>0.22339999999999999</v>
      </c>
      <c r="AE4" s="30">
        <f>AH4*(1-AI4)*AD4</f>
        <v>41.223331800000004</v>
      </c>
      <c r="AF4" s="28">
        <f>IF(AND(AD4&gt;0,AB4&gt;0,Y4&gt;0),((Y4-AB4)*AD4)/((AD4-AB4)*Y4),0)</f>
        <v>0.90872972202204094</v>
      </c>
      <c r="AG4" s="60">
        <f>IF(AND(AA4&gt;0,AJ4&gt;0,AB4&gt;0),((AJ4*(AA4-AB4))/(AA4*(AJ4-AB4))),0)</f>
        <v>0.90324903304885429</v>
      </c>
      <c r="AH4" s="12">
        <v>203</v>
      </c>
      <c r="AI4" s="14">
        <v>9.0999999999999998E-2</v>
      </c>
      <c r="AJ4" s="15">
        <v>0.21310000000000001</v>
      </c>
      <c r="AK4" s="30">
        <f>AH4*(1-AI4)*AJ4</f>
        <v>39.322703700000005</v>
      </c>
      <c r="AL4" s="19">
        <v>1.78</v>
      </c>
      <c r="AM4" s="19"/>
      <c r="AN4" s="102">
        <f>AN3+AH4-AM4</f>
        <v>1877.6400000000003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11" t="s">
        <v>50</v>
      </c>
      <c r="D5" s="34">
        <v>17975</v>
      </c>
      <c r="E5" s="34">
        <v>2</v>
      </c>
      <c r="F5" s="34">
        <v>15794</v>
      </c>
      <c r="G5" s="35">
        <v>1.2</v>
      </c>
      <c r="H5" s="35">
        <v>2.7</v>
      </c>
      <c r="I5" s="34">
        <v>16030</v>
      </c>
      <c r="J5" s="34">
        <v>16491</v>
      </c>
      <c r="K5" s="36">
        <v>8.1000000000000003E-2</v>
      </c>
      <c r="L5" s="37">
        <f>J5*(1-K5)</f>
        <v>15155.229000000001</v>
      </c>
      <c r="M5" s="38">
        <v>0.68300000000000005</v>
      </c>
      <c r="N5" s="25">
        <f t="shared" si="0"/>
        <v>10351.021407000002</v>
      </c>
      <c r="O5" s="36">
        <v>0.19400000000000001</v>
      </c>
      <c r="P5" s="25">
        <f t="shared" si="1"/>
        <v>2940.1144260000001</v>
      </c>
      <c r="Q5" s="39">
        <v>0.123</v>
      </c>
      <c r="R5" s="25">
        <f t="shared" si="2"/>
        <v>1864.0931670000002</v>
      </c>
      <c r="S5" s="28">
        <v>0.2</v>
      </c>
      <c r="T5" s="25">
        <f t="shared" si="3"/>
        <v>3031.0458000000003</v>
      </c>
      <c r="U5" s="39">
        <v>0.52</v>
      </c>
      <c r="V5" s="25">
        <f t="shared" si="4"/>
        <v>7880.7190800000008</v>
      </c>
      <c r="W5" s="39">
        <v>0.39</v>
      </c>
      <c r="X5" s="25">
        <f>W5*L5</f>
        <v>5910.539310000001</v>
      </c>
      <c r="Y5" s="40">
        <v>3.0699999999999998E-3</v>
      </c>
      <c r="Z5" s="18">
        <f>L5*Y5</f>
        <v>46.526553030000002</v>
      </c>
      <c r="AA5" s="27">
        <f>IF(L5&gt;0,(AC5+AK5)/L5,0)</f>
        <v>2.8852794583308508E-3</v>
      </c>
      <c r="AB5" s="40">
        <v>2.7999999999999998E-4</v>
      </c>
      <c r="AC5" s="37">
        <f t="shared" si="5"/>
        <v>4.2434641199999996</v>
      </c>
      <c r="AD5" s="28">
        <v>0.22500000000000001</v>
      </c>
      <c r="AE5" s="41">
        <f>AH5*(1-AI5)*AD5</f>
        <v>40.995900000000006</v>
      </c>
      <c r="AF5" s="28">
        <f>IF(AND(AD5&gt;0,AB5&gt;0,Y5&gt;0),((Y5-AB5)*AD5)/((AD5-AB5)*Y5),0)</f>
        <v>0.90992714205038949</v>
      </c>
      <c r="AG5" s="29">
        <f t="shared" ref="AG5:AG68" si="6">IF(AND(AA5&gt;0,AJ5&gt;0,AB5&gt;0),((AJ5*(AA5-AB5))/(AA5*(AJ5-AB5))),0)</f>
        <v>0.90412390066763526</v>
      </c>
      <c r="AH5" s="34">
        <v>202</v>
      </c>
      <c r="AI5" s="39">
        <v>9.8000000000000004E-2</v>
      </c>
      <c r="AJ5" s="38">
        <v>0.2167</v>
      </c>
      <c r="AK5" s="41">
        <f>AH5*(1-AI5)*AJ5</f>
        <v>39.483606800000004</v>
      </c>
      <c r="AL5" s="42">
        <v>1.75</v>
      </c>
      <c r="AM5" s="42"/>
      <c r="AN5" s="114">
        <f>AN4+AH5-AM5</f>
        <v>2079.6400000000003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46" t="s">
        <v>51</v>
      </c>
      <c r="D6" s="43">
        <v>16300</v>
      </c>
      <c r="E6" s="43">
        <v>1</v>
      </c>
      <c r="F6" s="43">
        <v>16465</v>
      </c>
      <c r="G6" s="37">
        <v>0.9</v>
      </c>
      <c r="H6" s="37">
        <v>2.8</v>
      </c>
      <c r="I6" s="43">
        <v>15801</v>
      </c>
      <c r="J6" s="43">
        <v>16591</v>
      </c>
      <c r="K6" s="39">
        <v>0.08</v>
      </c>
      <c r="L6" s="37">
        <f>J6*(1-K6)</f>
        <v>15263.720000000001</v>
      </c>
      <c r="M6" s="28">
        <v>0.61499999999999999</v>
      </c>
      <c r="N6" s="25">
        <f t="shared" si="0"/>
        <v>9387.1877999999997</v>
      </c>
      <c r="O6" s="39">
        <v>0.23599999999999999</v>
      </c>
      <c r="P6" s="25">
        <f t="shared" si="1"/>
        <v>3602.23792</v>
      </c>
      <c r="Q6" s="39">
        <v>0.14899999999999999</v>
      </c>
      <c r="R6" s="25">
        <f t="shared" si="2"/>
        <v>2274.2942800000001</v>
      </c>
      <c r="S6" s="28">
        <v>0.20200000000000001</v>
      </c>
      <c r="T6" s="25">
        <f t="shared" si="3"/>
        <v>3083.2714400000004</v>
      </c>
      <c r="U6" s="39">
        <v>0.52900000000000003</v>
      </c>
      <c r="V6" s="25">
        <f t="shared" si="4"/>
        <v>8074.507880000001</v>
      </c>
      <c r="W6" s="39">
        <v>0.39</v>
      </c>
      <c r="X6" s="25">
        <f>W6*L6</f>
        <v>5952.8508000000011</v>
      </c>
      <c r="Y6" s="47">
        <v>3.1099999999999999E-3</v>
      </c>
      <c r="Z6" s="18">
        <f>L6*Y6</f>
        <v>47.470169200000001</v>
      </c>
      <c r="AA6" s="27">
        <f>IF(L6&gt;0,(AC6+AK6)/L6,0)</f>
        <v>2.7452276116176131E-3</v>
      </c>
      <c r="AB6" s="47">
        <v>2.7999999999999998E-4</v>
      </c>
      <c r="AC6" s="37">
        <f t="shared" si="5"/>
        <v>4.2738415999999999</v>
      </c>
      <c r="AD6" s="28">
        <v>0.21490000000000001</v>
      </c>
      <c r="AE6" s="41">
        <f>AH6*(1-AI6)*AD6</f>
        <v>37.093459200000005</v>
      </c>
      <c r="AF6" s="28">
        <f>IF(AND(AD6&gt;0,AB6&gt;0,Y6&gt;0),((Y6-AB6)*AD6)/((AD6-AB6)*Y6),0)</f>
        <v>0.91115501832147217</v>
      </c>
      <c r="AG6" s="29">
        <f t="shared" si="6"/>
        <v>0.89915969832920917</v>
      </c>
      <c r="AH6" s="43">
        <v>192</v>
      </c>
      <c r="AI6" s="39">
        <v>0.10100000000000001</v>
      </c>
      <c r="AJ6" s="28">
        <v>0.218</v>
      </c>
      <c r="AK6" s="41">
        <f>AH6*(1-AI6)*AJ6</f>
        <v>37.628543999999998</v>
      </c>
      <c r="AL6" s="18">
        <v>1.67</v>
      </c>
      <c r="AM6" s="18"/>
      <c r="AN6" s="114">
        <f>AN5+AH6-AM6</f>
        <v>2271.6400000000003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52900</v>
      </c>
      <c r="E7" s="51"/>
      <c r="F7" s="51">
        <f>SUM(F4:F6)</f>
        <v>49230</v>
      </c>
      <c r="G7" s="52"/>
      <c r="H7" s="52"/>
      <c r="I7" s="51">
        <f>SUM(I4:I6)</f>
        <v>47541</v>
      </c>
      <c r="J7" s="51">
        <f>SUM(J4:J6)</f>
        <v>49548</v>
      </c>
      <c r="K7" s="21">
        <f>IF(J7&gt;0,(J4*K4+J5*K5+J6*K6)/J7,0)</f>
        <v>7.8338883506902393E-2</v>
      </c>
      <c r="L7" s="52">
        <f>L4+L5+L6</f>
        <v>45666.465000000004</v>
      </c>
      <c r="M7" s="53">
        <f>IF(L7&gt;0,N7/L7,0)</f>
        <v>0.67229143335268016</v>
      </c>
      <c r="N7" s="54">
        <f>N4+N5+N6</f>
        <v>30701.173211000001</v>
      </c>
      <c r="O7" s="21">
        <f>IF(L7&gt;0,P7/L7,0)</f>
        <v>0.21504989024221602</v>
      </c>
      <c r="P7" s="54">
        <f>P4+P5+P6</f>
        <v>9820.5682859999997</v>
      </c>
      <c r="Q7" s="21">
        <f>IF(L7&gt;0,R7/L7,0)</f>
        <v>0.11265867640510382</v>
      </c>
      <c r="R7" s="54">
        <f>R4+R5+R6</f>
        <v>5144.7235030000002</v>
      </c>
      <c r="S7" s="21">
        <f>IF(L7&gt;0,T7/L7,0)</f>
        <v>0.20701237207653361</v>
      </c>
      <c r="T7" s="54">
        <f>T4+T5+T6</f>
        <v>9453.523244</v>
      </c>
      <c r="U7" s="21">
        <f>IF(L7&gt;0,V7/L7,0)</f>
        <v>0.51165597634938464</v>
      </c>
      <c r="V7" s="54">
        <f>V4+V5+V6</f>
        <v>23365.519736000002</v>
      </c>
      <c r="W7" s="21">
        <f>IF(L7&gt;0,X7/L7,0)</f>
        <v>0.39000000000000007</v>
      </c>
      <c r="X7" s="54">
        <f>X4+X5+X6</f>
        <v>17809.921350000004</v>
      </c>
      <c r="Y7" s="55">
        <f>IF(L7&gt;0,Z7/L7,0)</f>
        <v>3.0700141933473505E-3</v>
      </c>
      <c r="Z7" s="56">
        <f>SUM(Z4:Z6)</f>
        <v>140.19669571000003</v>
      </c>
      <c r="AA7" s="55">
        <f>IF(L7&gt;0,(AA4*L4+AA5*L5+AA6*L6)/L7,0)</f>
        <v>2.8296796062493561E-3</v>
      </c>
      <c r="AB7" s="55">
        <f>IF(J7&gt;0,(J4*AB4+J5*AB5+J6*AB6)/J7,0)</f>
        <v>2.7999999999999998E-4</v>
      </c>
      <c r="AC7" s="52">
        <f>SUM(AC4:AC6)</f>
        <v>12.786610199999998</v>
      </c>
      <c r="AD7" s="53">
        <f>IF(J7&gt;0,(J4*AD4+J5*AD5+J6*AD6)/J7,0)</f>
        <v>0.22108632639057077</v>
      </c>
      <c r="AE7" s="58">
        <f>SUM(AE4:AE6)</f>
        <v>119.31269100000003</v>
      </c>
      <c r="AF7" s="53">
        <f>IF(AND(Z7&gt;0),((Z4*AF4+Z5*AF5+Z6*AF6)/Z7),0)</f>
        <v>0.90994830318243902</v>
      </c>
      <c r="AG7" s="57">
        <f t="shared" si="6"/>
        <v>0.90221874163514049</v>
      </c>
      <c r="AH7" s="51">
        <f>SUM(AH4:AH6)</f>
        <v>597</v>
      </c>
      <c r="AI7" s="21">
        <f>IF(AH7&gt;0,(AI4*AH4+AI5*AH5+AI6*AH6)/AH7,0)</f>
        <v>9.6584589614740368E-2</v>
      </c>
      <c r="AJ7" s="53">
        <f>IF(J7&gt;0,(AJ4*J4+AJ5*J5+AJ6*J6)/J7,0)</f>
        <v>0.21593893396302577</v>
      </c>
      <c r="AK7" s="58">
        <f>SUM(AK4:AK6)</f>
        <v>116.4348545</v>
      </c>
      <c r="AL7" s="56"/>
      <c r="AM7" s="56">
        <f>SUM(AM4:AM6)</f>
        <v>0</v>
      </c>
      <c r="AN7" s="106"/>
      <c r="AO7" s="107">
        <f>AN6</f>
        <v>2271.6400000000003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49</v>
      </c>
      <c r="D8" s="12">
        <v>16834</v>
      </c>
      <c r="E8" s="12">
        <v>0</v>
      </c>
      <c r="F8" s="12">
        <v>15705</v>
      </c>
      <c r="G8" s="13">
        <v>1.2</v>
      </c>
      <c r="H8" s="13">
        <v>3.8</v>
      </c>
      <c r="I8" s="12">
        <v>15353</v>
      </c>
      <c r="J8" s="12">
        <v>16525</v>
      </c>
      <c r="K8" s="14">
        <v>0.08</v>
      </c>
      <c r="L8" s="24">
        <f t="shared" ref="L8:L10" si="7">J8*(1-K8)</f>
        <v>15203</v>
      </c>
      <c r="M8" s="15">
        <v>0.65900000000000003</v>
      </c>
      <c r="N8" s="25">
        <f t="shared" ref="N8:N10" si="8">L8*M8</f>
        <v>10018.777</v>
      </c>
      <c r="O8" s="14">
        <v>0.23699999999999999</v>
      </c>
      <c r="P8" s="25">
        <f t="shared" ref="P8:P10" si="9">L8*O8</f>
        <v>3603.1109999999999</v>
      </c>
      <c r="Q8" s="16">
        <v>0.104</v>
      </c>
      <c r="R8" s="25">
        <f t="shared" ref="R8:R10" si="10">L8*Q8</f>
        <v>1581.1119999999999</v>
      </c>
      <c r="S8" s="26">
        <v>0.20200000000000001</v>
      </c>
      <c r="T8" s="25">
        <f t="shared" ref="T8:T10" si="11">L8*S8</f>
        <v>3071.0060000000003</v>
      </c>
      <c r="U8" s="16">
        <v>0.53200000000000003</v>
      </c>
      <c r="V8" s="25">
        <f t="shared" ref="V8:V10" si="12">L8*U8</f>
        <v>8087.9960000000001</v>
      </c>
      <c r="W8" s="16">
        <v>0.39</v>
      </c>
      <c r="X8" s="25">
        <f t="shared" ref="X8:X10" si="13">W8*L8</f>
        <v>5929.17</v>
      </c>
      <c r="Y8" s="17">
        <v>3.1099999999999999E-3</v>
      </c>
      <c r="Z8" s="18">
        <f t="shared" ref="Z8:Z10" si="14">L8*Y8</f>
        <v>47.281329999999997</v>
      </c>
      <c r="AA8" s="27">
        <f>IF(L8&gt;0,(AC8+AK8)/L8,0)</f>
        <v>3.1702784253107934E-3</v>
      </c>
      <c r="AB8" s="17">
        <v>2.9999999999999997E-4</v>
      </c>
      <c r="AC8" s="24">
        <f t="shared" ref="AC8:AC10" si="15">AB8*L8</f>
        <v>4.5608999999999993</v>
      </c>
      <c r="AD8" s="118">
        <v>0.21540000000000001</v>
      </c>
      <c r="AE8" s="30">
        <f t="shared" ref="AE8:AE10" si="16">AH8*(1-AI8)*AD8</f>
        <v>46.097969400000004</v>
      </c>
      <c r="AF8" s="28">
        <f t="shared" ref="AF8:AF10" si="17">IF(AND(AD8&gt;0,AB8&gt;0,Y8&gt;0),((Y8-AB8)*AD8)/((AD8-AB8)*Y8),0)</f>
        <v>0.90479714064048578</v>
      </c>
      <c r="AG8" s="60">
        <f t="shared" si="6"/>
        <v>0.90670513125028485</v>
      </c>
      <c r="AH8" s="12">
        <v>237</v>
      </c>
      <c r="AI8" s="14">
        <v>9.7000000000000003E-2</v>
      </c>
      <c r="AJ8" s="15">
        <v>0.2039</v>
      </c>
      <c r="AK8" s="30">
        <f t="shared" ref="AK8:AK10" si="18">AH8*(1-AI8)*AJ8</f>
        <v>43.636842899999998</v>
      </c>
      <c r="AL8" s="19">
        <v>1.8</v>
      </c>
      <c r="AM8" s="19"/>
      <c r="AN8" s="102">
        <f>AN6+AH8-AM8</f>
        <v>2508.6400000000003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11" t="s">
        <v>52</v>
      </c>
      <c r="D9" s="34">
        <v>17612</v>
      </c>
      <c r="E9" s="34">
        <v>1</v>
      </c>
      <c r="F9" s="34">
        <v>15843</v>
      </c>
      <c r="G9" s="35">
        <v>0.9</v>
      </c>
      <c r="H9" s="35">
        <v>3.1</v>
      </c>
      <c r="I9" s="34">
        <v>15646</v>
      </c>
      <c r="J9" s="34">
        <v>16415</v>
      </c>
      <c r="K9" s="36">
        <v>8.1000000000000003E-2</v>
      </c>
      <c r="L9" s="37">
        <f t="shared" si="7"/>
        <v>15085.385</v>
      </c>
      <c r="M9" s="38">
        <v>0.60799999999999998</v>
      </c>
      <c r="N9" s="25">
        <f t="shared" si="8"/>
        <v>9171.9140800000005</v>
      </c>
      <c r="O9" s="36">
        <v>0.24399999999999999</v>
      </c>
      <c r="P9" s="25">
        <f t="shared" si="9"/>
        <v>3680.83394</v>
      </c>
      <c r="Q9" s="39">
        <v>0.14799999999999999</v>
      </c>
      <c r="R9" s="25">
        <f t="shared" si="10"/>
        <v>2232.6369799999998</v>
      </c>
      <c r="S9" s="28">
        <v>0.19600000000000001</v>
      </c>
      <c r="T9" s="25">
        <f t="shared" si="11"/>
        <v>2956.7354600000003</v>
      </c>
      <c r="U9" s="39">
        <v>0.52800000000000002</v>
      </c>
      <c r="V9" s="25">
        <f t="shared" si="12"/>
        <v>7965.0832800000007</v>
      </c>
      <c r="W9" s="39">
        <v>0.39</v>
      </c>
      <c r="X9" s="25">
        <f t="shared" si="13"/>
        <v>5883.30015</v>
      </c>
      <c r="Y9" s="40">
        <v>3.1800000000000001E-3</v>
      </c>
      <c r="Z9" s="18">
        <f t="shared" si="14"/>
        <v>47.971524299999999</v>
      </c>
      <c r="AA9" s="27">
        <f>IF(L9&gt;0,(AC9+AK9)/L9,0)</f>
        <v>3.5103976696650432E-3</v>
      </c>
      <c r="AB9" s="40">
        <v>3.1E-4</v>
      </c>
      <c r="AC9" s="37">
        <f t="shared" si="15"/>
        <v>4.6764693499999996</v>
      </c>
      <c r="AD9" s="28">
        <v>0.22159999999999999</v>
      </c>
      <c r="AE9" s="41">
        <f t="shared" si="16"/>
        <v>51.018968000000001</v>
      </c>
      <c r="AF9" s="28">
        <f t="shared" si="17"/>
        <v>0.90378003649839378</v>
      </c>
      <c r="AG9" s="29">
        <f t="shared" si="6"/>
        <v>0.91304066691592223</v>
      </c>
      <c r="AH9" s="34">
        <v>253</v>
      </c>
      <c r="AI9" s="36">
        <v>0.09</v>
      </c>
      <c r="AJ9" s="38">
        <v>0.2097</v>
      </c>
      <c r="AK9" s="41">
        <f t="shared" si="18"/>
        <v>48.279231000000003</v>
      </c>
      <c r="AL9" s="42">
        <v>1.7</v>
      </c>
      <c r="AM9" s="42"/>
      <c r="AN9" s="114">
        <f>AN8+AH9-AM9</f>
        <v>2761.6400000000003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46" t="s">
        <v>51</v>
      </c>
      <c r="D10" s="43">
        <v>14800</v>
      </c>
      <c r="E10" s="43">
        <v>1</v>
      </c>
      <c r="F10" s="43">
        <v>15122</v>
      </c>
      <c r="G10" s="37">
        <v>0.8</v>
      </c>
      <c r="H10" s="37">
        <v>2.9</v>
      </c>
      <c r="I10" s="43">
        <v>15101</v>
      </c>
      <c r="J10" s="43">
        <v>16351</v>
      </c>
      <c r="K10" s="39">
        <v>7.9000000000000001E-2</v>
      </c>
      <c r="L10" s="37">
        <f t="shared" si="7"/>
        <v>15059.271000000001</v>
      </c>
      <c r="M10" s="28">
        <v>0.56399999999999995</v>
      </c>
      <c r="N10" s="25">
        <f t="shared" si="8"/>
        <v>8493.428844</v>
      </c>
      <c r="O10" s="39">
        <v>0.25800000000000001</v>
      </c>
      <c r="P10" s="25">
        <f t="shared" si="9"/>
        <v>3885.2919180000004</v>
      </c>
      <c r="Q10" s="39">
        <v>0.17799999999999999</v>
      </c>
      <c r="R10" s="25">
        <f t="shared" si="10"/>
        <v>2680.5502379999998</v>
      </c>
      <c r="S10" s="28">
        <v>0.20799999999999999</v>
      </c>
      <c r="T10" s="25">
        <f t="shared" si="11"/>
        <v>3132.328368</v>
      </c>
      <c r="U10" s="39">
        <v>0.52800000000000002</v>
      </c>
      <c r="V10" s="25">
        <f t="shared" si="12"/>
        <v>7951.2950880000008</v>
      </c>
      <c r="W10" s="39">
        <v>0.39</v>
      </c>
      <c r="X10" s="25">
        <f t="shared" si="13"/>
        <v>5873.1156900000005</v>
      </c>
      <c r="Y10" s="47">
        <v>3.2299999999999998E-3</v>
      </c>
      <c r="Z10" s="18">
        <f t="shared" si="14"/>
        <v>48.641445329999996</v>
      </c>
      <c r="AA10" s="27">
        <f>IF(L10&gt;0,(AC10+AK10)/L10,0)</f>
        <v>3.2041844057391624E-3</v>
      </c>
      <c r="AB10" s="47">
        <v>2.9999999999999997E-4</v>
      </c>
      <c r="AC10" s="37">
        <f t="shared" si="15"/>
        <v>4.5177813000000002</v>
      </c>
      <c r="AD10" s="28">
        <v>0.22140000000000001</v>
      </c>
      <c r="AE10" s="41">
        <f t="shared" si="16"/>
        <v>44.519112000000007</v>
      </c>
      <c r="AF10" s="28">
        <f t="shared" si="17"/>
        <v>0.90835157172202596</v>
      </c>
      <c r="AG10" s="29">
        <f t="shared" si="6"/>
        <v>0.90762432554068218</v>
      </c>
      <c r="AH10" s="43">
        <v>220</v>
      </c>
      <c r="AI10" s="39">
        <v>8.5999999999999993E-2</v>
      </c>
      <c r="AJ10" s="28">
        <v>0.2175</v>
      </c>
      <c r="AK10" s="41">
        <f t="shared" si="18"/>
        <v>43.734900000000003</v>
      </c>
      <c r="AL10" s="18">
        <v>1.63</v>
      </c>
      <c r="AM10" s="18"/>
      <c r="AN10" s="114">
        <f>AN9+AH10-AM10</f>
        <v>2981.6400000000003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19">SUM(D8:D10)</f>
        <v>49246</v>
      </c>
      <c r="E11" s="51"/>
      <c r="F11" s="51">
        <f t="shared" ref="F11" si="20">SUM(F8:F10)</f>
        <v>46670</v>
      </c>
      <c r="G11" s="52"/>
      <c r="H11" s="52"/>
      <c r="I11" s="51">
        <f t="shared" ref="I11:J11" si="21">SUM(I8:I10)</f>
        <v>46100</v>
      </c>
      <c r="J11" s="51">
        <f t="shared" si="21"/>
        <v>49291</v>
      </c>
      <c r="K11" s="21">
        <f t="shared" ref="K11" si="22">IF(J11&gt;0,(J8*K8+J9*K9+J10*K10)/J11,0)</f>
        <v>8.0001298411474714E-2</v>
      </c>
      <c r="L11" s="52">
        <f t="shared" ref="L11" si="23">L8+L9+L10</f>
        <v>45347.656000000003</v>
      </c>
      <c r="M11" s="53">
        <f t="shared" ref="M11" si="24">IF(L11&gt;0,N11/L11,0)</f>
        <v>0.6104862382302626</v>
      </c>
      <c r="N11" s="54">
        <f t="shared" ref="N11" si="25">N8+N9+N10</f>
        <v>27684.119923999999</v>
      </c>
      <c r="O11" s="21">
        <f t="shared" ref="O11" si="26">IF(L11&gt;0,P11/L11,0)</f>
        <v>0.24630240773635576</v>
      </c>
      <c r="P11" s="54">
        <f t="shared" ref="P11" si="27">P8+P9+P10</f>
        <v>11169.236858</v>
      </c>
      <c r="Q11" s="21">
        <f t="shared" ref="Q11" si="28">IF(L11&gt;0,R11/L11,0)</f>
        <v>0.14321135403338153</v>
      </c>
      <c r="R11" s="54">
        <f t="shared" ref="R11" si="29">R8+R9+R10</f>
        <v>6494.2992179999992</v>
      </c>
      <c r="S11" s="21">
        <f t="shared" ref="S11" si="30">IF(L11&gt;0,T11/L11,0)</f>
        <v>0.20199654482692558</v>
      </c>
      <c r="T11" s="54">
        <f t="shared" ref="T11" si="31">T8+T9+T10</f>
        <v>9160.0698280000015</v>
      </c>
      <c r="U11" s="21">
        <f t="shared" ref="U11" si="32">IF(L11&gt;0,V11/L11,0)</f>
        <v>0.529341017493826</v>
      </c>
      <c r="V11" s="54">
        <f t="shared" ref="V11" si="33">V8+V9+V10</f>
        <v>24004.374368000004</v>
      </c>
      <c r="W11" s="21">
        <f t="shared" ref="W11" si="34">IF(L11&gt;0,X11/L11,0)</f>
        <v>0.38999999999999996</v>
      </c>
      <c r="X11" s="54">
        <f t="shared" ref="X11" si="35">X8+X9+X10</f>
        <v>17685.58584</v>
      </c>
      <c r="Y11" s="55">
        <f t="shared" ref="Y11" si="36">IF(L11&gt;0,Z11/L11,0)</f>
        <v>3.1731364379671569E-3</v>
      </c>
      <c r="Z11" s="56">
        <f t="shared" ref="Z11" si="37">SUM(Z8:Z10)</f>
        <v>143.89429962999998</v>
      </c>
      <c r="AA11" s="55">
        <f t="shared" ref="AA11" si="38">IF(L11&gt;0,(AA8*L8+AA9*L9+AA10*L10)/L11,0)</f>
        <v>3.2946824098251076E-3</v>
      </c>
      <c r="AB11" s="55">
        <f t="shared" ref="AB11" si="39">IF(J11&gt;0,(J8*AB8+J9*AB9+J10*AB10)/J11,0)</f>
        <v>3.0333022255584185E-4</v>
      </c>
      <c r="AC11" s="52">
        <f t="shared" ref="AC11" si="40">SUM(AC8:AC10)</f>
        <v>13.755150649999997</v>
      </c>
      <c r="AD11" s="53">
        <f t="shared" ref="AD11" si="41">IF(J11&gt;0,(J8*AD8+J9*AD9+J10*AD10)/J11,0)</f>
        <v>0.2194550810492788</v>
      </c>
      <c r="AE11" s="58">
        <f t="shared" ref="AE11" si="42">SUM(AE8:AE10)</f>
        <v>141.63604940000002</v>
      </c>
      <c r="AF11" s="53">
        <f t="shared" ref="AF11" si="43">IF(AND(Z11&gt;0),((Z8*AF8+Z9*AF9+Z10*AF10)/Z11),0)</f>
        <v>0.90565958362386401</v>
      </c>
      <c r="AG11" s="57">
        <f t="shared" si="6"/>
        <v>0.909244593821814</v>
      </c>
      <c r="AH11" s="51">
        <f t="shared" ref="AH11" si="44">SUM(AH8:AH10)</f>
        <v>710</v>
      </c>
      <c r="AI11" s="21">
        <f t="shared" ref="AI11" si="45">IF(AH11&gt;0,(AI8*AH8+AI9*AH9+AI10*AH10)/AH11,0)</f>
        <v>9.109718309859155E-2</v>
      </c>
      <c r="AJ11" s="53">
        <f t="shared" ref="AJ11" si="46">IF(J11&gt;0,(AJ8*J8+AJ9*J9+AJ10*J10)/J11,0)</f>
        <v>0.21034297336227709</v>
      </c>
      <c r="AK11" s="58">
        <f t="shared" ref="AK11" si="47">SUM(AK8:AK10)</f>
        <v>135.6509739</v>
      </c>
      <c r="AL11" s="56"/>
      <c r="AM11" s="56">
        <f t="shared" ref="AM11" si="48">SUM(AM8:AM10)</f>
        <v>0</v>
      </c>
      <c r="AN11" s="106"/>
      <c r="AO11" s="107">
        <f>AN10</f>
        <v>2981.6400000000003</v>
      </c>
      <c r="AP11" s="51">
        <f t="shared" ref="AP11" si="49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49</v>
      </c>
      <c r="D12" s="12">
        <v>15143</v>
      </c>
      <c r="E12" s="12">
        <v>0</v>
      </c>
      <c r="F12" s="12">
        <v>12429</v>
      </c>
      <c r="G12" s="13">
        <v>0.7</v>
      </c>
      <c r="H12" s="13">
        <v>4</v>
      </c>
      <c r="I12" s="12">
        <v>12661</v>
      </c>
      <c r="J12" s="12">
        <v>16442</v>
      </c>
      <c r="K12" s="14">
        <v>8.1000000000000003E-2</v>
      </c>
      <c r="L12" s="24">
        <f t="shared" ref="L12:L14" si="50">J12*(1-K12)</f>
        <v>15110.198</v>
      </c>
      <c r="M12" s="15">
        <v>0.65400000000000003</v>
      </c>
      <c r="N12" s="25">
        <f t="shared" ref="N12:N14" si="51">L12*M12</f>
        <v>9882.0694920000005</v>
      </c>
      <c r="O12" s="14">
        <v>0.17899999999999999</v>
      </c>
      <c r="P12" s="25">
        <f t="shared" ref="P12:P14" si="52">L12*O12</f>
        <v>2704.7254419999999</v>
      </c>
      <c r="Q12" s="16">
        <v>0.16700000000000001</v>
      </c>
      <c r="R12" s="25">
        <f t="shared" ref="R12:R14" si="53">L12*Q12</f>
        <v>2523.4030660000003</v>
      </c>
      <c r="S12" s="26">
        <v>0.20899999999999999</v>
      </c>
      <c r="T12" s="25">
        <f t="shared" ref="T12:T14" si="54">L12*S12</f>
        <v>3158.0313820000001</v>
      </c>
      <c r="U12" s="16">
        <v>0.52900000000000003</v>
      </c>
      <c r="V12" s="25">
        <f t="shared" ref="V12:V14" si="55">L12*U12</f>
        <v>7993.294742000001</v>
      </c>
      <c r="W12" s="16">
        <v>0.39</v>
      </c>
      <c r="X12" s="25">
        <f t="shared" ref="X12:X14" si="56">W12*L12</f>
        <v>5892.9772200000007</v>
      </c>
      <c r="Y12" s="17">
        <v>3.14E-3</v>
      </c>
      <c r="Z12" s="18">
        <f t="shared" ref="Z12:Z14" si="57">L12*Y12</f>
        <v>47.446021719999997</v>
      </c>
      <c r="AA12" s="27">
        <f>IF(L12&gt;0,(AC12+AK12)/L12,0)</f>
        <v>3.0621135421256556E-3</v>
      </c>
      <c r="AB12" s="17">
        <v>2.9E-4</v>
      </c>
      <c r="AC12" s="24">
        <f t="shared" ref="AC12:AC14" si="58">AB12*L12</f>
        <v>4.38195742</v>
      </c>
      <c r="AD12" s="118">
        <v>0.2185</v>
      </c>
      <c r="AE12" s="30">
        <f t="shared" ref="AE12:AE14" si="59">AH12*(1-AI12)*AD12</f>
        <v>43.479096500000004</v>
      </c>
      <c r="AF12" s="28">
        <f t="shared" ref="AF12:AF14" si="60">IF(AND(AD12&gt;0,AB12&gt;0,Y12&gt;0),((Y12-AB12)*AD12)/((AD12-AB12)*Y12),0)</f>
        <v>0.90884956552984519</v>
      </c>
      <c r="AG12" s="60">
        <f t="shared" si="6"/>
        <v>0.90654309071193429</v>
      </c>
      <c r="AH12" s="12">
        <v>217</v>
      </c>
      <c r="AI12" s="14">
        <v>8.3000000000000004E-2</v>
      </c>
      <c r="AJ12" s="15">
        <v>0.21049999999999999</v>
      </c>
      <c r="AK12" s="30">
        <f t="shared" ref="AK12:AK14" si="61">AH12*(1-AI12)*AJ12</f>
        <v>41.887184499999996</v>
      </c>
      <c r="AL12" s="19">
        <v>1.73</v>
      </c>
      <c r="AM12" s="19"/>
      <c r="AN12" s="102">
        <f>AN10+AH12-AM12</f>
        <v>3198.6400000000003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52</v>
      </c>
      <c r="D13" s="34">
        <v>18241</v>
      </c>
      <c r="E13" s="34">
        <v>1</v>
      </c>
      <c r="F13" s="34">
        <v>15234</v>
      </c>
      <c r="G13" s="35">
        <v>1.6</v>
      </c>
      <c r="H13" s="35">
        <v>3.2</v>
      </c>
      <c r="I13" s="34">
        <v>15642</v>
      </c>
      <c r="J13" s="34">
        <v>16319</v>
      </c>
      <c r="K13" s="36">
        <v>0.08</v>
      </c>
      <c r="L13" s="37">
        <f t="shared" si="50"/>
        <v>15013.480000000001</v>
      </c>
      <c r="M13" s="38">
        <v>0.64200000000000002</v>
      </c>
      <c r="N13" s="25">
        <f t="shared" si="51"/>
        <v>9638.6541600000019</v>
      </c>
      <c r="O13" s="36">
        <v>0.22600000000000001</v>
      </c>
      <c r="P13" s="25">
        <f t="shared" si="52"/>
        <v>3393.0464800000004</v>
      </c>
      <c r="Q13" s="39">
        <v>0.13200000000000001</v>
      </c>
      <c r="R13" s="25">
        <f t="shared" si="53"/>
        <v>1981.7793600000002</v>
      </c>
      <c r="S13" s="28">
        <v>0.216</v>
      </c>
      <c r="T13" s="25">
        <f t="shared" si="54"/>
        <v>3242.9116800000002</v>
      </c>
      <c r="U13" s="39">
        <v>0.51200000000000001</v>
      </c>
      <c r="V13" s="25">
        <f t="shared" si="55"/>
        <v>7686.9017600000006</v>
      </c>
      <c r="W13" s="39">
        <v>0.39</v>
      </c>
      <c r="X13" s="25">
        <f t="shared" si="56"/>
        <v>5855.2572000000009</v>
      </c>
      <c r="Y13" s="40">
        <v>3.0799999999999998E-3</v>
      </c>
      <c r="Z13" s="18">
        <f t="shared" si="57"/>
        <v>46.241518400000004</v>
      </c>
      <c r="AA13" s="27">
        <f>IF(L13&gt;0,(AC13+AK13)/L13,0)</f>
        <v>2.955532894438864E-3</v>
      </c>
      <c r="AB13" s="40">
        <v>2.9E-4</v>
      </c>
      <c r="AC13" s="37">
        <f t="shared" si="58"/>
        <v>4.3539092000000004</v>
      </c>
      <c r="AD13" s="28">
        <v>0.2195</v>
      </c>
      <c r="AE13" s="41">
        <f t="shared" si="59"/>
        <v>40.837536</v>
      </c>
      <c r="AF13" s="28">
        <f t="shared" si="60"/>
        <v>0.90704252638014804</v>
      </c>
      <c r="AG13" s="29">
        <f t="shared" si="6"/>
        <v>0.9030965107936223</v>
      </c>
      <c r="AH13" s="34">
        <v>204</v>
      </c>
      <c r="AI13" s="36">
        <v>8.7999999999999995E-2</v>
      </c>
      <c r="AJ13" s="38">
        <v>0.21510000000000001</v>
      </c>
      <c r="AK13" s="41">
        <f t="shared" si="61"/>
        <v>40.018924800000001</v>
      </c>
      <c r="AL13" s="42">
        <v>1.6</v>
      </c>
      <c r="AM13" s="42"/>
      <c r="AN13" s="114">
        <f>AN12+AH13-AM13</f>
        <v>3402.6400000000003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11" t="s">
        <v>53</v>
      </c>
      <c r="D14" s="43">
        <v>13340</v>
      </c>
      <c r="E14" s="43">
        <v>1</v>
      </c>
      <c r="F14" s="43">
        <v>15567</v>
      </c>
      <c r="G14" s="37">
        <v>1.3</v>
      </c>
      <c r="H14" s="37">
        <v>3.2</v>
      </c>
      <c r="I14" s="43">
        <v>15528</v>
      </c>
      <c r="J14" s="43">
        <v>16243</v>
      </c>
      <c r="K14" s="39">
        <v>7.6999999999999999E-2</v>
      </c>
      <c r="L14" s="37">
        <f t="shared" si="50"/>
        <v>14992.289000000001</v>
      </c>
      <c r="M14" s="28">
        <v>0.71599999999999997</v>
      </c>
      <c r="N14" s="25">
        <f t="shared" si="51"/>
        <v>10734.478924000001</v>
      </c>
      <c r="O14" s="39">
        <v>0.15</v>
      </c>
      <c r="P14" s="25">
        <f t="shared" si="52"/>
        <v>2248.8433500000001</v>
      </c>
      <c r="Q14" s="39">
        <v>0.13400000000000001</v>
      </c>
      <c r="R14" s="25">
        <f t="shared" si="53"/>
        <v>2008.9667260000001</v>
      </c>
      <c r="S14" s="28">
        <v>0.21199999999999999</v>
      </c>
      <c r="T14" s="25">
        <f t="shared" si="54"/>
        <v>3178.365268</v>
      </c>
      <c r="U14" s="39">
        <v>0.51900000000000002</v>
      </c>
      <c r="V14" s="25">
        <f t="shared" si="55"/>
        <v>7780.9979910000002</v>
      </c>
      <c r="W14" s="39">
        <v>0.4</v>
      </c>
      <c r="X14" s="25">
        <f t="shared" si="56"/>
        <v>5996.9156000000003</v>
      </c>
      <c r="Y14" s="47">
        <v>3.0899999999999999E-3</v>
      </c>
      <c r="Z14" s="18">
        <f t="shared" si="57"/>
        <v>46.326173009999998</v>
      </c>
      <c r="AA14" s="27">
        <f>IF(L14&gt;0,(AC14+AK14)/L14,0)</f>
        <v>2.9513554361178603E-3</v>
      </c>
      <c r="AB14" s="47">
        <v>2.5999999999999998E-4</v>
      </c>
      <c r="AC14" s="37">
        <f t="shared" si="58"/>
        <v>3.8979951399999999</v>
      </c>
      <c r="AD14" s="28">
        <v>0.2238</v>
      </c>
      <c r="AE14" s="41">
        <f t="shared" si="59"/>
        <v>42.296185800000003</v>
      </c>
      <c r="AF14" s="28">
        <f t="shared" si="60"/>
        <v>0.91692284172333793</v>
      </c>
      <c r="AG14" s="29">
        <f t="shared" si="6"/>
        <v>0.91301675435179741</v>
      </c>
      <c r="AH14" s="43">
        <v>207</v>
      </c>
      <c r="AI14" s="39">
        <v>8.6999999999999994E-2</v>
      </c>
      <c r="AJ14" s="28">
        <v>0.2135</v>
      </c>
      <c r="AK14" s="41">
        <f t="shared" si="61"/>
        <v>40.3495785</v>
      </c>
      <c r="AL14" s="18">
        <v>1.7</v>
      </c>
      <c r="AM14" s="18"/>
      <c r="AN14" s="114">
        <f>AN13+AH14-AM14</f>
        <v>3609.6400000000003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62">SUM(D12:D14)</f>
        <v>46724</v>
      </c>
      <c r="E15" s="51"/>
      <c r="F15" s="51">
        <f t="shared" ref="F15" si="63">SUM(F12:F14)</f>
        <v>43230</v>
      </c>
      <c r="G15" s="52"/>
      <c r="H15" s="52"/>
      <c r="I15" s="51">
        <f t="shared" ref="I15:J15" si="64">SUM(I12:I14)</f>
        <v>43831</v>
      </c>
      <c r="J15" s="51">
        <f t="shared" si="64"/>
        <v>49004</v>
      </c>
      <c r="K15" s="21">
        <f t="shared" ref="K15" si="65">IF(J15&gt;0,(J12*K12+J13*K13+J14*K14)/J15,0)</f>
        <v>7.9341135417516945E-2</v>
      </c>
      <c r="L15" s="52">
        <f t="shared" ref="L15" si="66">L12+L13+L14</f>
        <v>45115.967000000004</v>
      </c>
      <c r="M15" s="53">
        <f t="shared" ref="M15" si="67">IF(L15&gt;0,N15/L15,0)</f>
        <v>0.67060964416433766</v>
      </c>
      <c r="N15" s="54">
        <f t="shared" ref="N15" si="68">N12+N13+N14</f>
        <v>30255.202576000003</v>
      </c>
      <c r="O15" s="21">
        <f t="shared" ref="O15" si="69">IF(L15&gt;0,P15/L15,0)</f>
        <v>0.18500357693762828</v>
      </c>
      <c r="P15" s="54">
        <f t="shared" ref="P15" si="70">P12+P13+P14</f>
        <v>8346.6152719999991</v>
      </c>
      <c r="Q15" s="21">
        <f t="shared" ref="Q15" si="71">IF(L15&gt;0,R15/L15,0)</f>
        <v>0.14438677889803403</v>
      </c>
      <c r="R15" s="54">
        <f t="shared" ref="R15" si="72">R12+R13+R14</f>
        <v>6514.149152</v>
      </c>
      <c r="S15" s="21">
        <f t="shared" ref="S15" si="73">IF(L15&gt;0,T15/L15,0)</f>
        <v>0.2123263440191806</v>
      </c>
      <c r="T15" s="54">
        <f t="shared" ref="T15" si="74">T12+T13+T14</f>
        <v>9579.3083299999998</v>
      </c>
      <c r="U15" s="21">
        <f t="shared" ref="U15" si="75">IF(L15&gt;0,V15/L15,0)</f>
        <v>0.52001976357948843</v>
      </c>
      <c r="V15" s="54">
        <f t="shared" ref="V15" si="76">V12+V13+V14</f>
        <v>23461.194493000003</v>
      </c>
      <c r="W15" s="21">
        <f t="shared" ref="W15" si="77">IF(L15&gt;0,X15/L15,0)</f>
        <v>0.39332305611447937</v>
      </c>
      <c r="X15" s="54">
        <f t="shared" ref="X15" si="78">X12+X13+X14</f>
        <v>17745.150020000001</v>
      </c>
      <c r="Y15" s="55">
        <f t="shared" ref="Y15" si="79">IF(L15&gt;0,Z15/L15,0)</f>
        <v>3.1034182007004299E-3</v>
      </c>
      <c r="Z15" s="56">
        <f t="shared" ref="Z15" si="80">SUM(Z12:Z14)</f>
        <v>140.01371312999999</v>
      </c>
      <c r="AA15" s="55">
        <f t="shared" ref="AA15" si="81">IF(L15&gt;0,(AA12*L12+AA13*L13+AA14*L14)/L15,0)</f>
        <v>2.989840593686044E-3</v>
      </c>
      <c r="AB15" s="55">
        <f t="shared" ref="AB15" si="82">IF(J15&gt;0,(J12*AB12+J13*AB13+J14*AB14)/J15,0)</f>
        <v>2.8005611786792917E-4</v>
      </c>
      <c r="AC15" s="52">
        <f t="shared" ref="AC15" si="83">SUM(AC12:AC14)</f>
        <v>12.633861759999998</v>
      </c>
      <c r="AD15" s="53">
        <f t="shared" ref="AD15" si="84">IF(J15&gt;0,(J12*AD12+J13*AD13+J14*AD14)/J15,0)</f>
        <v>0.22058976614153947</v>
      </c>
      <c r="AE15" s="58">
        <f t="shared" ref="AE15" si="85">SUM(AE12:AE14)</f>
        <v>126.6128183</v>
      </c>
      <c r="AF15" s="53">
        <f t="shared" ref="AF15" si="86">IF(AND(Z15&gt;0),((Z12*AF12+Z13*AF13+Z14*AF14)/Z15),0)</f>
        <v>0.91092396059525826</v>
      </c>
      <c r="AG15" s="57">
        <f t="shared" si="6"/>
        <v>0.90752383386758362</v>
      </c>
      <c r="AH15" s="51">
        <f t="shared" ref="AH15" si="87">SUM(AH12:AH14)</f>
        <v>628</v>
      </c>
      <c r="AI15" s="21">
        <f t="shared" ref="AI15" si="88">IF(AH15&gt;0,(AI12*AH12+AI13*AH13+AI14*AH14)/AH15,0)</f>
        <v>8.5942675159235662E-2</v>
      </c>
      <c r="AJ15" s="53">
        <f t="shared" ref="AJ15" si="89">IF(J15&gt;0,(AJ12*J12+AJ13*J13+AJ14*J14)/J15,0)</f>
        <v>0.21302625091829239</v>
      </c>
      <c r="AK15" s="58">
        <f t="shared" ref="AK15" si="90">SUM(AK12:AK14)</f>
        <v>122.2556878</v>
      </c>
      <c r="AL15" s="56"/>
      <c r="AM15" s="56">
        <f t="shared" ref="AM15" si="91">SUM(AM12:AM14)</f>
        <v>0</v>
      </c>
      <c r="AN15" s="106"/>
      <c r="AO15" s="107">
        <f>AN14</f>
        <v>3609.6400000000003</v>
      </c>
      <c r="AP15" s="51">
        <f t="shared" ref="AP15" si="92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50</v>
      </c>
      <c r="D16" s="12">
        <v>15131</v>
      </c>
      <c r="E16" s="12">
        <v>0</v>
      </c>
      <c r="F16" s="12">
        <v>15592</v>
      </c>
      <c r="G16" s="13">
        <v>1.9</v>
      </c>
      <c r="H16" s="13">
        <v>3.3</v>
      </c>
      <c r="I16" s="12">
        <v>15706</v>
      </c>
      <c r="J16" s="12">
        <v>16239</v>
      </c>
      <c r="K16" s="14">
        <v>7.1999999999999995E-2</v>
      </c>
      <c r="L16" s="24">
        <f t="shared" ref="L16:L18" si="93">J16*(1-K16)</f>
        <v>15069.792000000001</v>
      </c>
      <c r="M16" s="15">
        <v>0.72099999999999997</v>
      </c>
      <c r="N16" s="25">
        <f t="shared" ref="N16:N18" si="94">L16*M16</f>
        <v>10865.320032</v>
      </c>
      <c r="O16" s="14">
        <v>9.1999999999999998E-2</v>
      </c>
      <c r="P16" s="25">
        <f t="shared" ref="P16:P18" si="95">L16*O16</f>
        <v>1386.4208640000002</v>
      </c>
      <c r="Q16" s="16">
        <v>0.187</v>
      </c>
      <c r="R16" s="25">
        <f t="shared" ref="R16:R18" si="96">L16*Q16</f>
        <v>2818.0511040000001</v>
      </c>
      <c r="S16" s="26">
        <v>0.21</v>
      </c>
      <c r="T16" s="25">
        <f t="shared" ref="T16:T18" si="97">L16*S16</f>
        <v>3164.6563200000001</v>
      </c>
      <c r="U16" s="16">
        <v>0.52400000000000002</v>
      </c>
      <c r="V16" s="25">
        <f t="shared" ref="V16:V18" si="98">L16*U16</f>
        <v>7896.5710080000008</v>
      </c>
      <c r="W16" s="16">
        <v>0.39</v>
      </c>
      <c r="X16" s="25">
        <f t="shared" ref="X16:X18" si="99">W16*L16</f>
        <v>5877.2188800000004</v>
      </c>
      <c r="Y16" s="17">
        <v>3.0599999999999998E-3</v>
      </c>
      <c r="Z16" s="18">
        <f t="shared" ref="Z16:Z18" si="100">L16*Y16</f>
        <v>46.11356352</v>
      </c>
      <c r="AA16" s="27">
        <f>IF(L16&gt;0,(AC16+AK16)/L16,0)</f>
        <v>3.0115594004217175E-3</v>
      </c>
      <c r="AB16" s="17">
        <v>2.7999999999999998E-4</v>
      </c>
      <c r="AC16" s="24">
        <f t="shared" ref="AC16:AC18" si="101">AB16*L16</f>
        <v>4.2195417600000003</v>
      </c>
      <c r="AD16" s="118">
        <v>0.2213</v>
      </c>
      <c r="AE16" s="30">
        <f t="shared" ref="AE16:AE18" si="102">AH16*(1-AI16)*AD16</f>
        <v>41.9797248</v>
      </c>
      <c r="AF16" s="28">
        <f t="shared" ref="AF16:AF18" si="103">IF(AND(AD16&gt;0,AB16&gt;0,Y16&gt;0),((Y16-AB16)*AD16)/((AD16-AB16)*Y16),0)</f>
        <v>0.90964766445292566</v>
      </c>
      <c r="AG16" s="60">
        <f t="shared" si="6"/>
        <v>0.90819677890161754</v>
      </c>
      <c r="AH16" s="12">
        <v>208</v>
      </c>
      <c r="AI16" s="14">
        <v>8.7999999999999995E-2</v>
      </c>
      <c r="AJ16" s="15">
        <v>0.217</v>
      </c>
      <c r="AK16" s="30">
        <f t="shared" ref="AK16:AK18" si="104">AH16*(1-AI16)*AJ16</f>
        <v>41.164031999999999</v>
      </c>
      <c r="AL16" s="19">
        <v>1.65</v>
      </c>
      <c r="AM16" s="19"/>
      <c r="AN16" s="102">
        <f>AN14+AH16-AM16</f>
        <v>3817.6400000000003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11" t="s">
        <v>52</v>
      </c>
      <c r="D17" s="34">
        <v>18800</v>
      </c>
      <c r="E17" s="34">
        <v>1</v>
      </c>
      <c r="F17" s="34">
        <v>15156</v>
      </c>
      <c r="G17" s="35">
        <v>1.7</v>
      </c>
      <c r="H17" s="35">
        <v>3.3</v>
      </c>
      <c r="I17" s="34">
        <v>15293</v>
      </c>
      <c r="J17" s="34">
        <v>16104</v>
      </c>
      <c r="K17" s="36">
        <v>7.9000000000000001E-2</v>
      </c>
      <c r="L17" s="37">
        <f t="shared" si="93"/>
        <v>14831.784000000001</v>
      </c>
      <c r="M17" s="38">
        <v>0.71</v>
      </c>
      <c r="N17" s="25">
        <f t="shared" si="94"/>
        <v>10530.566640000001</v>
      </c>
      <c r="O17" s="36">
        <v>0.17799999999999999</v>
      </c>
      <c r="P17" s="25">
        <f t="shared" si="95"/>
        <v>2640.0575520000002</v>
      </c>
      <c r="Q17" s="39">
        <v>0.112</v>
      </c>
      <c r="R17" s="25">
        <f t="shared" si="96"/>
        <v>1661.1598080000001</v>
      </c>
      <c r="S17" s="28">
        <v>0.19900000000000001</v>
      </c>
      <c r="T17" s="25">
        <f t="shared" si="97"/>
        <v>2951.5250160000005</v>
      </c>
      <c r="U17" s="39">
        <v>0.52300000000000002</v>
      </c>
      <c r="V17" s="25">
        <f t="shared" si="98"/>
        <v>7757.023032000001</v>
      </c>
      <c r="W17" s="39">
        <v>0.38</v>
      </c>
      <c r="X17" s="25">
        <f t="shared" si="99"/>
        <v>5636.0779200000006</v>
      </c>
      <c r="Y17" s="40">
        <v>3.1700000000000001E-3</v>
      </c>
      <c r="Z17" s="18">
        <f t="shared" si="100"/>
        <v>47.016755280000005</v>
      </c>
      <c r="AA17" s="27">
        <f>IF(L17&gt;0,(AC17+AK17)/L17,0)</f>
        <v>3.1505036211422707E-3</v>
      </c>
      <c r="AB17" s="40">
        <v>2.9999999999999997E-4</v>
      </c>
      <c r="AC17" s="37">
        <f t="shared" si="101"/>
        <v>4.4495351999999997</v>
      </c>
      <c r="AD17" s="28">
        <v>0.21909999999999999</v>
      </c>
      <c r="AE17" s="41">
        <f t="shared" si="102"/>
        <v>42.667534000000003</v>
      </c>
      <c r="AF17" s="28">
        <f t="shared" si="103"/>
        <v>0.90660413266512507</v>
      </c>
      <c r="AG17" s="29">
        <f t="shared" si="6"/>
        <v>0.90602912684078563</v>
      </c>
      <c r="AH17" s="34">
        <v>214</v>
      </c>
      <c r="AI17" s="36">
        <v>0.09</v>
      </c>
      <c r="AJ17" s="38">
        <v>0.21709999999999999</v>
      </c>
      <c r="AK17" s="41">
        <f t="shared" si="104"/>
        <v>42.278053999999997</v>
      </c>
      <c r="AL17" s="42">
        <v>1.6</v>
      </c>
      <c r="AM17" s="42"/>
      <c r="AN17" s="114">
        <f>AN16+AH17-AM17</f>
        <v>4031.6400000000003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11" t="s">
        <v>53</v>
      </c>
      <c r="D18" s="43">
        <v>16569</v>
      </c>
      <c r="E18" s="43">
        <v>1</v>
      </c>
      <c r="F18" s="43">
        <v>15278</v>
      </c>
      <c r="G18" s="37">
        <v>2.7</v>
      </c>
      <c r="H18" s="37">
        <v>4.5999999999999996</v>
      </c>
      <c r="I18" s="43">
        <v>15184</v>
      </c>
      <c r="J18" s="43">
        <v>16035</v>
      </c>
      <c r="K18" s="39">
        <v>7.9000000000000001E-2</v>
      </c>
      <c r="L18" s="37">
        <f t="shared" si="93"/>
        <v>14768.235000000001</v>
      </c>
      <c r="M18" s="28">
        <v>0.67800000000000005</v>
      </c>
      <c r="N18" s="25">
        <f t="shared" si="94"/>
        <v>10012.863330000002</v>
      </c>
      <c r="O18" s="39">
        <v>0.158</v>
      </c>
      <c r="P18" s="25">
        <f t="shared" si="95"/>
        <v>2333.3811300000002</v>
      </c>
      <c r="Q18" s="39">
        <v>0.16400000000000001</v>
      </c>
      <c r="R18" s="25">
        <f t="shared" si="96"/>
        <v>2421.9905400000002</v>
      </c>
      <c r="S18" s="28">
        <v>0.2</v>
      </c>
      <c r="T18" s="25">
        <f t="shared" si="97"/>
        <v>2953.6470000000004</v>
      </c>
      <c r="U18" s="39">
        <v>0.51900000000000002</v>
      </c>
      <c r="V18" s="25">
        <f t="shared" si="98"/>
        <v>7664.7139650000008</v>
      </c>
      <c r="W18" s="39">
        <v>0.39</v>
      </c>
      <c r="X18" s="25">
        <f t="shared" si="99"/>
        <v>5759.6116500000007</v>
      </c>
      <c r="Y18" s="47">
        <v>3.1199999999999999E-3</v>
      </c>
      <c r="Z18" s="18">
        <f t="shared" si="100"/>
        <v>46.076893200000001</v>
      </c>
      <c r="AA18" s="27">
        <f>IF(L18&gt;0,(AC18+AK18)/L18,0)</f>
        <v>2.9866702520646507E-3</v>
      </c>
      <c r="AB18" s="47">
        <v>2.9E-4</v>
      </c>
      <c r="AC18" s="37">
        <f t="shared" si="101"/>
        <v>4.28278815</v>
      </c>
      <c r="AD18" s="28">
        <v>0.22470000000000001</v>
      </c>
      <c r="AE18" s="41">
        <f t="shared" si="102"/>
        <v>41.03022</v>
      </c>
      <c r="AF18" s="28">
        <f t="shared" si="103"/>
        <v>0.90822344403958422</v>
      </c>
      <c r="AG18" s="29">
        <f t="shared" si="6"/>
        <v>0.90410405806304739</v>
      </c>
      <c r="AH18" s="43">
        <v>200</v>
      </c>
      <c r="AI18" s="39">
        <v>8.6999999999999994E-2</v>
      </c>
      <c r="AJ18" s="28">
        <v>0.21809999999999999</v>
      </c>
      <c r="AK18" s="41">
        <f t="shared" si="104"/>
        <v>39.825059999999993</v>
      </c>
      <c r="AL18" s="18">
        <v>1.7</v>
      </c>
      <c r="AM18" s="18"/>
      <c r="AN18" s="114">
        <f>AN17+AH18-AM18</f>
        <v>4231.6400000000003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105">SUM(D16:D18)</f>
        <v>50500</v>
      </c>
      <c r="E19" s="51"/>
      <c r="F19" s="51">
        <f t="shared" ref="F19" si="106">SUM(F16:F18)</f>
        <v>46026</v>
      </c>
      <c r="G19" s="52"/>
      <c r="H19" s="52"/>
      <c r="I19" s="51">
        <f t="shared" ref="I19:J19" si="107">SUM(I16:I18)</f>
        <v>46183</v>
      </c>
      <c r="J19" s="51">
        <f t="shared" si="107"/>
        <v>48378</v>
      </c>
      <c r="K19" s="21">
        <f t="shared" ref="K19" si="108">IF(J19&gt;0,(J16*K16+J17*K17+J18*K18)/J19,0)</f>
        <v>7.6650316259456786E-2</v>
      </c>
      <c r="L19" s="52">
        <f t="shared" ref="L19" si="109">L16+L17+L18</f>
        <v>44669.811000000002</v>
      </c>
      <c r="M19" s="53">
        <f t="shared" ref="M19" si="110">IF(L19&gt;0,N19/L19,0)</f>
        <v>0.70313147288668854</v>
      </c>
      <c r="N19" s="54">
        <f t="shared" ref="N19" si="111">N16+N17+N18</f>
        <v>31408.750002000001</v>
      </c>
      <c r="O19" s="21">
        <f t="shared" ref="O19" si="112">IF(L19&gt;0,P19/L19,0)</f>
        <v>0.1423748926540119</v>
      </c>
      <c r="P19" s="54">
        <f t="shared" ref="P19" si="113">P16+P17+P18</f>
        <v>6359.8595460000006</v>
      </c>
      <c r="Q19" s="21">
        <f t="shared" ref="Q19" si="114">IF(L19&gt;0,R19/L19,0)</f>
        <v>0.15449363445929962</v>
      </c>
      <c r="R19" s="54">
        <f t="shared" ref="R19" si="115">R16+R17+R18</f>
        <v>6901.2014520000012</v>
      </c>
      <c r="S19" s="21">
        <f t="shared" ref="S19" si="116">IF(L19&gt;0,T19/L19,0)</f>
        <v>0.20304156505161841</v>
      </c>
      <c r="T19" s="54">
        <f t="shared" ref="T19" si="117">T16+T17+T18</f>
        <v>9069.8283360000005</v>
      </c>
      <c r="U19" s="21">
        <f t="shared" ref="U19" si="118">IF(L19&gt;0,V19/L19,0)</f>
        <v>0.52201492424044516</v>
      </c>
      <c r="V19" s="54">
        <f t="shared" ref="V19" si="119">V16+V17+V18</f>
        <v>23318.308005000003</v>
      </c>
      <c r="W19" s="21">
        <f t="shared" ref="W19" si="120">IF(L19&gt;0,X19/L19,0)</f>
        <v>0.38667968507858702</v>
      </c>
      <c r="X19" s="54">
        <f t="shared" ref="X19" si="121">X16+X17+X18</f>
        <v>17272.908450000003</v>
      </c>
      <c r="Y19" s="55">
        <f t="shared" ref="Y19" si="122">IF(L19&gt;0,Z19/L19,0)</f>
        <v>3.1163599953445069E-3</v>
      </c>
      <c r="Z19" s="56">
        <f t="shared" ref="Z19" si="123">SUM(Z16:Z18)</f>
        <v>139.207212</v>
      </c>
      <c r="AA19" s="55">
        <f t="shared" ref="AA19" si="124">IF(L19&gt;0,(AA16*L16+AA17*L17+AA18*L18)/L19,0)</f>
        <v>3.0494646845494822E-3</v>
      </c>
      <c r="AB19" s="55">
        <f t="shared" ref="AB19" si="125">IF(J19&gt;0,(J16*AB16+J17*AB17+J18*AB18)/J19,0)</f>
        <v>2.8997209475381368E-4</v>
      </c>
      <c r="AC19" s="52">
        <f t="shared" ref="AC19" si="126">SUM(AC16:AC18)</f>
        <v>12.95186511</v>
      </c>
      <c r="AD19" s="53">
        <f t="shared" ref="AD19" si="127">IF(J19&gt;0,(J16*AD16+J17*AD17+J18*AD18)/J19,0)</f>
        <v>0.22169460498573734</v>
      </c>
      <c r="AE19" s="58">
        <f t="shared" ref="AE19" si="128">SUM(AE16:AE18)</f>
        <v>125.6774788</v>
      </c>
      <c r="AF19" s="53">
        <f t="shared" ref="AF19" si="129">IF(AND(Z19&gt;0),((Z16*AF16+Z17*AF17+Z18*AF18)/Z19),0)</f>
        <v>0.90814831224168602</v>
      </c>
      <c r="AG19" s="57">
        <f t="shared" si="6"/>
        <v>0.90611910255980832</v>
      </c>
      <c r="AH19" s="51">
        <f t="shared" ref="AH19" si="130">SUM(AH16:AH18)</f>
        <v>622</v>
      </c>
      <c r="AI19" s="21">
        <f t="shared" ref="AI19" si="131">IF(AH19&gt;0,(AI16*AH16+AI17*AH17+AI18*AH18)/AH19,0)</f>
        <v>8.836655948553053E-2</v>
      </c>
      <c r="AJ19" s="53">
        <f t="shared" ref="AJ19" si="132">IF(J19&gt;0,(AJ16*J16+AJ17*J17+AJ18*J18)/J19,0)</f>
        <v>0.21739788540245567</v>
      </c>
      <c r="AK19" s="58">
        <f t="shared" ref="AK19" si="133">SUM(AK16:AK18)</f>
        <v>123.26714599999998</v>
      </c>
      <c r="AL19" s="56"/>
      <c r="AM19" s="56">
        <f t="shared" ref="AM19" si="134">SUM(AM16:AM18)</f>
        <v>0</v>
      </c>
      <c r="AN19" s="106"/>
      <c r="AO19" s="107">
        <f>AN18</f>
        <v>4231.6400000000003</v>
      </c>
      <c r="AP19" s="51">
        <f t="shared" ref="AP19" si="135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11" t="s">
        <v>50</v>
      </c>
      <c r="D20" s="12">
        <v>3159</v>
      </c>
      <c r="E20" s="12">
        <v>0</v>
      </c>
      <c r="F20" s="12">
        <v>13216</v>
      </c>
      <c r="G20" s="13">
        <v>1.9</v>
      </c>
      <c r="H20" s="13">
        <v>4.4000000000000004</v>
      </c>
      <c r="I20" s="12">
        <v>13722</v>
      </c>
      <c r="J20" s="12">
        <v>15904</v>
      </c>
      <c r="K20" s="14">
        <v>7.8E-2</v>
      </c>
      <c r="L20" s="24">
        <f t="shared" ref="L20:L22" si="136">J20*(1-K20)</f>
        <v>14663.488000000001</v>
      </c>
      <c r="M20" s="15">
        <v>0.56599999999999995</v>
      </c>
      <c r="N20" s="25">
        <f t="shared" ref="N20:N22" si="137">L20*M20</f>
        <v>8299.5342079999991</v>
      </c>
      <c r="O20" s="14">
        <v>0.223</v>
      </c>
      <c r="P20" s="25">
        <f t="shared" ref="P20:P22" si="138">L20*O20</f>
        <v>3269.9578240000005</v>
      </c>
      <c r="Q20" s="16">
        <v>0.21099999999999999</v>
      </c>
      <c r="R20" s="25">
        <f t="shared" ref="R20:R22" si="139">L20*Q20</f>
        <v>3093.9959680000002</v>
      </c>
      <c r="S20" s="26">
        <v>0.19500000000000001</v>
      </c>
      <c r="T20" s="25">
        <f t="shared" ref="T20:T22" si="140">L20*S20</f>
        <v>2859.3801600000002</v>
      </c>
      <c r="U20" s="16">
        <v>0.52500000000000002</v>
      </c>
      <c r="V20" s="25">
        <f t="shared" ref="V20:V22" si="141">L20*U20</f>
        <v>7698.3312000000005</v>
      </c>
      <c r="W20" s="16">
        <v>0.39</v>
      </c>
      <c r="X20" s="25">
        <f t="shared" ref="X20:X22" si="142">W20*L20</f>
        <v>5718.7603200000003</v>
      </c>
      <c r="Y20" s="17">
        <v>3.15E-3</v>
      </c>
      <c r="Z20" s="18">
        <f t="shared" ref="Z20:Z22" si="143">L20*Y20</f>
        <v>46.189987200000004</v>
      </c>
      <c r="AA20" s="27">
        <f>IF(L20&gt;0,(AC20+AK20)/L20,0)</f>
        <v>3.166981520358594E-3</v>
      </c>
      <c r="AB20" s="17">
        <v>2.9E-4</v>
      </c>
      <c r="AC20" s="24">
        <f t="shared" ref="AC20:AC22" si="144">AB20*L20</f>
        <v>4.2524115200000008</v>
      </c>
      <c r="AD20" s="118">
        <v>0.21929999999999999</v>
      </c>
      <c r="AE20" s="30">
        <f t="shared" ref="AE20:AE22" si="145">AH20*(1-AI20)*AD20</f>
        <v>44.096844000000004</v>
      </c>
      <c r="AF20" s="28">
        <f t="shared" ref="AF20:AF22" si="146">IF(AND(AD20&gt;0,AB20&gt;0,Y20&gt;0),((Y20-AB20)*AD20)/((AD20-AB20)*Y20),0)</f>
        <v>0.90913874339288714</v>
      </c>
      <c r="AG20" s="60">
        <f t="shared" si="6"/>
        <v>0.90968758998880961</v>
      </c>
      <c r="AH20" s="12">
        <v>220</v>
      </c>
      <c r="AI20" s="14">
        <v>8.5999999999999993E-2</v>
      </c>
      <c r="AJ20" s="15">
        <v>0.20979999999999999</v>
      </c>
      <c r="AK20" s="30">
        <f t="shared" ref="AK20:AK22" si="147">AH20*(1-AI20)*AJ20</f>
        <v>42.186584000000003</v>
      </c>
      <c r="AL20" s="19">
        <v>1.65</v>
      </c>
      <c r="AM20" s="19">
        <v>1197.68</v>
      </c>
      <c r="AN20" s="102">
        <f>AN18+AH20-AM20</f>
        <v>3253.96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46" t="s">
        <v>51</v>
      </c>
      <c r="D21" s="34">
        <v>22600</v>
      </c>
      <c r="E21" s="34">
        <v>1</v>
      </c>
      <c r="F21" s="34">
        <v>15891</v>
      </c>
      <c r="G21" s="35">
        <v>1.9</v>
      </c>
      <c r="H21" s="35">
        <v>4</v>
      </c>
      <c r="I21" s="34">
        <v>15761</v>
      </c>
      <c r="J21" s="34">
        <v>15695</v>
      </c>
      <c r="K21" s="36">
        <v>7.1999999999999995E-2</v>
      </c>
      <c r="L21" s="37">
        <f t="shared" si="136"/>
        <v>14564.960000000001</v>
      </c>
      <c r="M21" s="38">
        <v>0.42899999999999999</v>
      </c>
      <c r="N21" s="25">
        <f t="shared" si="137"/>
        <v>6248.3678399999999</v>
      </c>
      <c r="O21" s="36">
        <v>0.32700000000000001</v>
      </c>
      <c r="P21" s="25">
        <f t="shared" si="138"/>
        <v>4762.7419200000004</v>
      </c>
      <c r="Q21" s="39">
        <v>0.24399999999999999</v>
      </c>
      <c r="R21" s="25">
        <f t="shared" si="139"/>
        <v>3553.8502400000002</v>
      </c>
      <c r="S21" s="28">
        <v>0.192</v>
      </c>
      <c r="T21" s="25">
        <f t="shared" si="140"/>
        <v>2796.4723200000003</v>
      </c>
      <c r="U21" s="39">
        <v>0.51900000000000002</v>
      </c>
      <c r="V21" s="25">
        <f t="shared" si="141"/>
        <v>7559.2142400000012</v>
      </c>
      <c r="W21" s="39">
        <v>0.39</v>
      </c>
      <c r="X21" s="25">
        <f t="shared" si="142"/>
        <v>5680.3344000000006</v>
      </c>
      <c r="Y21" s="40">
        <v>3.0500000000000002E-3</v>
      </c>
      <c r="Z21" s="18">
        <f t="shared" si="143"/>
        <v>44.423128000000005</v>
      </c>
      <c r="AA21" s="27">
        <f>IF(L21&gt;0,(AC21+AK21)/L21,0)</f>
        <v>3.0001412224956335E-3</v>
      </c>
      <c r="AB21" s="40">
        <v>2.9E-4</v>
      </c>
      <c r="AC21" s="37">
        <f t="shared" si="144"/>
        <v>4.2238384</v>
      </c>
      <c r="AD21" s="28">
        <v>0.21490000000000001</v>
      </c>
      <c r="AE21" s="41">
        <f t="shared" si="145"/>
        <v>40.221758500000007</v>
      </c>
      <c r="AF21" s="28">
        <f t="shared" si="146"/>
        <v>0.90614083801268186</v>
      </c>
      <c r="AG21" s="29">
        <f t="shared" si="6"/>
        <v>0.90458173712469114</v>
      </c>
      <c r="AH21" s="34">
        <v>205</v>
      </c>
      <c r="AI21" s="36">
        <v>8.6999999999999994E-2</v>
      </c>
      <c r="AJ21" s="38">
        <v>0.2109</v>
      </c>
      <c r="AK21" s="41">
        <f t="shared" si="147"/>
        <v>39.473098500000006</v>
      </c>
      <c r="AL21" s="42">
        <v>1.62</v>
      </c>
      <c r="AM21" s="42"/>
      <c r="AN21" s="122">
        <f>AN20+AH21-AM21</f>
        <v>3458.96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11" t="s">
        <v>53</v>
      </c>
      <c r="D22" s="43">
        <v>20441</v>
      </c>
      <c r="E22" s="43">
        <v>1</v>
      </c>
      <c r="F22" s="43">
        <v>16054</v>
      </c>
      <c r="G22" s="37">
        <v>1.8</v>
      </c>
      <c r="H22" s="37">
        <v>3.9</v>
      </c>
      <c r="I22" s="43">
        <v>16305</v>
      </c>
      <c r="J22" s="43">
        <v>15860</v>
      </c>
      <c r="K22" s="39">
        <v>7.3999999999999996E-2</v>
      </c>
      <c r="L22" s="37">
        <f t="shared" si="136"/>
        <v>14686.36</v>
      </c>
      <c r="M22" s="28">
        <v>0.60299999999999998</v>
      </c>
      <c r="N22" s="25">
        <f t="shared" si="137"/>
        <v>8855.8750799999998</v>
      </c>
      <c r="O22" s="39">
        <v>0.17</v>
      </c>
      <c r="P22" s="25">
        <f t="shared" si="138"/>
        <v>2496.6812000000004</v>
      </c>
      <c r="Q22" s="39">
        <v>0.22700000000000001</v>
      </c>
      <c r="R22" s="25">
        <f t="shared" si="139"/>
        <v>3333.8037200000003</v>
      </c>
      <c r="S22" s="28">
        <v>0.192</v>
      </c>
      <c r="T22" s="25">
        <f t="shared" si="140"/>
        <v>2819.7811200000001</v>
      </c>
      <c r="U22" s="39">
        <v>0.52</v>
      </c>
      <c r="V22" s="25">
        <f t="shared" si="141"/>
        <v>7636.9072000000006</v>
      </c>
      <c r="W22" s="39">
        <v>0.39</v>
      </c>
      <c r="X22" s="25">
        <f t="shared" si="142"/>
        <v>5727.6804000000002</v>
      </c>
      <c r="Y22" s="47">
        <v>3.0599999999999998E-3</v>
      </c>
      <c r="Z22" s="18">
        <f t="shared" si="143"/>
        <v>44.940261599999999</v>
      </c>
      <c r="AA22" s="27">
        <f>IF(L22&gt;0,(AC22+AK22)/L22,0)</f>
        <v>2.9189353114045958E-3</v>
      </c>
      <c r="AB22" s="47">
        <v>2.7999999999999998E-4</v>
      </c>
      <c r="AC22" s="37">
        <f t="shared" si="144"/>
        <v>4.1121808</v>
      </c>
      <c r="AD22" s="28">
        <v>0.22270000000000001</v>
      </c>
      <c r="AE22" s="41">
        <f t="shared" si="145"/>
        <v>41.139371000000004</v>
      </c>
      <c r="AF22" s="28">
        <f t="shared" si="146"/>
        <v>0.90964042002617673</v>
      </c>
      <c r="AG22" s="29">
        <f t="shared" si="6"/>
        <v>0.90528280718995013</v>
      </c>
      <c r="AH22" s="43">
        <v>203</v>
      </c>
      <c r="AI22" s="39">
        <v>0.09</v>
      </c>
      <c r="AJ22" s="28">
        <v>0.20979999999999999</v>
      </c>
      <c r="AK22" s="41">
        <f t="shared" si="147"/>
        <v>38.756354000000002</v>
      </c>
      <c r="AL22" s="18">
        <v>1.7</v>
      </c>
      <c r="AM22" s="18"/>
      <c r="AN22" s="122">
        <f>AN21+AH22-AM22</f>
        <v>3661.96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148">SUM(D20:D22)</f>
        <v>46200</v>
      </c>
      <c r="E23" s="51"/>
      <c r="F23" s="51">
        <f t="shared" ref="F23" si="149">SUM(F20:F22)</f>
        <v>45161</v>
      </c>
      <c r="G23" s="52"/>
      <c r="H23" s="52"/>
      <c r="I23" s="51">
        <f t="shared" ref="I23:J23" si="150">SUM(I20:I22)</f>
        <v>45788</v>
      </c>
      <c r="J23" s="51">
        <f t="shared" si="150"/>
        <v>47459</v>
      </c>
      <c r="K23" s="21">
        <f t="shared" ref="K23" si="151">IF(J23&gt;0,(J20*K20+J21*K21+J22*K22)/J23,0)</f>
        <v>7.4679028213826659E-2</v>
      </c>
      <c r="L23" s="52">
        <f t="shared" ref="L23" si="152">L20+L21+L22</f>
        <v>43914.808000000005</v>
      </c>
      <c r="M23" s="53">
        <f t="shared" ref="M23" si="153">IF(L23&gt;0,N23/L23,0)</f>
        <v>0.53293588640988709</v>
      </c>
      <c r="N23" s="54">
        <f t="shared" ref="N23" si="154">N20+N21+N22</f>
        <v>23403.777128000002</v>
      </c>
      <c r="O23" s="21">
        <f t="shared" ref="O23" si="155">IF(L23&gt;0,P23/L23,0)</f>
        <v>0.23976834747859996</v>
      </c>
      <c r="P23" s="54">
        <f t="shared" ref="P23" si="156">P20+P21+P22</f>
        <v>10529.380944000002</v>
      </c>
      <c r="Q23" s="21">
        <f t="shared" ref="Q23" si="157">IF(L23&gt;0,R23/L23,0)</f>
        <v>0.227295766111513</v>
      </c>
      <c r="R23" s="54">
        <f t="shared" ref="R23" si="158">R20+R21+R22</f>
        <v>9981.6499280000007</v>
      </c>
      <c r="S23" s="21">
        <f t="shared" ref="S23" si="159">IF(L23&gt;0,T23/L23,0)</f>
        <v>0.19300172279018049</v>
      </c>
      <c r="T23" s="54">
        <f t="shared" ref="T23" si="160">T20+T21+T22</f>
        <v>8475.633600000001</v>
      </c>
      <c r="U23" s="21">
        <f t="shared" ref="U23" si="161">IF(L23&gt;0,V23/L23,0)</f>
        <v>0.52133787400368459</v>
      </c>
      <c r="V23" s="54">
        <f t="shared" ref="V23" si="162">V20+V21+V22</f>
        <v>22894.452640000003</v>
      </c>
      <c r="W23" s="21">
        <f t="shared" ref="W23" si="163">IF(L23&gt;0,X23/L23,0)</f>
        <v>0.39</v>
      </c>
      <c r="X23" s="54">
        <f t="shared" ref="X23" si="164">X20+X21+X22</f>
        <v>17126.775120000002</v>
      </c>
      <c r="Y23" s="55">
        <f t="shared" ref="Y23" si="165">IF(L23&gt;0,Z23/L23,0)</f>
        <v>3.086735043905919E-3</v>
      </c>
      <c r="Z23" s="56">
        <f t="shared" ref="Z23" si="166">SUM(Z20:Z22)</f>
        <v>135.55337680000002</v>
      </c>
      <c r="AA23" s="55">
        <f t="shared" ref="AA23" si="167">IF(L23&gt;0,(AA20*L20+AA21*L21+AA22*L22)/L23,0)</f>
        <v>3.0286929005815077E-3</v>
      </c>
      <c r="AB23" s="55">
        <f t="shared" ref="AB23" si="168">IF(J23&gt;0,(J20*AB20+J21*AB21+J22*AB22)/J23,0)</f>
        <v>2.8665816810299416E-4</v>
      </c>
      <c r="AC23" s="52">
        <f t="shared" ref="AC23" si="169">SUM(AC20:AC22)</f>
        <v>12.588430720000002</v>
      </c>
      <c r="AD23" s="53">
        <f t="shared" ref="AD23" si="170">IF(J23&gt;0,(J20*AD20+J21*AD21+J22*AD22)/J23,0)</f>
        <v>0.21898111422490993</v>
      </c>
      <c r="AE23" s="58">
        <f t="shared" ref="AE23" si="171">SUM(AE20:AE22)</f>
        <v>125.45797350000001</v>
      </c>
      <c r="AF23" s="53">
        <f t="shared" ref="AF23" si="172">IF(AND(Z23&gt;0),((Z20*AF20+Z21*AF21+Z22*AF22)/Z23),0)</f>
        <v>0.90832260101480855</v>
      </c>
      <c r="AG23" s="57">
        <f t="shared" si="6"/>
        <v>0.90658907923460397</v>
      </c>
      <c r="AH23" s="51">
        <f t="shared" ref="AH23" si="173">SUM(AH20:AH22)</f>
        <v>628</v>
      </c>
      <c r="AI23" s="21">
        <f t="shared" ref="AI23" si="174">IF(AH23&gt;0,(AI20*AH20+AI21*AH21+AI22*AH22)/AH23,0)</f>
        <v>8.7619426751592344E-2</v>
      </c>
      <c r="AJ23" s="53">
        <f t="shared" ref="AJ23" si="175">IF(J23&gt;0,(AJ20*J20+AJ21*J21+AJ22*J22)/J23,0)</f>
        <v>0.21016377715501799</v>
      </c>
      <c r="AK23" s="58">
        <f t="shared" ref="AK23" si="176">SUM(AK20:AK22)</f>
        <v>120.4160365</v>
      </c>
      <c r="AL23" s="56"/>
      <c r="AM23" s="56">
        <f t="shared" ref="AM23" si="177">SUM(AM20:AM22)</f>
        <v>1197.68</v>
      </c>
      <c r="AN23" s="106"/>
      <c r="AO23" s="107">
        <f>AN22</f>
        <v>3661.96</v>
      </c>
      <c r="AP23" s="51">
        <f t="shared" ref="AP23" si="178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11" t="s">
        <v>50</v>
      </c>
      <c r="D24" s="12">
        <v>3462</v>
      </c>
      <c r="E24" s="12">
        <v>0</v>
      </c>
      <c r="F24" s="12">
        <v>15528</v>
      </c>
      <c r="G24" s="13">
        <v>1.2</v>
      </c>
      <c r="H24" s="13">
        <v>4</v>
      </c>
      <c r="I24" s="12">
        <v>16290</v>
      </c>
      <c r="J24" s="12">
        <v>15801</v>
      </c>
      <c r="K24" s="14">
        <v>7.8E-2</v>
      </c>
      <c r="L24" s="24">
        <f t="shared" ref="L24:L26" si="179">J24*(1-K24)</f>
        <v>14568.522000000001</v>
      </c>
      <c r="M24" s="15">
        <v>0.59599999999999997</v>
      </c>
      <c r="N24" s="25">
        <f t="shared" ref="N24:N26" si="180">L24*M24</f>
        <v>8682.8391119999997</v>
      </c>
      <c r="O24" s="14">
        <v>0.221</v>
      </c>
      <c r="P24" s="25">
        <f t="shared" ref="P24:P26" si="181">L24*O24</f>
        <v>3219.6433620000003</v>
      </c>
      <c r="Q24" s="16">
        <v>0.183</v>
      </c>
      <c r="R24" s="25">
        <f t="shared" ref="R24:R26" si="182">L24*Q24</f>
        <v>2666.039526</v>
      </c>
      <c r="S24" s="26">
        <v>0.183</v>
      </c>
      <c r="T24" s="25">
        <f t="shared" ref="T24:T26" si="183">L24*S24</f>
        <v>2666.039526</v>
      </c>
      <c r="U24" s="16">
        <v>0.53900000000000003</v>
      </c>
      <c r="V24" s="25">
        <f t="shared" ref="V24:V26" si="184">L24*U24</f>
        <v>7852.4333580000011</v>
      </c>
      <c r="W24" s="16">
        <v>0.39</v>
      </c>
      <c r="X24" s="25">
        <f t="shared" ref="X24:X26" si="185">W24*L24</f>
        <v>5681.7235800000008</v>
      </c>
      <c r="Y24" s="17">
        <v>3.0599999999999998E-3</v>
      </c>
      <c r="Z24" s="18">
        <f t="shared" ref="Z24:Z26" si="186">L24*Y24</f>
        <v>44.579677320000002</v>
      </c>
      <c r="AA24" s="27">
        <f>IF(L24&gt;0,(AC24+AK24)/L24,0)</f>
        <v>3.0074066250509149E-3</v>
      </c>
      <c r="AB24" s="17">
        <v>2.9E-4</v>
      </c>
      <c r="AC24" s="24">
        <f t="shared" ref="AC24:AC26" si="187">AB24*L24</f>
        <v>4.2248713800000006</v>
      </c>
      <c r="AD24" s="118">
        <v>0.22090000000000001</v>
      </c>
      <c r="AE24" s="30">
        <f t="shared" ref="AE24:AE26" si="188">AH24*(1-AI24)*AD24</f>
        <v>40.44921990000001</v>
      </c>
      <c r="AF24" s="28">
        <f t="shared" ref="AF24:AF26" si="189">IF(AND(AD24&gt;0,AB24&gt;0,Y24&gt;0),((Y24-AB24)*AD24)/((AD24-AB24)*Y24),0)</f>
        <v>0.90641871483495107</v>
      </c>
      <c r="AG24" s="60">
        <f t="shared" si="6"/>
        <v>0.90478503744020122</v>
      </c>
      <c r="AH24" s="12">
        <v>201</v>
      </c>
      <c r="AI24" s="14">
        <v>8.8999999999999996E-2</v>
      </c>
      <c r="AJ24" s="15">
        <v>0.2162</v>
      </c>
      <c r="AK24" s="30">
        <f t="shared" ref="AK24:AK26" si="190">AH24*(1-AI24)*AJ24</f>
        <v>39.588598200000007</v>
      </c>
      <c r="AL24" s="19">
        <v>1.63</v>
      </c>
      <c r="AM24" s="19"/>
      <c r="AN24" s="102">
        <f>AN22+AH24-AM24</f>
        <v>3862.96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46" t="s">
        <v>51</v>
      </c>
      <c r="D25" s="34">
        <v>18608</v>
      </c>
      <c r="E25" s="34">
        <v>4</v>
      </c>
      <c r="F25" s="34">
        <v>15308</v>
      </c>
      <c r="G25" s="35">
        <v>1.7</v>
      </c>
      <c r="H25" s="35">
        <v>3.6</v>
      </c>
      <c r="I25" s="34">
        <v>15847</v>
      </c>
      <c r="J25" s="34">
        <v>16294</v>
      </c>
      <c r="K25" s="36">
        <v>0.08</v>
      </c>
      <c r="L25" s="37">
        <f t="shared" si="179"/>
        <v>14990.480000000001</v>
      </c>
      <c r="M25" s="38">
        <v>0.57999999999999996</v>
      </c>
      <c r="N25" s="25">
        <f t="shared" si="180"/>
        <v>8694.4784</v>
      </c>
      <c r="O25" s="36">
        <v>0.28799999999999998</v>
      </c>
      <c r="P25" s="25">
        <f t="shared" si="181"/>
        <v>4317.2582400000001</v>
      </c>
      <c r="Q25" s="39">
        <v>0.13200000000000001</v>
      </c>
      <c r="R25" s="25">
        <f t="shared" si="182"/>
        <v>1978.7433600000002</v>
      </c>
      <c r="S25" s="28">
        <v>0.188</v>
      </c>
      <c r="T25" s="25">
        <f t="shared" si="183"/>
        <v>2818.2102400000003</v>
      </c>
      <c r="U25" s="39">
        <v>0.53100000000000003</v>
      </c>
      <c r="V25" s="25">
        <f t="shared" si="184"/>
        <v>7959.9448800000009</v>
      </c>
      <c r="W25" s="39">
        <v>0.39</v>
      </c>
      <c r="X25" s="25">
        <f t="shared" si="185"/>
        <v>5846.2872000000007</v>
      </c>
      <c r="Y25" s="40">
        <v>3.13E-3</v>
      </c>
      <c r="Z25" s="18">
        <f t="shared" si="186"/>
        <v>46.920202400000001</v>
      </c>
      <c r="AA25" s="27">
        <f>IF(L25&gt;0,(AC25+AK25)/L25,0)</f>
        <v>3.0616334100042157E-3</v>
      </c>
      <c r="AB25" s="40">
        <v>2.7999999999999998E-4</v>
      </c>
      <c r="AC25" s="37">
        <f t="shared" si="187"/>
        <v>4.1973343999999999</v>
      </c>
      <c r="AD25" s="28">
        <v>0.2243</v>
      </c>
      <c r="AE25" s="41">
        <f t="shared" si="188"/>
        <v>42.863729999999997</v>
      </c>
      <c r="AF25" s="28">
        <f t="shared" si="189"/>
        <v>0.9116812082901089</v>
      </c>
      <c r="AG25" s="29">
        <f t="shared" si="6"/>
        <v>0.90971291750394068</v>
      </c>
      <c r="AH25" s="34">
        <v>210</v>
      </c>
      <c r="AI25" s="36">
        <v>0.09</v>
      </c>
      <c r="AJ25" s="38">
        <v>0.21820000000000001</v>
      </c>
      <c r="AK25" s="41">
        <f t="shared" si="190"/>
        <v>41.69802</v>
      </c>
      <c r="AL25" s="42">
        <v>1.62</v>
      </c>
      <c r="AM25" s="42"/>
      <c r="AN25" s="122">
        <f>AN24+AH25-AM25</f>
        <v>4072.96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49</v>
      </c>
      <c r="D26" s="43">
        <v>20430</v>
      </c>
      <c r="E26" s="43">
        <v>3</v>
      </c>
      <c r="F26" s="43">
        <v>16339</v>
      </c>
      <c r="G26" s="37">
        <v>1.6</v>
      </c>
      <c r="H26" s="37">
        <v>4.0999999999999996</v>
      </c>
      <c r="I26" s="43">
        <v>16231</v>
      </c>
      <c r="J26" s="43">
        <v>16299</v>
      </c>
      <c r="K26" s="39">
        <v>7.0999999999999994E-2</v>
      </c>
      <c r="L26" s="37">
        <f t="shared" si="179"/>
        <v>15141.771000000001</v>
      </c>
      <c r="M26" s="28">
        <v>0.72199999999999998</v>
      </c>
      <c r="N26" s="25">
        <f t="shared" si="180"/>
        <v>10932.358662000001</v>
      </c>
      <c r="O26" s="39">
        <v>0.193</v>
      </c>
      <c r="P26" s="25">
        <f t="shared" si="181"/>
        <v>2922.3618030000002</v>
      </c>
      <c r="Q26" s="39">
        <v>8.5000000000000006E-2</v>
      </c>
      <c r="R26" s="25">
        <f t="shared" si="182"/>
        <v>1287.0505350000001</v>
      </c>
      <c r="S26" s="28">
        <v>0.193</v>
      </c>
      <c r="T26" s="25">
        <f t="shared" si="183"/>
        <v>2922.3618030000002</v>
      </c>
      <c r="U26" s="39">
        <v>0.52800000000000002</v>
      </c>
      <c r="V26" s="25">
        <f t="shared" si="184"/>
        <v>7994.8550880000012</v>
      </c>
      <c r="W26" s="39">
        <v>0.39</v>
      </c>
      <c r="X26" s="25">
        <f t="shared" si="185"/>
        <v>5905.2906900000007</v>
      </c>
      <c r="Y26" s="47">
        <v>3.0999999999999999E-3</v>
      </c>
      <c r="Z26" s="18">
        <f t="shared" si="186"/>
        <v>46.9394901</v>
      </c>
      <c r="AA26" s="27">
        <f>IF(L26&gt;0,(AC26+AK26)/L26,0)</f>
        <v>2.8979891374661527E-3</v>
      </c>
      <c r="AB26" s="47">
        <v>2.7999999999999998E-4</v>
      </c>
      <c r="AC26" s="37">
        <f t="shared" si="187"/>
        <v>4.2396958800000002</v>
      </c>
      <c r="AD26" s="28">
        <v>0.21909999999999999</v>
      </c>
      <c r="AE26" s="41">
        <f t="shared" si="188"/>
        <v>41.162755199999999</v>
      </c>
      <c r="AF26" s="28">
        <f t="shared" si="189"/>
        <v>0.91084143396693695</v>
      </c>
      <c r="AG26" s="29">
        <f t="shared" si="6"/>
        <v>0.90458167309900239</v>
      </c>
      <c r="AH26" s="43">
        <v>206</v>
      </c>
      <c r="AI26" s="39">
        <v>8.7999999999999995E-2</v>
      </c>
      <c r="AJ26" s="28">
        <v>0.21099999999999999</v>
      </c>
      <c r="AK26" s="41">
        <f t="shared" si="190"/>
        <v>39.640992000000004</v>
      </c>
      <c r="AL26" s="18">
        <v>1.6</v>
      </c>
      <c r="AM26" s="18"/>
      <c r="AN26" s="122">
        <f>AN25+AH26-AM26</f>
        <v>4278.96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91">SUM(D24:D26)</f>
        <v>42500</v>
      </c>
      <c r="E27" s="51"/>
      <c r="F27" s="51">
        <f t="shared" ref="F27" si="192">SUM(F24:F26)</f>
        <v>47175</v>
      </c>
      <c r="G27" s="52"/>
      <c r="H27" s="52"/>
      <c r="I27" s="51">
        <f t="shared" ref="I27:J27" si="193">SUM(I24:I26)</f>
        <v>48368</v>
      </c>
      <c r="J27" s="51">
        <f t="shared" si="193"/>
        <v>48394</v>
      </c>
      <c r="K27" s="21">
        <f t="shared" ref="K27" si="194">IF(J27&gt;0,(J24*K24+J25*K25+J26*K26)/J27,0)</f>
        <v>7.6315803612018021E-2</v>
      </c>
      <c r="L27" s="52">
        <f t="shared" ref="L27" si="195">L24+L25+L26</f>
        <v>44700.773000000001</v>
      </c>
      <c r="M27" s="53">
        <f t="shared" ref="M27" si="196">IF(L27&gt;0,N27/L27,0)</f>
        <v>0.63331513694405239</v>
      </c>
      <c r="N27" s="54">
        <f t="shared" ref="N27" si="197">N24+N25+N26</f>
        <v>28309.676174</v>
      </c>
      <c r="O27" s="21">
        <f t="shared" ref="O27" si="198">IF(L27&gt;0,P27/L27,0)</f>
        <v>0.23398394933796782</v>
      </c>
      <c r="P27" s="54">
        <f t="shared" ref="P27" si="199">P24+P25+P26</f>
        <v>10459.263405</v>
      </c>
      <c r="Q27" s="21">
        <f t="shared" ref="Q27" si="200">IF(L27&gt;0,R27/L27,0)</f>
        <v>0.13270091371797979</v>
      </c>
      <c r="R27" s="54">
        <f t="shared" ref="R27" si="201">R24+R25+R26</f>
        <v>5931.8334210000003</v>
      </c>
      <c r="S27" s="21">
        <f t="shared" ref="S27" si="202">IF(L27&gt;0,T27/L27,0)</f>
        <v>0.18806412070323705</v>
      </c>
      <c r="T27" s="54">
        <f t="shared" ref="T27" si="203">T24+T25+T26</f>
        <v>8406.6115690000006</v>
      </c>
      <c r="U27" s="21">
        <f t="shared" ref="U27" si="204">IF(L27&gt;0,V27/L27,0)</f>
        <v>0.53259108798856791</v>
      </c>
      <c r="V27" s="54">
        <f t="shared" ref="V27" si="205">V24+V25+V26</f>
        <v>23807.233326000001</v>
      </c>
      <c r="W27" s="21">
        <f t="shared" ref="W27" si="206">IF(L27&gt;0,X27/L27,0)</f>
        <v>0.39</v>
      </c>
      <c r="X27" s="54">
        <f t="shared" ref="X27" si="207">X24+X25+X26</f>
        <v>17433.301470000002</v>
      </c>
      <c r="Y27" s="55">
        <f t="shared" ref="Y27" si="208">IF(L27&gt;0,Z27/L27,0)</f>
        <v>3.0970240675703749E-3</v>
      </c>
      <c r="Z27" s="56">
        <f t="shared" ref="Z27" si="209">SUM(Z24:Z26)</f>
        <v>138.43936982</v>
      </c>
      <c r="AA27" s="55">
        <f t="shared" ref="AA27" si="210">IF(L27&gt;0,(AA24*L24+AA25*L25+AA26*L26)/L27,0)</f>
        <v>2.988528002860264E-3</v>
      </c>
      <c r="AB27" s="55">
        <f t="shared" ref="AB27" si="211">IF(J27&gt;0,(J24*AB24+J25*AB25+J26*AB26)/J27,0)</f>
        <v>2.8326507418274994E-4</v>
      </c>
      <c r="AC27" s="52">
        <f t="shared" ref="AC27" si="212">SUM(AC24:AC26)</f>
        <v>12.661901660000002</v>
      </c>
      <c r="AD27" s="53">
        <f t="shared" ref="AD27" si="213">IF(J27&gt;0,(J24*AD24+J25*AD25+J26*AD26)/J27,0)</f>
        <v>0.22143852543703765</v>
      </c>
      <c r="AE27" s="58">
        <f t="shared" ref="AE27" si="214">SUM(AE24:AE26)</f>
        <v>124.4757051</v>
      </c>
      <c r="AF27" s="53">
        <f t="shared" ref="AF27" si="215">IF(AND(Z27&gt;0),((Z24*AF24+Z25*AF25+Z26*AF26)/Z27),0)</f>
        <v>0.90970186643804329</v>
      </c>
      <c r="AG27" s="57">
        <f t="shared" si="6"/>
        <v>0.90640938185604802</v>
      </c>
      <c r="AH27" s="51">
        <f t="shared" ref="AH27" si="216">SUM(AH24:AH26)</f>
        <v>617</v>
      </c>
      <c r="AI27" s="21">
        <f t="shared" ref="AI27" si="217">IF(AH27&gt;0,(AI24*AH24+AI25*AH25+AI26*AH26)/AH27,0)</f>
        <v>8.90064829821718E-2</v>
      </c>
      <c r="AJ27" s="53">
        <f t="shared" ref="AJ27" si="218">IF(J27&gt;0,(AJ24*J24+AJ25*J25+AJ26*J26)/J27,0)</f>
        <v>0.21512203992230441</v>
      </c>
      <c r="AK27" s="58">
        <f t="shared" ref="AK27" si="219">SUM(AK24:AK26)</f>
        <v>120.9276102</v>
      </c>
      <c r="AL27" s="56"/>
      <c r="AM27" s="56">
        <f t="shared" ref="AM27" si="220">SUM(AM24:AM26)</f>
        <v>0</v>
      </c>
      <c r="AN27" s="106"/>
      <c r="AO27" s="107">
        <f>AN26</f>
        <v>4278.96</v>
      </c>
      <c r="AP27" s="51">
        <f t="shared" ref="AP27" si="221">SUM(AP24:AP26)</f>
        <v>0</v>
      </c>
      <c r="AQ27" s="59"/>
      <c r="AR27" s="58"/>
      <c r="AS27" s="58"/>
      <c r="AT27" s="58"/>
      <c r="AU27" s="58"/>
    </row>
    <row r="28" spans="1:47" x14ac:dyDescent="0.2">
      <c r="A28" s="187">
        <v>7</v>
      </c>
      <c r="B28" s="23">
        <v>1</v>
      </c>
      <c r="C28" s="11" t="s">
        <v>52</v>
      </c>
      <c r="D28" s="12">
        <v>6361</v>
      </c>
      <c r="E28" s="12">
        <v>2</v>
      </c>
      <c r="F28" s="12">
        <v>10273</v>
      </c>
      <c r="G28" s="13">
        <v>1.8</v>
      </c>
      <c r="H28" s="13">
        <v>4.5999999999999996</v>
      </c>
      <c r="I28" s="12">
        <v>10654</v>
      </c>
      <c r="J28" s="12">
        <v>16013</v>
      </c>
      <c r="K28" s="14">
        <v>8.1000000000000003E-2</v>
      </c>
      <c r="L28" s="24">
        <f t="shared" ref="L28:L30" si="222">J28*(1-K28)</f>
        <v>14715.947</v>
      </c>
      <c r="M28" s="15">
        <v>0.68100000000000005</v>
      </c>
      <c r="N28" s="25">
        <f t="shared" ref="N28:N30" si="223">L28*M28</f>
        <v>10021.559907000001</v>
      </c>
      <c r="O28" s="14">
        <v>0.21099999999999999</v>
      </c>
      <c r="P28" s="25">
        <f t="shared" ref="P28:P30" si="224">L28*O28</f>
        <v>3105.0648169999999</v>
      </c>
      <c r="Q28" s="16">
        <v>0.108</v>
      </c>
      <c r="R28" s="25">
        <f t="shared" ref="R28:R30" si="225">L28*Q28</f>
        <v>1589.3222760000001</v>
      </c>
      <c r="S28" s="26">
        <v>0.19900000000000001</v>
      </c>
      <c r="T28" s="25">
        <f t="shared" ref="T28:T30" si="226">L28*S28</f>
        <v>2928.4734530000001</v>
      </c>
      <c r="U28" s="16">
        <v>0.52300000000000002</v>
      </c>
      <c r="V28" s="25">
        <f t="shared" ref="V28:V30" si="227">L28*U28</f>
        <v>7696.4402810000001</v>
      </c>
      <c r="W28" s="16">
        <v>0.39</v>
      </c>
      <c r="X28" s="25">
        <f t="shared" ref="X28:X30" si="228">W28*L28</f>
        <v>5739.2193299999999</v>
      </c>
      <c r="Y28" s="17">
        <v>3.1099999999999999E-3</v>
      </c>
      <c r="Z28" s="18">
        <f t="shared" ref="Z28:Z30" si="229">L28*Y28</f>
        <v>45.766595170000002</v>
      </c>
      <c r="AA28" s="27">
        <f>IF(L28&gt;0,(AC28+AK28)/L28,0)</f>
        <v>2.9954277240873454E-3</v>
      </c>
      <c r="AB28" s="17">
        <v>2.9E-4</v>
      </c>
      <c r="AC28" s="24">
        <f t="shared" ref="AC28:AC30" si="230">AB28*L28</f>
        <v>4.2676246300000003</v>
      </c>
      <c r="AD28" s="118">
        <v>0.21870000000000001</v>
      </c>
      <c r="AE28" s="30">
        <f t="shared" ref="AE28:AE30" si="231">AH28*(1-AI28)*AD28</f>
        <v>41.422873500000001</v>
      </c>
      <c r="AF28" s="28">
        <f t="shared" ref="AF28:AF30" si="232">IF(AND(AD28&gt;0,AB28&gt;0,Y28&gt;0),((Y28-AB28)*AD28)/((AD28-AB28)*Y28),0)</f>
        <v>0.90795637750824398</v>
      </c>
      <c r="AG28" s="60">
        <f t="shared" si="6"/>
        <v>0.90443357087772003</v>
      </c>
      <c r="AH28" s="12">
        <v>207</v>
      </c>
      <c r="AI28" s="14">
        <v>8.5000000000000006E-2</v>
      </c>
      <c r="AJ28" s="15">
        <v>0.2102</v>
      </c>
      <c r="AK28" s="30">
        <f t="shared" ref="AK28:AK30" si="233">AH28*(1-AI28)*AJ28</f>
        <v>39.812930999999999</v>
      </c>
      <c r="AL28" s="19">
        <v>1.65</v>
      </c>
      <c r="AM28" s="19">
        <v>1349</v>
      </c>
      <c r="AN28" s="102">
        <f>AN26+AH28-AM28</f>
        <v>3136.96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46" t="s">
        <v>51</v>
      </c>
      <c r="D29" s="34">
        <v>19029</v>
      </c>
      <c r="E29" s="34">
        <v>3</v>
      </c>
      <c r="F29" s="34">
        <v>15334</v>
      </c>
      <c r="G29" s="35">
        <v>2.5</v>
      </c>
      <c r="H29" s="35">
        <v>4.5999999999999996</v>
      </c>
      <c r="I29" s="34">
        <v>13773</v>
      </c>
      <c r="J29" s="34">
        <v>15563</v>
      </c>
      <c r="K29" s="36">
        <v>7.6999999999999999E-2</v>
      </c>
      <c r="L29" s="37">
        <f t="shared" si="222"/>
        <v>14364.649000000001</v>
      </c>
      <c r="M29" s="38">
        <v>0.51700000000000002</v>
      </c>
      <c r="N29" s="25">
        <f t="shared" si="223"/>
        <v>7426.5235330000005</v>
      </c>
      <c r="O29" s="36">
        <v>0.255</v>
      </c>
      <c r="P29" s="25">
        <f t="shared" si="224"/>
        <v>3662.9854950000004</v>
      </c>
      <c r="Q29" s="39">
        <v>0.22800000000000001</v>
      </c>
      <c r="R29" s="25">
        <f t="shared" si="225"/>
        <v>3275.1399720000004</v>
      </c>
      <c r="S29" s="28">
        <v>0.2</v>
      </c>
      <c r="T29" s="25">
        <f t="shared" si="226"/>
        <v>2872.9298000000003</v>
      </c>
      <c r="U29" s="39">
        <v>0.52100000000000002</v>
      </c>
      <c r="V29" s="25">
        <f t="shared" si="227"/>
        <v>7483.9821290000009</v>
      </c>
      <c r="W29" s="39">
        <v>0.39</v>
      </c>
      <c r="X29" s="25">
        <f t="shared" si="228"/>
        <v>5602.2131100000006</v>
      </c>
      <c r="Y29" s="40">
        <v>3.0200000000000001E-3</v>
      </c>
      <c r="Z29" s="18">
        <f t="shared" si="229"/>
        <v>43.381239980000004</v>
      </c>
      <c r="AA29" s="27">
        <f>IF(L29&gt;0,(AC29+AK29)/L29,0)</f>
        <v>2.8309037143894014E-3</v>
      </c>
      <c r="AB29" s="40">
        <v>2.9E-4</v>
      </c>
      <c r="AC29" s="37">
        <f t="shared" si="230"/>
        <v>4.1657482100000003</v>
      </c>
      <c r="AD29" s="28">
        <v>0.21440000000000001</v>
      </c>
      <c r="AE29" s="41">
        <f t="shared" si="231"/>
        <v>37.069760000000002</v>
      </c>
      <c r="AF29" s="28">
        <f t="shared" si="232"/>
        <v>0.90519789141002904</v>
      </c>
      <c r="AG29" s="29">
        <f t="shared" si="6"/>
        <v>0.89879393858992818</v>
      </c>
      <c r="AH29" s="34">
        <v>190</v>
      </c>
      <c r="AI29" s="36">
        <v>0.09</v>
      </c>
      <c r="AJ29" s="38">
        <v>0.21110000000000001</v>
      </c>
      <c r="AK29" s="41">
        <f t="shared" si="233"/>
        <v>36.499190000000006</v>
      </c>
      <c r="AL29" s="42">
        <v>1.62</v>
      </c>
      <c r="AM29" s="42"/>
      <c r="AN29" s="122">
        <f>AN28+AH29-AM29</f>
        <v>3326.96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49</v>
      </c>
      <c r="D30" s="43">
        <v>16570</v>
      </c>
      <c r="E30" s="43">
        <v>2</v>
      </c>
      <c r="F30" s="43">
        <v>16690</v>
      </c>
      <c r="G30" s="37">
        <v>3.4</v>
      </c>
      <c r="H30" s="37">
        <v>4.9000000000000004</v>
      </c>
      <c r="I30" s="43">
        <v>14927</v>
      </c>
      <c r="J30" s="43">
        <v>15360</v>
      </c>
      <c r="K30" s="39">
        <v>7.2999999999999995E-2</v>
      </c>
      <c r="L30" s="37">
        <f t="shared" si="222"/>
        <v>14238.720000000001</v>
      </c>
      <c r="M30" s="28">
        <v>0.51200000000000001</v>
      </c>
      <c r="N30" s="25">
        <f t="shared" si="223"/>
        <v>7290.2246400000004</v>
      </c>
      <c r="O30" s="39">
        <v>0.33700000000000002</v>
      </c>
      <c r="P30" s="25">
        <f t="shared" si="224"/>
        <v>4798.4486400000005</v>
      </c>
      <c r="Q30" s="39">
        <v>0.151</v>
      </c>
      <c r="R30" s="25">
        <f t="shared" si="225"/>
        <v>2150.0467200000003</v>
      </c>
      <c r="S30" s="28">
        <v>0.191</v>
      </c>
      <c r="T30" s="25">
        <f t="shared" si="226"/>
        <v>2719.5955200000003</v>
      </c>
      <c r="U30" s="39">
        <v>0.53100000000000003</v>
      </c>
      <c r="V30" s="25">
        <f t="shared" si="227"/>
        <v>7560.7603200000012</v>
      </c>
      <c r="W30" s="39">
        <v>0.39</v>
      </c>
      <c r="X30" s="25">
        <f t="shared" si="228"/>
        <v>5553.1008000000011</v>
      </c>
      <c r="Y30" s="47">
        <v>3.0699999999999998E-3</v>
      </c>
      <c r="Z30" s="18">
        <f t="shared" si="229"/>
        <v>43.7128704</v>
      </c>
      <c r="AA30" s="27">
        <f>IF(L30&gt;0,(AC30+AK30)/L30,0)</f>
        <v>2.8246962226941745E-3</v>
      </c>
      <c r="AB30" s="47">
        <v>2.9999999999999997E-4</v>
      </c>
      <c r="AC30" s="37">
        <f t="shared" si="230"/>
        <v>4.2716159999999999</v>
      </c>
      <c r="AD30" s="28">
        <v>0.21970000000000001</v>
      </c>
      <c r="AE30" s="41">
        <f t="shared" si="231"/>
        <v>37.952296200000006</v>
      </c>
      <c r="AF30" s="28">
        <f t="shared" si="232"/>
        <v>0.90351387705290409</v>
      </c>
      <c r="AG30" s="29">
        <f t="shared" si="6"/>
        <v>0.89508425574013406</v>
      </c>
      <c r="AH30" s="43">
        <v>189</v>
      </c>
      <c r="AI30" s="39">
        <v>8.5999999999999993E-2</v>
      </c>
      <c r="AJ30" s="28">
        <v>0.20810000000000001</v>
      </c>
      <c r="AK30" s="41">
        <f t="shared" si="233"/>
        <v>35.9484426</v>
      </c>
      <c r="AL30" s="18">
        <v>1.65</v>
      </c>
      <c r="AM30" s="18"/>
      <c r="AN30" s="122">
        <f>AN29+AH30-AM30</f>
        <v>3515.96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234">SUM(D28:D30)</f>
        <v>41960</v>
      </c>
      <c r="E31" s="51"/>
      <c r="F31" s="51">
        <f t="shared" ref="F31" si="235">SUM(F28:F30)</f>
        <v>42297</v>
      </c>
      <c r="G31" s="52"/>
      <c r="H31" s="52"/>
      <c r="I31" s="51">
        <f t="shared" ref="I31:J31" si="236">SUM(I28:I30)</f>
        <v>39354</v>
      </c>
      <c r="J31" s="51">
        <f t="shared" si="236"/>
        <v>46936</v>
      </c>
      <c r="K31" s="21">
        <f t="shared" ref="K31" si="237">IF(J31&gt;0,(J28*K28+J29*K29+J30*K30)/J31,0)</f>
        <v>7.7055650247145058E-2</v>
      </c>
      <c r="L31" s="52">
        <f t="shared" ref="L31" si="238">L28+L29+L30</f>
        <v>43319.316000000006</v>
      </c>
      <c r="M31" s="53">
        <f t="shared" ref="M31" si="239">IF(L31&gt;0,N31/L31,0)</f>
        <v>0.57106876018079322</v>
      </c>
      <c r="N31" s="54">
        <f t="shared" ref="N31" si="240">N28+N29+N30</f>
        <v>24738.308080000003</v>
      </c>
      <c r="O31" s="21">
        <f t="shared" ref="O31" si="241">IF(L31&gt;0,P31/L31,0)</f>
        <v>0.26700557672701941</v>
      </c>
      <c r="P31" s="54">
        <f t="shared" ref="P31" si="242">P28+P29+P30</f>
        <v>11566.498952000002</v>
      </c>
      <c r="Q31" s="21">
        <f t="shared" ref="Q31" si="243">IF(L31&gt;0,R31/L31,0)</f>
        <v>0.16192566309218734</v>
      </c>
      <c r="R31" s="54">
        <f t="shared" ref="R31" si="244">R28+R29+R30</f>
        <v>7014.508968000001</v>
      </c>
      <c r="S31" s="21">
        <f t="shared" ref="S31" si="245">IF(L31&gt;0,T31/L31,0)</f>
        <v>0.19670206180079114</v>
      </c>
      <c r="T31" s="54">
        <f t="shared" ref="T31" si="246">T28+T29+T30</f>
        <v>8520.9987730000012</v>
      </c>
      <c r="U31" s="21">
        <f t="shared" ref="U31" si="247">IF(L31&gt;0,V31/L31,0)</f>
        <v>0.52496633903453127</v>
      </c>
      <c r="V31" s="54">
        <f t="shared" ref="V31" si="248">V28+V29+V30</f>
        <v>22741.18273</v>
      </c>
      <c r="W31" s="21">
        <f t="shared" ref="W31" si="249">IF(L31&gt;0,X31/L31,0)</f>
        <v>0.38999999999999996</v>
      </c>
      <c r="X31" s="54">
        <f t="shared" ref="X31" si="250">X28+X29+X30</f>
        <v>16894.533240000001</v>
      </c>
      <c r="Y31" s="55">
        <f t="shared" ref="Y31" si="251">IF(L31&gt;0,Z31/L31,0)</f>
        <v>3.0670083883595945E-3</v>
      </c>
      <c r="Z31" s="56">
        <f t="shared" ref="Z31" si="252">SUM(Z28:Z30)</f>
        <v>132.86070555000001</v>
      </c>
      <c r="AA31" s="55">
        <f t="shared" ref="AA31" si="253">IF(L31&gt;0,(AA28*L28+AA29*L29+AA30*L30)/L31,0)</f>
        <v>2.8847535921388968E-3</v>
      </c>
      <c r="AB31" s="55">
        <f t="shared" ref="AB31" si="254">IF(J31&gt;0,(J28*AB28+J29*AB29+J30*AB30)/J31,0)</f>
        <v>2.9327254133287877E-4</v>
      </c>
      <c r="AC31" s="52">
        <f t="shared" ref="AC31" si="255">SUM(AC28:AC30)</f>
        <v>12.70498884</v>
      </c>
      <c r="AD31" s="53">
        <f t="shared" ref="AD31" si="256">IF(J31&gt;0,(J28*AD28+J29*AD29+J30*AD30)/J31,0)</f>
        <v>0.21760146369524461</v>
      </c>
      <c r="AE31" s="58">
        <f t="shared" ref="AE31" si="257">SUM(AE28:AE30)</f>
        <v>116.44492970000002</v>
      </c>
      <c r="AF31" s="53">
        <f t="shared" ref="AF31" si="258">IF(AND(Z31&gt;0),((Z28*AF28+Z29*AF29+Z30*AF30)/Z31),0)</f>
        <v>0.90559404627746287</v>
      </c>
      <c r="AG31" s="57">
        <f t="shared" si="6"/>
        <v>0.89959450314812972</v>
      </c>
      <c r="AH31" s="51">
        <f t="shared" ref="AH31" si="259">SUM(AH28:AH30)</f>
        <v>586</v>
      </c>
      <c r="AI31" s="21">
        <f t="shared" ref="AI31" si="260">IF(AH31&gt;0,(AI28*AH28+AI29*AH29+AI30*AH30)/AH31,0)</f>
        <v>8.6943686006825935E-2</v>
      </c>
      <c r="AJ31" s="53">
        <f t="shared" ref="AJ31" si="261">IF(J31&gt;0,(AJ28*J28+AJ29*J29+AJ30*J30)/J31,0)</f>
        <v>0.2098111875745696</v>
      </c>
      <c r="AK31" s="58">
        <f t="shared" ref="AK31" si="262">SUM(AK28:AK30)</f>
        <v>112.26056360000001</v>
      </c>
      <c r="AL31" s="56"/>
      <c r="AM31" s="56">
        <f t="shared" ref="AM31" si="263">SUM(AM28:AM30)</f>
        <v>1349</v>
      </c>
      <c r="AN31" s="106"/>
      <c r="AO31" s="107">
        <f>AN30</f>
        <v>3515.96</v>
      </c>
      <c r="AP31" s="51">
        <f t="shared" ref="AP31" si="264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16720</v>
      </c>
      <c r="E32" s="12">
        <v>0</v>
      </c>
      <c r="F32" s="12">
        <v>16306</v>
      </c>
      <c r="G32" s="13">
        <v>1.5</v>
      </c>
      <c r="H32" s="13">
        <v>4.5999999999999996</v>
      </c>
      <c r="I32" s="12">
        <v>14818</v>
      </c>
      <c r="J32" s="12">
        <v>15569</v>
      </c>
      <c r="K32" s="14">
        <v>7.6999999999999999E-2</v>
      </c>
      <c r="L32" s="24">
        <f t="shared" ref="L32:L34" si="265">J32*(1-K32)</f>
        <v>14370.187</v>
      </c>
      <c r="M32" s="15">
        <v>0.69699999999999995</v>
      </c>
      <c r="N32" s="25">
        <f t="shared" ref="N32:N34" si="266">L32*M32</f>
        <v>10016.020338999999</v>
      </c>
      <c r="O32" s="14">
        <v>0.161</v>
      </c>
      <c r="P32" s="25">
        <f t="shared" ref="P32:P34" si="267">L32*O32</f>
        <v>2313.6001070000002</v>
      </c>
      <c r="Q32" s="16">
        <v>0.14199999999999999</v>
      </c>
      <c r="R32" s="25">
        <f t="shared" ref="R32:R34" si="268">L32*Q32</f>
        <v>2040.5665539999998</v>
      </c>
      <c r="S32" s="26">
        <v>0.191</v>
      </c>
      <c r="T32" s="25">
        <f t="shared" ref="T32:T34" si="269">L32*S32</f>
        <v>2744.7057169999998</v>
      </c>
      <c r="U32" s="16">
        <v>0.52600000000000002</v>
      </c>
      <c r="V32" s="25">
        <f t="shared" ref="V32:V34" si="270">L32*U32</f>
        <v>7558.7183620000005</v>
      </c>
      <c r="W32" s="16">
        <v>0.39</v>
      </c>
      <c r="X32" s="25">
        <f t="shared" ref="X32:X34" si="271">W32*L32</f>
        <v>5604.3729300000005</v>
      </c>
      <c r="Y32" s="17">
        <v>3.14E-3</v>
      </c>
      <c r="Z32" s="18">
        <f t="shared" ref="Z32:Z34" si="272">L32*Y32</f>
        <v>45.122387179999997</v>
      </c>
      <c r="AA32" s="27">
        <f>IF(L32&gt;0,(AC32+AK32)/L32,0)</f>
        <v>3.208478263365675E-3</v>
      </c>
      <c r="AB32" s="17">
        <v>2.9E-4</v>
      </c>
      <c r="AC32" s="24">
        <f t="shared" ref="AC32:AC34" si="273">AB32*L32</f>
        <v>4.1673542299999999</v>
      </c>
      <c r="AD32" s="118">
        <v>0.21429999999999999</v>
      </c>
      <c r="AE32" s="30">
        <f t="shared" ref="AE32:AE34" si="274">AH32*(1-AI32)*AD32</f>
        <v>42.0765192</v>
      </c>
      <c r="AF32" s="28">
        <f t="shared" ref="AF32:AF34" si="275">IF(AND(AD32&gt;0,AB32&gt;0,Y32&gt;0),((Y32-AB32)*AD32)/((AD32-AB32)*Y32),0)</f>
        <v>0.90887323855632685</v>
      </c>
      <c r="AG32" s="60">
        <f t="shared" si="6"/>
        <v>0.910851115027007</v>
      </c>
      <c r="AH32" s="12">
        <v>216</v>
      </c>
      <c r="AI32" s="14">
        <v>9.0999999999999998E-2</v>
      </c>
      <c r="AJ32" s="15">
        <v>0.21360000000000001</v>
      </c>
      <c r="AK32" s="30">
        <f t="shared" ref="AK32:AK34" si="276">AH32*(1-AI32)*AJ32</f>
        <v>41.9390784</v>
      </c>
      <c r="AL32" s="19">
        <v>1.65</v>
      </c>
      <c r="AM32" s="19"/>
      <c r="AN32" s="102">
        <f>AN30+AH32-AM32</f>
        <v>3731.96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11" t="s">
        <v>53</v>
      </c>
      <c r="D33" s="34">
        <v>18120</v>
      </c>
      <c r="E33" s="34">
        <v>3</v>
      </c>
      <c r="F33" s="34">
        <v>15416</v>
      </c>
      <c r="G33" s="35">
        <v>1.8</v>
      </c>
      <c r="H33" s="35">
        <v>4.3</v>
      </c>
      <c r="I33" s="34">
        <v>13707</v>
      </c>
      <c r="J33" s="34">
        <v>15716</v>
      </c>
      <c r="K33" s="36">
        <v>7.9000000000000001E-2</v>
      </c>
      <c r="L33" s="37">
        <f t="shared" si="265"/>
        <v>14474.436000000002</v>
      </c>
      <c r="M33" s="38">
        <v>0.68600000000000005</v>
      </c>
      <c r="N33" s="25">
        <f t="shared" si="266"/>
        <v>9929.4630960000013</v>
      </c>
      <c r="O33" s="36">
        <v>0.16200000000000001</v>
      </c>
      <c r="P33" s="25">
        <f t="shared" si="267"/>
        <v>2344.8586320000004</v>
      </c>
      <c r="Q33" s="39">
        <v>0.152</v>
      </c>
      <c r="R33" s="25">
        <f t="shared" si="268"/>
        <v>2200.1142720000003</v>
      </c>
      <c r="S33" s="28">
        <v>0.19900000000000001</v>
      </c>
      <c r="T33" s="25">
        <f t="shared" si="269"/>
        <v>2880.4127640000006</v>
      </c>
      <c r="U33" s="39">
        <v>0.51100000000000001</v>
      </c>
      <c r="V33" s="25">
        <f t="shared" si="270"/>
        <v>7396.4367960000009</v>
      </c>
      <c r="W33" s="39">
        <v>0.39</v>
      </c>
      <c r="X33" s="25">
        <f t="shared" si="271"/>
        <v>5645.0300400000006</v>
      </c>
      <c r="Y33" s="40">
        <v>3.0799999999999998E-3</v>
      </c>
      <c r="Z33" s="18">
        <f t="shared" si="272"/>
        <v>44.581262880000004</v>
      </c>
      <c r="AA33" s="27">
        <f>IF(L33&gt;0,(AC33+AK33)/L33,0)</f>
        <v>2.8221362241679054E-3</v>
      </c>
      <c r="AB33" s="40">
        <v>2.5999999999999998E-4</v>
      </c>
      <c r="AC33" s="37">
        <f t="shared" si="273"/>
        <v>3.76335336</v>
      </c>
      <c r="AD33" s="28">
        <v>0.2208</v>
      </c>
      <c r="AE33" s="41">
        <f t="shared" si="274"/>
        <v>38.4615936</v>
      </c>
      <c r="AF33" s="28">
        <f t="shared" si="275"/>
        <v>0.91666382044544747</v>
      </c>
      <c r="AG33" s="29">
        <f t="shared" si="6"/>
        <v>0.90898128420394064</v>
      </c>
      <c r="AH33" s="34">
        <v>191</v>
      </c>
      <c r="AI33" s="36">
        <v>8.7999999999999995E-2</v>
      </c>
      <c r="AJ33" s="38">
        <v>0.21290000000000001</v>
      </c>
      <c r="AK33" s="41">
        <f t="shared" si="276"/>
        <v>37.085476800000002</v>
      </c>
      <c r="AL33" s="42">
        <v>1.65</v>
      </c>
      <c r="AM33" s="42"/>
      <c r="AN33" s="122">
        <f>AN32+AH33-AM33</f>
        <v>3922.96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46" t="s">
        <v>49</v>
      </c>
      <c r="D34" s="43">
        <v>16460</v>
      </c>
      <c r="E34" s="43">
        <v>2</v>
      </c>
      <c r="F34" s="43">
        <v>15772</v>
      </c>
      <c r="G34" s="37">
        <v>1.6</v>
      </c>
      <c r="H34" s="37">
        <v>5.3</v>
      </c>
      <c r="I34" s="43">
        <v>14325</v>
      </c>
      <c r="J34" s="43">
        <v>15686</v>
      </c>
      <c r="K34" s="39">
        <v>7.2999999999999995E-2</v>
      </c>
      <c r="L34" s="37">
        <f t="shared" si="265"/>
        <v>14540.922</v>
      </c>
      <c r="M34" s="28">
        <v>0.73699999999999999</v>
      </c>
      <c r="N34" s="25">
        <f t="shared" si="266"/>
        <v>10716.659514000001</v>
      </c>
      <c r="O34" s="39">
        <v>0.17599999999999999</v>
      </c>
      <c r="P34" s="25">
        <f t="shared" si="267"/>
        <v>2559.202272</v>
      </c>
      <c r="Q34" s="39">
        <v>8.6999999999999994E-2</v>
      </c>
      <c r="R34" s="25">
        <f t="shared" si="268"/>
        <v>1265.0602139999999</v>
      </c>
      <c r="S34" s="28">
        <v>0.193</v>
      </c>
      <c r="T34" s="25">
        <f t="shared" si="269"/>
        <v>2806.397946</v>
      </c>
      <c r="U34" s="39">
        <v>0.52400000000000002</v>
      </c>
      <c r="V34" s="25">
        <f t="shared" si="270"/>
        <v>7619.4431280000008</v>
      </c>
      <c r="W34" s="39">
        <v>0.39</v>
      </c>
      <c r="X34" s="25">
        <f t="shared" si="271"/>
        <v>5670.9595800000006</v>
      </c>
      <c r="Y34" s="47">
        <v>3.0799999999999998E-3</v>
      </c>
      <c r="Z34" s="18">
        <f t="shared" si="272"/>
        <v>44.786039760000001</v>
      </c>
      <c r="AA34" s="27">
        <f>IF(L34&gt;0,(AC34+AK34)/L34,0)</f>
        <v>2.8235986493841312E-3</v>
      </c>
      <c r="AB34" s="47">
        <v>2.5999999999999998E-4</v>
      </c>
      <c r="AC34" s="37">
        <f t="shared" si="273"/>
        <v>3.7806397199999999</v>
      </c>
      <c r="AD34" s="28">
        <v>0.22450000000000001</v>
      </c>
      <c r="AE34" s="41">
        <f t="shared" si="274"/>
        <v>39.106104000000002</v>
      </c>
      <c r="AF34" s="28">
        <f t="shared" si="275"/>
        <v>0.91664601007269586</v>
      </c>
      <c r="AG34" s="29">
        <f t="shared" si="6"/>
        <v>0.90902334553429942</v>
      </c>
      <c r="AH34" s="43">
        <v>191</v>
      </c>
      <c r="AI34" s="39">
        <v>8.7999999999999995E-2</v>
      </c>
      <c r="AJ34" s="28">
        <v>0.214</v>
      </c>
      <c r="AK34" s="41">
        <f t="shared" si="276"/>
        <v>37.277087999999999</v>
      </c>
      <c r="AL34" s="18">
        <v>1.6</v>
      </c>
      <c r="AM34" s="18"/>
      <c r="AN34" s="122">
        <f>AN33+AH34-AM34</f>
        <v>4113.96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277">SUM(D32:D34)</f>
        <v>51300</v>
      </c>
      <c r="E35" s="51"/>
      <c r="F35" s="51">
        <f t="shared" ref="F35" si="278">SUM(F32:F34)</f>
        <v>47494</v>
      </c>
      <c r="G35" s="52"/>
      <c r="H35" s="52"/>
      <c r="I35" s="51">
        <f t="shared" ref="I35:J35" si="279">SUM(I32:I34)</f>
        <v>42850</v>
      </c>
      <c r="J35" s="51">
        <f t="shared" si="279"/>
        <v>46971</v>
      </c>
      <c r="K35" s="21">
        <f t="shared" ref="K35" si="280">IF(J35&gt;0,(J32*K32+J33*K33+J34*K34)/J35,0)</f>
        <v>7.6333375912797249E-2</v>
      </c>
      <c r="L35" s="52">
        <f t="shared" ref="L35" si="281">L32+L33+L34</f>
        <v>43385.544999999998</v>
      </c>
      <c r="M35" s="53">
        <f t="shared" ref="M35" si="282">IF(L35&gt;0,N35/L35,0)</f>
        <v>0.70673637841820358</v>
      </c>
      <c r="N35" s="54">
        <f t="shared" ref="N35" si="283">N32+N33+N34</f>
        <v>30662.142949000001</v>
      </c>
      <c r="O35" s="21">
        <f t="shared" ref="O35" si="284">IF(L35&gt;0,P35/L35,0)</f>
        <v>0.16636096218221991</v>
      </c>
      <c r="P35" s="54">
        <f t="shared" ref="P35" si="285">P32+P33+P34</f>
        <v>7217.6610110000001</v>
      </c>
      <c r="Q35" s="21">
        <f t="shared" ref="Q35" si="286">IF(L35&gt;0,R35/L35,0)</f>
        <v>0.12690265939957651</v>
      </c>
      <c r="R35" s="54">
        <f t="shared" ref="R35" si="287">R32+R33+R34</f>
        <v>5505.7410399999999</v>
      </c>
      <c r="S35" s="21">
        <f t="shared" ref="S35" si="288">IF(L35&gt;0,T35/L35,0)</f>
        <v>0.19433929957546922</v>
      </c>
      <c r="T35" s="54">
        <f t="shared" ref="T35" si="289">T32+T33+T34</f>
        <v>8431.5164270000005</v>
      </c>
      <c r="U35" s="21">
        <f t="shared" ref="U35" si="290">IF(L35&gt;0,V35/L35,0)</f>
        <v>0.52032533614594445</v>
      </c>
      <c r="V35" s="54">
        <f t="shared" ref="V35" si="291">V32+V33+V34</f>
        <v>22574.598286</v>
      </c>
      <c r="W35" s="21">
        <f t="shared" ref="W35" si="292">IF(L35&gt;0,X35/L35,0)</f>
        <v>0.39000000000000007</v>
      </c>
      <c r="X35" s="54">
        <f t="shared" ref="X35" si="293">X32+X33+X34</f>
        <v>16920.362550000002</v>
      </c>
      <c r="Y35" s="55">
        <f t="shared" ref="Y35" si="294">IF(L35&gt;0,Z35/L35,0)</f>
        <v>3.0998732370424299E-3</v>
      </c>
      <c r="Z35" s="56">
        <f t="shared" ref="Z35" si="295">SUM(Z32:Z34)</f>
        <v>134.48968982</v>
      </c>
      <c r="AA35" s="55">
        <f t="shared" ref="AA35" si="296">IF(L35&gt;0,(AA32*L32+AA33*L33+AA34*L34)/L35,0)</f>
        <v>2.950590813368831E-3</v>
      </c>
      <c r="AB35" s="55">
        <f t="shared" ref="AB35" si="297">IF(J35&gt;0,(J32*AB32+J33*AB33+J34*AB34)/J35,0)</f>
        <v>2.6994379510761958E-4</v>
      </c>
      <c r="AC35" s="52">
        <f t="shared" ref="AC35" si="298">SUM(AC32:AC34)</f>
        <v>11.711347310000001</v>
      </c>
      <c r="AD35" s="53">
        <f t="shared" ref="AD35" si="299">IF(J35&gt;0,(J32*AD32+J33*AD33+J34*AD34)/J35,0)</f>
        <v>0.21988112878158864</v>
      </c>
      <c r="AE35" s="58">
        <f t="shared" ref="AE35" si="300">SUM(AE32:AE34)</f>
        <v>119.6442168</v>
      </c>
      <c r="AF35" s="53">
        <f t="shared" ref="AF35" si="301">IF(AND(Z35&gt;0),((Z32*AF32+Z33*AF33+Z34*AF34)/Z35),0)</f>
        <v>0.91404408573647355</v>
      </c>
      <c r="AG35" s="57">
        <f t="shared" si="6"/>
        <v>0.90966210790640389</v>
      </c>
      <c r="AH35" s="51">
        <f t="shared" ref="AH35" si="302">SUM(AH32:AH34)</f>
        <v>598</v>
      </c>
      <c r="AI35" s="21">
        <f t="shared" ref="AI35" si="303">IF(AH35&gt;0,(AI32*AH32+AI33*AH33+AI34*AH34)/AH35,0)</f>
        <v>8.9083612040133778E-2</v>
      </c>
      <c r="AJ35" s="53">
        <f t="shared" ref="AJ35" si="304">IF(J35&gt;0,(AJ32*J32+AJ33*J33+AJ34*J34)/J35,0)</f>
        <v>0.21349936769496072</v>
      </c>
      <c r="AK35" s="58">
        <f t="shared" ref="AK35" si="305">SUM(AK32:AK34)</f>
        <v>116.3016432</v>
      </c>
      <c r="AL35" s="56"/>
      <c r="AM35" s="56">
        <f t="shared" ref="AM35" si="306">SUM(AM32:AM34)</f>
        <v>0</v>
      </c>
      <c r="AN35" s="106"/>
      <c r="AO35" s="107">
        <f>AN34</f>
        <v>4113.96</v>
      </c>
      <c r="AP35" s="51">
        <f t="shared" ref="AP35" si="307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11" t="s">
        <v>52</v>
      </c>
      <c r="D36" s="12">
        <v>15300</v>
      </c>
      <c r="E36" s="12">
        <v>0</v>
      </c>
      <c r="F36" s="12">
        <v>16356</v>
      </c>
      <c r="G36" s="13">
        <v>1.1000000000000001</v>
      </c>
      <c r="H36" s="13">
        <v>4</v>
      </c>
      <c r="I36" s="12">
        <v>14372</v>
      </c>
      <c r="J36" s="12">
        <v>15688</v>
      </c>
      <c r="K36" s="14">
        <v>7.4999999999999997E-2</v>
      </c>
      <c r="L36" s="24">
        <f t="shared" ref="L36:L38" si="308">J36*(1-K36)</f>
        <v>14511.400000000001</v>
      </c>
      <c r="M36" s="15">
        <v>0.68700000000000006</v>
      </c>
      <c r="N36" s="25">
        <f t="shared" ref="N36:N38" si="309">L36*M36</f>
        <v>9969.3318000000017</v>
      </c>
      <c r="O36" s="14">
        <v>0.20699999999999999</v>
      </c>
      <c r="P36" s="25">
        <f t="shared" ref="P36:P38" si="310">L36*O36</f>
        <v>3003.8598000000002</v>
      </c>
      <c r="Q36" s="16">
        <v>0.106</v>
      </c>
      <c r="R36" s="25">
        <f t="shared" ref="R36:R38" si="311">L36*Q36</f>
        <v>1538.2084000000002</v>
      </c>
      <c r="S36" s="26">
        <v>0.19800000000000001</v>
      </c>
      <c r="T36" s="25">
        <f t="shared" ref="T36:T38" si="312">L36*S36</f>
        <v>2873.2572000000005</v>
      </c>
      <c r="U36" s="16">
        <v>0.50700000000000001</v>
      </c>
      <c r="V36" s="25">
        <f t="shared" ref="V36:V38" si="313">L36*U36</f>
        <v>7357.2798000000012</v>
      </c>
      <c r="W36" s="16">
        <v>0.39</v>
      </c>
      <c r="X36" s="25">
        <f t="shared" ref="X36:X38" si="314">W36*L36</f>
        <v>5659.4460000000008</v>
      </c>
      <c r="Y36" s="17">
        <v>3.14E-3</v>
      </c>
      <c r="Z36" s="18">
        <f t="shared" ref="Z36:Z38" si="315">L36*Y36</f>
        <v>45.565796000000006</v>
      </c>
      <c r="AA36" s="27">
        <f>IF(L36&gt;0,(AC36+AK36)/L36,0)</f>
        <v>2.9150807503066558E-3</v>
      </c>
      <c r="AB36" s="17">
        <v>2.5999999999999998E-4</v>
      </c>
      <c r="AC36" s="24">
        <f t="shared" ref="AC36:AC38" si="316">AB36*L36</f>
        <v>3.772964</v>
      </c>
      <c r="AD36" s="118">
        <v>0.2228</v>
      </c>
      <c r="AE36" s="30">
        <f t="shared" ref="AE36:AE38" si="317">AH36*(1-AI36)*AD36</f>
        <v>40.320561600000005</v>
      </c>
      <c r="AF36" s="28">
        <f t="shared" ref="AF36:AF38" si="318">IF(AND(AD36&gt;0,AB36&gt;0,Y36&gt;0),((Y36-AB36)*AD36)/((AD36-AB36)*Y36),0)</f>
        <v>0.91826904087664196</v>
      </c>
      <c r="AG36" s="60">
        <f t="shared" si="6"/>
        <v>0.91192231316088868</v>
      </c>
      <c r="AH36" s="12">
        <v>198</v>
      </c>
      <c r="AI36" s="14">
        <v>8.5999999999999993E-2</v>
      </c>
      <c r="AJ36" s="15">
        <v>0.21290000000000001</v>
      </c>
      <c r="AK36" s="30">
        <f t="shared" ref="AK36:AK38" si="319">AH36*(1-AI36)*AJ36</f>
        <v>38.528938800000006</v>
      </c>
      <c r="AL36" s="19">
        <v>1.6</v>
      </c>
      <c r="AM36" s="19"/>
      <c r="AN36" s="102">
        <f>AN34+AH36-AM36</f>
        <v>4311.96</v>
      </c>
      <c r="AO36" s="103"/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11" t="s">
        <v>53</v>
      </c>
      <c r="D37" s="34">
        <v>19140</v>
      </c>
      <c r="E37" s="34">
        <v>2</v>
      </c>
      <c r="F37" s="34">
        <v>15067</v>
      </c>
      <c r="G37" s="35">
        <v>1.4</v>
      </c>
      <c r="H37" s="35">
        <v>3.9</v>
      </c>
      <c r="I37" s="34">
        <v>14014</v>
      </c>
      <c r="J37" s="34">
        <v>15767</v>
      </c>
      <c r="K37" s="36">
        <v>7.5999999999999998E-2</v>
      </c>
      <c r="L37" s="37">
        <f t="shared" si="308"/>
        <v>14568.708000000001</v>
      </c>
      <c r="M37" s="38">
        <v>0.68400000000000005</v>
      </c>
      <c r="N37" s="25">
        <f t="shared" si="309"/>
        <v>9964.9962720000003</v>
      </c>
      <c r="O37" s="36">
        <v>0.192</v>
      </c>
      <c r="P37" s="25">
        <f t="shared" si="310"/>
        <v>2797.1919360000002</v>
      </c>
      <c r="Q37" s="39">
        <v>0.124</v>
      </c>
      <c r="R37" s="25">
        <f t="shared" si="311"/>
        <v>1806.5197920000001</v>
      </c>
      <c r="S37" s="28">
        <v>0.20100000000000001</v>
      </c>
      <c r="T37" s="25">
        <f t="shared" si="312"/>
        <v>2928.3103080000001</v>
      </c>
      <c r="U37" s="39">
        <v>0.51700000000000002</v>
      </c>
      <c r="V37" s="25">
        <f t="shared" si="313"/>
        <v>7532.0220360000003</v>
      </c>
      <c r="W37" s="39">
        <v>0.39</v>
      </c>
      <c r="X37" s="25">
        <f t="shared" si="314"/>
        <v>5681.79612</v>
      </c>
      <c r="Y37" s="40">
        <v>3.1700000000000001E-3</v>
      </c>
      <c r="Z37" s="18">
        <f t="shared" si="315"/>
        <v>46.182804360000006</v>
      </c>
      <c r="AA37" s="27">
        <f>IF(L37&gt;0,(AC37+AK37)/L37,0)</f>
        <v>3.0467172627799254E-3</v>
      </c>
      <c r="AB37" s="40">
        <v>2.7E-4</v>
      </c>
      <c r="AC37" s="37">
        <f t="shared" si="316"/>
        <v>3.9335511600000004</v>
      </c>
      <c r="AD37" s="28">
        <v>0.22559999999999999</v>
      </c>
      <c r="AE37" s="41">
        <f t="shared" si="317"/>
        <v>42.270671999999998</v>
      </c>
      <c r="AF37" s="28">
        <f t="shared" si="318"/>
        <v>0.91592268248419673</v>
      </c>
      <c r="AG37" s="29">
        <f t="shared" si="6"/>
        <v>0.9125212073472394</v>
      </c>
      <c r="AH37" s="34">
        <v>205</v>
      </c>
      <c r="AI37" s="36">
        <v>8.5999999999999993E-2</v>
      </c>
      <c r="AJ37" s="38">
        <v>0.21590000000000001</v>
      </c>
      <c r="AK37" s="41">
        <f t="shared" si="319"/>
        <v>40.453183000000003</v>
      </c>
      <c r="AL37" s="42">
        <v>1.7</v>
      </c>
      <c r="AM37" s="42"/>
      <c r="AN37" s="122">
        <f>AN36+AH37-AM37</f>
        <v>4516.96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11" t="s">
        <v>50</v>
      </c>
      <c r="D38" s="43">
        <v>17760</v>
      </c>
      <c r="E38" s="43">
        <v>1</v>
      </c>
      <c r="F38" s="43">
        <v>15830</v>
      </c>
      <c r="G38" s="37">
        <v>2.2000000000000002</v>
      </c>
      <c r="H38" s="37">
        <v>4.5999999999999996</v>
      </c>
      <c r="I38" s="43">
        <v>14429</v>
      </c>
      <c r="J38" s="43">
        <v>15947</v>
      </c>
      <c r="K38" s="39">
        <v>7.8E-2</v>
      </c>
      <c r="L38" s="37">
        <f t="shared" si="308"/>
        <v>14703.134</v>
      </c>
      <c r="M38" s="28">
        <v>0.60299999999999998</v>
      </c>
      <c r="N38" s="25">
        <f t="shared" si="309"/>
        <v>8865.9898020000001</v>
      </c>
      <c r="O38" s="39">
        <v>0.185</v>
      </c>
      <c r="P38" s="25">
        <f t="shared" si="310"/>
        <v>2720.0797899999998</v>
      </c>
      <c r="Q38" s="39">
        <v>0.21199999999999999</v>
      </c>
      <c r="R38" s="25">
        <f t="shared" si="311"/>
        <v>3117.0644079999997</v>
      </c>
      <c r="S38" s="28">
        <v>0.193</v>
      </c>
      <c r="T38" s="25">
        <f t="shared" si="312"/>
        <v>2837.704862</v>
      </c>
      <c r="U38" s="39">
        <v>0.52100000000000002</v>
      </c>
      <c r="V38" s="25">
        <f t="shared" si="313"/>
        <v>7660.3328140000003</v>
      </c>
      <c r="W38" s="39">
        <v>0.39</v>
      </c>
      <c r="X38" s="25">
        <f t="shared" si="314"/>
        <v>5734.2222600000005</v>
      </c>
      <c r="Y38" s="47">
        <v>3.2299999999999998E-3</v>
      </c>
      <c r="Z38" s="18">
        <f t="shared" si="315"/>
        <v>47.491122819999994</v>
      </c>
      <c r="AA38" s="27">
        <f>IF(L38&gt;0,(AC38+AK38)/L38,0)</f>
        <v>3.1182783248795806E-3</v>
      </c>
      <c r="AB38" s="47">
        <v>2.9E-4</v>
      </c>
      <c r="AC38" s="37">
        <f t="shared" si="316"/>
        <v>4.2639088599999999</v>
      </c>
      <c r="AD38" s="28">
        <v>0.22600000000000001</v>
      </c>
      <c r="AE38" s="41">
        <f t="shared" si="317"/>
        <v>43.489632000000007</v>
      </c>
      <c r="AF38" s="28">
        <f t="shared" si="318"/>
        <v>0.91138619612854277</v>
      </c>
      <c r="AG38" s="29">
        <f t="shared" si="6"/>
        <v>0.90821876639587329</v>
      </c>
      <c r="AH38" s="43">
        <v>211</v>
      </c>
      <c r="AI38" s="39">
        <v>8.7999999999999995E-2</v>
      </c>
      <c r="AJ38" s="28">
        <v>0.21609999999999999</v>
      </c>
      <c r="AK38" s="41">
        <f t="shared" si="319"/>
        <v>41.584555200000004</v>
      </c>
      <c r="AL38" s="18">
        <v>1.65</v>
      </c>
      <c r="AM38" s="18"/>
      <c r="AN38" s="122">
        <f>AN37+AH38-AM38</f>
        <v>4727.96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320">SUM(D36:D38)</f>
        <v>52200</v>
      </c>
      <c r="E39" s="51"/>
      <c r="F39" s="51">
        <f t="shared" ref="F39" si="321">SUM(F36:F38)</f>
        <v>47253</v>
      </c>
      <c r="G39" s="52"/>
      <c r="H39" s="52"/>
      <c r="I39" s="51">
        <f t="shared" ref="I39:J39" si="322">SUM(I36:I38)</f>
        <v>42815</v>
      </c>
      <c r="J39" s="51">
        <f t="shared" si="322"/>
        <v>47402</v>
      </c>
      <c r="K39" s="21">
        <f t="shared" ref="K39" si="323">IF(J39&gt;0,(J36*K36+J37*K37+J38*K38)/J39,0)</f>
        <v>7.6341884308678956E-2</v>
      </c>
      <c r="L39" s="52">
        <f t="shared" ref="L39" si="324">L36+L37+L38</f>
        <v>43783.241999999998</v>
      </c>
      <c r="M39" s="53">
        <f t="shared" ref="M39" si="325">IF(L39&gt;0,N39/L39,0)</f>
        <v>0.65779317744446619</v>
      </c>
      <c r="N39" s="54">
        <f t="shared" ref="N39" si="326">N36+N37+N38</f>
        <v>28800.317874000004</v>
      </c>
      <c r="O39" s="21">
        <f t="shared" ref="O39" si="327">IF(L39&gt;0,P39/L39,0)</f>
        <v>0.19462084434039859</v>
      </c>
      <c r="P39" s="54">
        <f t="shared" ref="P39" si="328">P36+P37+P38</f>
        <v>8521.131526000001</v>
      </c>
      <c r="Q39" s="21">
        <f t="shared" ref="Q39" si="329">IF(L39&gt;0,R39/L39,0)</f>
        <v>0.14758597821513539</v>
      </c>
      <c r="R39" s="54">
        <f t="shared" ref="R39" si="330">R36+R37+R38</f>
        <v>6461.7926000000007</v>
      </c>
      <c r="S39" s="21">
        <f t="shared" ref="S39" si="331">IF(L39&gt;0,T39/L39,0)</f>
        <v>0.19731915626531268</v>
      </c>
      <c r="T39" s="54">
        <f t="shared" ref="T39" si="332">T36+T37+T38</f>
        <v>8639.2723700000006</v>
      </c>
      <c r="U39" s="21">
        <f t="shared" ref="U39" si="333">IF(L39&gt;0,V39/L39,0)</f>
        <v>0.51502889278962038</v>
      </c>
      <c r="V39" s="54">
        <f t="shared" ref="V39" si="334">V36+V37+V38</f>
        <v>22549.634650000004</v>
      </c>
      <c r="W39" s="21">
        <f t="shared" ref="W39" si="335">IF(L39&gt;0,X39/L39,0)</f>
        <v>0.39000000000000007</v>
      </c>
      <c r="X39" s="54">
        <f t="shared" ref="X39" si="336">X36+X37+X38</f>
        <v>17075.464380000001</v>
      </c>
      <c r="Y39" s="55">
        <f t="shared" ref="Y39" si="337">IF(L39&gt;0,Z39/L39,0)</f>
        <v>3.1802058691770703E-3</v>
      </c>
      <c r="Z39" s="56">
        <f t="shared" ref="Z39" si="338">SUM(Z36:Z38)</f>
        <v>139.23972318</v>
      </c>
      <c r="AA39" s="55">
        <f t="shared" ref="AA39" si="339">IF(L39&gt;0,(AA36*L36+AA37*L37+AA38*L38)/L39,0)</f>
        <v>3.0271193946761646E-3</v>
      </c>
      <c r="AB39" s="55">
        <f t="shared" ref="AB39" si="340">IF(J39&gt;0,(J36*AB36+J37*AB37+J38*AB38)/J39,0)</f>
        <v>2.7341884308678955E-4</v>
      </c>
      <c r="AC39" s="52">
        <f t="shared" ref="AC39" si="341">SUM(AC36:AC38)</f>
        <v>11.970424019999999</v>
      </c>
      <c r="AD39" s="53">
        <f t="shared" ref="AD39" si="342">IF(J39&gt;0,(J36*AD36+J37*AD37+J38*AD38)/J39,0)</f>
        <v>0.22480788996244885</v>
      </c>
      <c r="AE39" s="58">
        <f t="shared" ref="AE39" si="343">SUM(AE36:AE38)</f>
        <v>126.08086560000001</v>
      </c>
      <c r="AF39" s="53">
        <f t="shared" ref="AF39" si="344">IF(AND(Z39&gt;0),((Z36*AF36+Z37*AF37+Z38*AF38)/Z39),0)</f>
        <v>0.91514324152901572</v>
      </c>
      <c r="AG39" s="57">
        <f t="shared" si="6"/>
        <v>0.91083534967834978</v>
      </c>
      <c r="AH39" s="51">
        <f t="shared" ref="AH39" si="345">SUM(AH36:AH38)</f>
        <v>614</v>
      </c>
      <c r="AI39" s="21">
        <f t="shared" ref="AI39" si="346">IF(AH39&gt;0,(AI36*AH36+AI37*AH37+AI38*AH38)/AH39,0)</f>
        <v>8.6687296416938106E-2</v>
      </c>
      <c r="AJ39" s="53">
        <f t="shared" ref="AJ39" si="347">IF(J39&gt;0,(AJ36*J36+AJ37*J37+AJ38*J38)/J39,0)</f>
        <v>0.21497441458166319</v>
      </c>
      <c r="AK39" s="58">
        <f t="shared" ref="AK39" si="348">SUM(AK36:AK38)</f>
        <v>120.56667700000003</v>
      </c>
      <c r="AL39" s="56"/>
      <c r="AM39" s="56">
        <f t="shared" ref="AM39" si="349">SUM(AM36:AM38)</f>
        <v>0</v>
      </c>
      <c r="AN39" s="106"/>
      <c r="AO39" s="107">
        <f>AN38</f>
        <v>4727.96</v>
      </c>
      <c r="AP39" s="51">
        <f t="shared" ref="AP39" si="350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46" t="s">
        <v>51</v>
      </c>
      <c r="D40" s="12">
        <v>4500</v>
      </c>
      <c r="E40" s="12">
        <v>0</v>
      </c>
      <c r="F40" s="12">
        <v>14939</v>
      </c>
      <c r="G40" s="13">
        <v>2.8</v>
      </c>
      <c r="H40" s="13">
        <v>3.6</v>
      </c>
      <c r="I40" s="12">
        <v>14552</v>
      </c>
      <c r="J40" s="12">
        <v>16000</v>
      </c>
      <c r="K40" s="14">
        <v>7.6999999999999999E-2</v>
      </c>
      <c r="L40" s="24">
        <f t="shared" ref="L40:L42" si="351">J40*(1-K40)</f>
        <v>14768</v>
      </c>
      <c r="M40" s="15">
        <v>0.52700000000000002</v>
      </c>
      <c r="N40" s="25">
        <f t="shared" ref="N40:N42" si="352">L40*M40</f>
        <v>7782.7360000000008</v>
      </c>
      <c r="O40" s="14">
        <v>0.28399999999999997</v>
      </c>
      <c r="P40" s="25">
        <f t="shared" ref="P40:P42" si="353">L40*O40</f>
        <v>4194.1120000000001</v>
      </c>
      <c r="Q40" s="16">
        <v>0.189</v>
      </c>
      <c r="R40" s="25">
        <f t="shared" ref="R40:R42" si="354">L40*Q40</f>
        <v>2791.152</v>
      </c>
      <c r="S40" s="26">
        <v>0.193</v>
      </c>
      <c r="T40" s="25">
        <f t="shared" ref="T40:T42" si="355">L40*S40</f>
        <v>2850.2240000000002</v>
      </c>
      <c r="U40" s="16">
        <v>0.53200000000000003</v>
      </c>
      <c r="V40" s="25">
        <f t="shared" ref="V40:V42" si="356">L40*U40</f>
        <v>7856.576</v>
      </c>
      <c r="W40" s="16">
        <v>0.39</v>
      </c>
      <c r="X40" s="25">
        <f t="shared" ref="X40:X42" si="357">W40*L40</f>
        <v>5759.52</v>
      </c>
      <c r="Y40" s="17">
        <v>3.1900000000000001E-3</v>
      </c>
      <c r="Z40" s="18">
        <f t="shared" ref="Z40:Z42" si="358">L40*Y40</f>
        <v>47.109920000000002</v>
      </c>
      <c r="AA40" s="27">
        <f>IF(L40&gt;0,(AC40+AK40)/L40,0)</f>
        <v>2.9579929577464785E-3</v>
      </c>
      <c r="AB40" s="17">
        <v>2.7999999999999998E-4</v>
      </c>
      <c r="AC40" s="24">
        <f t="shared" ref="AC40:AC42" si="359">AB40*L40</f>
        <v>4.13504</v>
      </c>
      <c r="AD40" s="118">
        <v>0.22339999999999999</v>
      </c>
      <c r="AE40" s="30">
        <f t="shared" ref="AE40:AE42" si="360">AH40*(1-AI40)*AD40</f>
        <v>41.675269999999998</v>
      </c>
      <c r="AF40" s="28">
        <f t="shared" ref="AF40:AF42" si="361">IF(AND(AD40&gt;0,AB40&gt;0,Y40&gt;0),((Y40-AB40)*AD40)/((AD40-AB40)*Y40),0)</f>
        <v>0.9133704848087707</v>
      </c>
      <c r="AG40" s="60">
        <f t="shared" si="6"/>
        <v>0.90653853661322659</v>
      </c>
      <c r="AH40" s="12">
        <v>205</v>
      </c>
      <c r="AI40" s="14">
        <v>0.09</v>
      </c>
      <c r="AJ40" s="15">
        <v>0.21199999999999999</v>
      </c>
      <c r="AK40" s="30">
        <f t="shared" ref="AK40:AK42" si="362">AH40*(1-AI40)*AJ40</f>
        <v>39.5486</v>
      </c>
      <c r="AL40" s="19">
        <v>1.62</v>
      </c>
      <c r="AM40" s="19">
        <v>1201.96</v>
      </c>
      <c r="AN40" s="102">
        <f>AN38+AH40-AM40</f>
        <v>3731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11" t="s">
        <v>53</v>
      </c>
      <c r="D41" s="34">
        <v>20650</v>
      </c>
      <c r="E41" s="34">
        <v>4</v>
      </c>
      <c r="F41" s="34">
        <v>15208</v>
      </c>
      <c r="G41" s="35">
        <v>3.2</v>
      </c>
      <c r="H41" s="35">
        <v>4.3</v>
      </c>
      <c r="I41" s="34">
        <v>15125</v>
      </c>
      <c r="J41" s="34">
        <v>16254</v>
      </c>
      <c r="K41" s="36">
        <v>7.5999999999999998E-2</v>
      </c>
      <c r="L41" s="37">
        <f t="shared" si="351"/>
        <v>15018.696</v>
      </c>
      <c r="M41" s="38">
        <v>0.65100000000000002</v>
      </c>
      <c r="N41" s="25">
        <f t="shared" si="352"/>
        <v>9777.171096</v>
      </c>
      <c r="O41" s="36">
        <v>0.219</v>
      </c>
      <c r="P41" s="25">
        <f t="shared" si="353"/>
        <v>3289.0944239999999</v>
      </c>
      <c r="Q41" s="39">
        <v>0.13</v>
      </c>
      <c r="R41" s="25">
        <f t="shared" si="354"/>
        <v>1952.43048</v>
      </c>
      <c r="S41" s="28">
        <v>0.214</v>
      </c>
      <c r="T41" s="25">
        <f t="shared" si="355"/>
        <v>3214.0009439999999</v>
      </c>
      <c r="U41" s="39">
        <v>0.51100000000000001</v>
      </c>
      <c r="V41" s="25">
        <f t="shared" si="356"/>
        <v>7674.553656</v>
      </c>
      <c r="W41" s="39">
        <v>0.39</v>
      </c>
      <c r="X41" s="25">
        <f t="shared" si="357"/>
        <v>5857.29144</v>
      </c>
      <c r="Y41" s="40">
        <v>3.2100000000000002E-3</v>
      </c>
      <c r="Z41" s="18">
        <f t="shared" si="358"/>
        <v>48.21001416</v>
      </c>
      <c r="AA41" s="27">
        <f>IF(L41&gt;0,(AC41+AK41)/L41,0)</f>
        <v>3.1834883720930234E-3</v>
      </c>
      <c r="AB41" s="40">
        <v>2.7999999999999998E-4</v>
      </c>
      <c r="AC41" s="37">
        <f t="shared" si="359"/>
        <v>4.2052348799999999</v>
      </c>
      <c r="AD41" s="28">
        <v>0.21709999999999999</v>
      </c>
      <c r="AE41" s="41">
        <f t="shared" si="360"/>
        <v>45.536290800000003</v>
      </c>
      <c r="AF41" s="28">
        <f t="shared" si="361"/>
        <v>0.91395133451208233</v>
      </c>
      <c r="AG41" s="29">
        <f t="shared" si="6"/>
        <v>0.91327617003222583</v>
      </c>
      <c r="AH41" s="34">
        <v>231</v>
      </c>
      <c r="AI41" s="36">
        <v>9.1999999999999998E-2</v>
      </c>
      <c r="AJ41" s="38">
        <v>0.2079</v>
      </c>
      <c r="AK41" s="41">
        <f t="shared" si="362"/>
        <v>43.606609200000001</v>
      </c>
      <c r="AL41" s="42">
        <v>1.7</v>
      </c>
      <c r="AM41" s="42"/>
      <c r="AN41" s="122">
        <f>AN40+AH41-AM41</f>
        <v>3962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11" t="s">
        <v>50</v>
      </c>
      <c r="D42" s="43">
        <v>20950</v>
      </c>
      <c r="E42" s="43">
        <v>2</v>
      </c>
      <c r="F42" s="43">
        <v>16669</v>
      </c>
      <c r="G42" s="37">
        <v>2.2000000000000002</v>
      </c>
      <c r="H42" s="37">
        <v>5</v>
      </c>
      <c r="I42" s="43">
        <v>16522</v>
      </c>
      <c r="J42" s="43">
        <v>16025</v>
      </c>
      <c r="K42" s="39">
        <v>7.0999999999999994E-2</v>
      </c>
      <c r="L42" s="37">
        <f t="shared" si="351"/>
        <v>14887.225</v>
      </c>
      <c r="M42" s="28">
        <v>0.65</v>
      </c>
      <c r="N42" s="25">
        <f t="shared" si="352"/>
        <v>9676.6962500000009</v>
      </c>
      <c r="O42" s="39">
        <v>0.184</v>
      </c>
      <c r="P42" s="25">
        <f t="shared" si="353"/>
        <v>2739.2494000000002</v>
      </c>
      <c r="Q42" s="39">
        <v>0.16600000000000001</v>
      </c>
      <c r="R42" s="25">
        <f t="shared" si="354"/>
        <v>2471.2793500000002</v>
      </c>
      <c r="S42" s="28">
        <v>0.20699999999999999</v>
      </c>
      <c r="T42" s="25">
        <f t="shared" si="355"/>
        <v>3081.6555749999998</v>
      </c>
      <c r="U42" s="39">
        <v>0.51700000000000002</v>
      </c>
      <c r="V42" s="25">
        <f t="shared" si="356"/>
        <v>7696.6953250000006</v>
      </c>
      <c r="W42" s="39">
        <v>0.4</v>
      </c>
      <c r="X42" s="25">
        <f t="shared" si="357"/>
        <v>5954.89</v>
      </c>
      <c r="Y42" s="47">
        <v>3.2399999999999998E-3</v>
      </c>
      <c r="Z42" s="18">
        <f t="shared" si="358"/>
        <v>48.234608999999999</v>
      </c>
      <c r="AA42" s="27">
        <f>IF(L42&gt;0,(AC42+AK42)/L42,0)</f>
        <v>3.1007431707386702E-3</v>
      </c>
      <c r="AB42" s="47">
        <v>2.9E-4</v>
      </c>
      <c r="AC42" s="37">
        <f t="shared" si="359"/>
        <v>4.3172952499999999</v>
      </c>
      <c r="AD42" s="28">
        <v>0.21640000000000001</v>
      </c>
      <c r="AE42" s="41">
        <f t="shared" si="360"/>
        <v>43.914052000000005</v>
      </c>
      <c r="AF42" s="28">
        <f t="shared" si="361"/>
        <v>0.91171562721544996</v>
      </c>
      <c r="AG42" s="29">
        <f t="shared" si="6"/>
        <v>0.90775069610423176</v>
      </c>
      <c r="AH42" s="43">
        <v>223</v>
      </c>
      <c r="AI42" s="39">
        <v>0.09</v>
      </c>
      <c r="AJ42" s="28">
        <v>0.20619999999999999</v>
      </c>
      <c r="AK42" s="41">
        <f t="shared" si="362"/>
        <v>41.844166000000001</v>
      </c>
      <c r="AL42" s="18">
        <v>1.68</v>
      </c>
      <c r="AM42" s="18"/>
      <c r="AN42" s="122">
        <f>AN41+AH42-AM42</f>
        <v>4185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363">SUM(D40:D42)</f>
        <v>46100</v>
      </c>
      <c r="E43" s="51"/>
      <c r="F43" s="51">
        <f t="shared" ref="F43" si="364">SUM(F40:F42)</f>
        <v>46816</v>
      </c>
      <c r="G43" s="52"/>
      <c r="H43" s="52"/>
      <c r="I43" s="51">
        <f t="shared" ref="I43:J43" si="365">SUM(I40:I42)</f>
        <v>46199</v>
      </c>
      <c r="J43" s="51">
        <f t="shared" si="365"/>
        <v>48279</v>
      </c>
      <c r="K43" s="21">
        <f t="shared" ref="K43" si="366">IF(J43&gt;0,(J40*K40+J41*K41+J42*K42)/J43,0)</f>
        <v>7.4671782762691846E-2</v>
      </c>
      <c r="L43" s="52">
        <f t="shared" ref="L43" si="367">L40+L41+L42</f>
        <v>44673.921000000002</v>
      </c>
      <c r="M43" s="53">
        <f t="shared" ref="M43" si="368">IF(L43&gt;0,N43/L43,0)</f>
        <v>0.60967568407527972</v>
      </c>
      <c r="N43" s="54">
        <f t="shared" ref="N43" si="369">N40+N41+N42</f>
        <v>27236.603346000004</v>
      </c>
      <c r="O43" s="21">
        <f t="shared" ref="O43" si="370">IF(L43&gt;0,P43/L43,0)</f>
        <v>0.22882378790972926</v>
      </c>
      <c r="P43" s="54">
        <f t="shared" ref="P43" si="371">P40+P41+P42</f>
        <v>10222.455824000001</v>
      </c>
      <c r="Q43" s="21">
        <f t="shared" ref="Q43" si="372">IF(L43&gt;0,R43/L43,0)</f>
        <v>0.1615005280149911</v>
      </c>
      <c r="R43" s="54">
        <f t="shared" ref="R43" si="373">R40+R41+R42</f>
        <v>7214.8618299999998</v>
      </c>
      <c r="S43" s="21">
        <f t="shared" ref="S43" si="374">IF(L43&gt;0,T43/L43,0)</f>
        <v>0.20472526955939233</v>
      </c>
      <c r="T43" s="54">
        <f t="shared" ref="T43" si="375">T40+T41+T42</f>
        <v>9145.8805189999985</v>
      </c>
      <c r="U43" s="21">
        <f t="shared" ref="U43" si="376">IF(L43&gt;0,V43/L43,0)</f>
        <v>0.51994148848049404</v>
      </c>
      <c r="V43" s="54">
        <f t="shared" ref="V43" si="377">V40+V41+V42</f>
        <v>23227.824981000002</v>
      </c>
      <c r="W43" s="21">
        <f t="shared" ref="W43" si="378">IF(L43&gt;0,X43/L43,0)</f>
        <v>0.39333241960113596</v>
      </c>
      <c r="X43" s="54">
        <f t="shared" ref="X43" si="379">X40+X41+X42</f>
        <v>17571.701440000001</v>
      </c>
      <c r="Y43" s="55">
        <f t="shared" ref="Y43" si="380">IF(L43&gt;0,Z43/L43,0)</f>
        <v>3.2133857952607293E-3</v>
      </c>
      <c r="Z43" s="56">
        <f t="shared" ref="Z43" si="381">SUM(Z40:Z42)</f>
        <v>143.55454316000001</v>
      </c>
      <c r="AA43" s="55">
        <f t="shared" ref="AA43" si="382">IF(L43&gt;0,(AA40*L40+AA41*L41+AA42*L42)/L43,0)</f>
        <v>3.0813714634540358E-3</v>
      </c>
      <c r="AB43" s="55">
        <f t="shared" ref="AB43" si="383">IF(J43&gt;0,(J40*AB40+J41*AB41+J42*AB42)/J43,0)</f>
        <v>2.833192485345595E-4</v>
      </c>
      <c r="AC43" s="52">
        <f t="shared" ref="AC43" si="384">SUM(AC40:AC42)</f>
        <v>12.65757013</v>
      </c>
      <c r="AD43" s="53">
        <f t="shared" ref="AD43" si="385">IF(J43&gt;0,(J40*AD40+J41*AD41+J42*AD42)/J43,0)</f>
        <v>0.21895551689140202</v>
      </c>
      <c r="AE43" s="58">
        <f t="shared" ref="AE43" si="386">SUM(AE40:AE42)</f>
        <v>131.1256128</v>
      </c>
      <c r="AF43" s="53">
        <f t="shared" ref="AF43" si="387">IF(AND(Z43&gt;0),((Z40*AF40+Z41*AF41+Z42*AF42)/Z43),0)</f>
        <v>0.91300951652868456</v>
      </c>
      <c r="AG43" s="57">
        <f t="shared" si="6"/>
        <v>0.90928860370212905</v>
      </c>
      <c r="AH43" s="51">
        <f t="shared" ref="AH43" si="388">SUM(AH40:AH42)</f>
        <v>659</v>
      </c>
      <c r="AI43" s="21">
        <f t="shared" ref="AI43" si="389">IF(AH43&gt;0,(AI40*AH40+AI41*AH41+AI42*AH42)/AH43,0)</f>
        <v>9.0701062215477996E-2</v>
      </c>
      <c r="AJ43" s="53">
        <f t="shared" ref="AJ43" si="390">IF(J43&gt;0,(AJ40*J40+AJ41*J41+AJ42*J42)/J43,0)</f>
        <v>0.2086944965720085</v>
      </c>
      <c r="AK43" s="58">
        <f t="shared" ref="AK43" si="391">SUM(AK40:AK42)</f>
        <v>124.9993752</v>
      </c>
      <c r="AL43" s="56"/>
      <c r="AM43" s="56">
        <f t="shared" ref="AM43" si="392">SUM(AM40:AM42)</f>
        <v>1201.96</v>
      </c>
      <c r="AN43" s="106"/>
      <c r="AO43" s="107">
        <f>AN42</f>
        <v>4185</v>
      </c>
      <c r="AP43" s="51">
        <f t="shared" ref="AP43" si="393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46" t="s">
        <v>51</v>
      </c>
      <c r="D44" s="12">
        <v>6265</v>
      </c>
      <c r="E44" s="12">
        <v>0</v>
      </c>
      <c r="F44" s="12">
        <v>15503</v>
      </c>
      <c r="G44" s="13">
        <v>2.6</v>
      </c>
      <c r="H44" s="13">
        <v>4.5</v>
      </c>
      <c r="I44" s="12">
        <v>15958</v>
      </c>
      <c r="J44" s="12">
        <v>14918</v>
      </c>
      <c r="K44" s="14">
        <v>6.9000000000000006E-2</v>
      </c>
      <c r="L44" s="24">
        <f t="shared" ref="L44:L46" si="394">J44*(1-K44)</f>
        <v>13888.658000000001</v>
      </c>
      <c r="M44" s="15">
        <v>0.56399999999999995</v>
      </c>
      <c r="N44" s="25">
        <f t="shared" ref="N44:N46" si="395">L44*M44</f>
        <v>7833.2031120000001</v>
      </c>
      <c r="O44" s="14">
        <v>0.29599999999999999</v>
      </c>
      <c r="P44" s="25">
        <f t="shared" ref="P44:P46" si="396">L44*O44</f>
        <v>4111.0427680000003</v>
      </c>
      <c r="Q44" s="16">
        <v>0.14000000000000001</v>
      </c>
      <c r="R44" s="25">
        <f t="shared" ref="R44:R46" si="397">L44*Q44</f>
        <v>1944.4121200000004</v>
      </c>
      <c r="S44" s="26">
        <v>0.20699999999999999</v>
      </c>
      <c r="T44" s="25">
        <f t="shared" ref="T44:T46" si="398">L44*S44</f>
        <v>2874.9522059999999</v>
      </c>
      <c r="U44" s="16">
        <v>0.51800000000000002</v>
      </c>
      <c r="V44" s="25">
        <f t="shared" ref="V44:V46" si="399">L44*U44</f>
        <v>7194.3248440000007</v>
      </c>
      <c r="W44" s="16">
        <v>0.39</v>
      </c>
      <c r="X44" s="25">
        <f t="shared" ref="X44:X46" si="400">W44*L44</f>
        <v>5416.5766200000007</v>
      </c>
      <c r="Y44" s="17">
        <v>3.29E-3</v>
      </c>
      <c r="Z44" s="18">
        <f t="shared" ref="Z44:Z46" si="401">L44*Y44</f>
        <v>45.693684820000001</v>
      </c>
      <c r="AA44" s="27">
        <f>IF(L44&gt;0,(AC44+AK44)/L44,0)</f>
        <v>3.2041920176881017E-3</v>
      </c>
      <c r="AB44" s="17">
        <v>2.9999999999999997E-4</v>
      </c>
      <c r="AC44" s="24">
        <f t="shared" ref="AC44:AC46" si="402">AB44*L44</f>
        <v>4.1665973999999997</v>
      </c>
      <c r="AD44" s="118">
        <v>0.22120000000000001</v>
      </c>
      <c r="AE44" s="30">
        <f t="shared" ref="AE44:AE46" si="403">AH44*(1-AI44)*AD44</f>
        <v>42.425938800000004</v>
      </c>
      <c r="AF44" s="28">
        <f t="shared" ref="AF44:AF46" si="404">IF(AND(AD44&gt;0,AB44&gt;0,Y44&gt;0),((Y44-AB44)*AD44)/((AD44-AB44)*Y44),0)</f>
        <v>0.91004883311019724</v>
      </c>
      <c r="AG44" s="60">
        <f t="shared" si="6"/>
        <v>0.90766747041773455</v>
      </c>
      <c r="AH44" s="12">
        <v>211</v>
      </c>
      <c r="AI44" s="14">
        <v>9.0999999999999998E-2</v>
      </c>
      <c r="AJ44" s="15">
        <v>0.21029999999999999</v>
      </c>
      <c r="AK44" s="30">
        <f t="shared" ref="AK44:AK46" si="405">AH44*(1-AI44)*AJ44</f>
        <v>40.335329699999996</v>
      </c>
      <c r="AL44" s="19">
        <v>1.63</v>
      </c>
      <c r="AM44" s="19">
        <v>1149.78</v>
      </c>
      <c r="AN44" s="102">
        <f>AN42+AH44-AM44-AO44</f>
        <v>3246.2200000000003</v>
      </c>
      <c r="AO44" s="103"/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49</v>
      </c>
      <c r="D45" s="34">
        <v>19485</v>
      </c>
      <c r="E45" s="34">
        <v>6</v>
      </c>
      <c r="F45" s="34">
        <v>16491</v>
      </c>
      <c r="G45" s="35">
        <v>2.7</v>
      </c>
      <c r="H45" s="35">
        <v>5.2</v>
      </c>
      <c r="I45" s="34">
        <v>17215</v>
      </c>
      <c r="J45" s="34">
        <v>14685</v>
      </c>
      <c r="K45" s="36">
        <v>6.5000000000000002E-2</v>
      </c>
      <c r="L45" s="37">
        <f t="shared" si="394"/>
        <v>13730.475</v>
      </c>
      <c r="M45" s="38">
        <v>0.72299999999999998</v>
      </c>
      <c r="N45" s="25">
        <f t="shared" si="395"/>
        <v>9927.133425</v>
      </c>
      <c r="O45" s="36">
        <v>0.20100000000000001</v>
      </c>
      <c r="P45" s="25">
        <f t="shared" si="396"/>
        <v>2759.8254750000001</v>
      </c>
      <c r="Q45" s="39">
        <v>7.5999999999999998E-2</v>
      </c>
      <c r="R45" s="25">
        <f t="shared" si="397"/>
        <v>1043.5161000000001</v>
      </c>
      <c r="S45" s="28">
        <v>0.20899999999999999</v>
      </c>
      <c r="T45" s="25">
        <f t="shared" si="398"/>
        <v>2869.6692749999997</v>
      </c>
      <c r="U45" s="39">
        <v>0.51400000000000001</v>
      </c>
      <c r="V45" s="25">
        <f t="shared" si="399"/>
        <v>7057.4641500000007</v>
      </c>
      <c r="W45" s="39">
        <v>0.39</v>
      </c>
      <c r="X45" s="25">
        <f t="shared" si="400"/>
        <v>5354.8852500000003</v>
      </c>
      <c r="Y45" s="40">
        <v>3.3E-3</v>
      </c>
      <c r="Z45" s="18">
        <f t="shared" si="401"/>
        <v>45.310567499999998</v>
      </c>
      <c r="AA45" s="27">
        <f>IF(L45&gt;0,(AC45+AK45)/L45,0)</f>
        <v>3.2344160089144763E-3</v>
      </c>
      <c r="AB45" s="40">
        <v>2.9E-4</v>
      </c>
      <c r="AC45" s="37">
        <f t="shared" si="402"/>
        <v>3.98183775</v>
      </c>
      <c r="AD45" s="28">
        <v>0.2276</v>
      </c>
      <c r="AE45" s="41">
        <f t="shared" si="403"/>
        <v>44.005094399999997</v>
      </c>
      <c r="AF45" s="28">
        <f t="shared" si="404"/>
        <v>0.9132848879450437</v>
      </c>
      <c r="AG45" s="29">
        <f t="shared" si="6"/>
        <v>0.91160360065642498</v>
      </c>
      <c r="AH45" s="34">
        <v>212</v>
      </c>
      <c r="AI45" s="36">
        <v>8.7999999999999995E-2</v>
      </c>
      <c r="AJ45" s="38">
        <v>0.20910000000000001</v>
      </c>
      <c r="AK45" s="41">
        <f t="shared" si="405"/>
        <v>40.428230399999997</v>
      </c>
      <c r="AL45" s="42">
        <v>1.68</v>
      </c>
      <c r="AM45" s="42"/>
      <c r="AN45" s="122">
        <f>AN44+AH45-AM45</f>
        <v>3458.2200000000003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11" t="s">
        <v>50</v>
      </c>
      <c r="D46" s="43">
        <v>18977</v>
      </c>
      <c r="E46" s="43">
        <v>1</v>
      </c>
      <c r="F46" s="43">
        <v>13447</v>
      </c>
      <c r="G46" s="37">
        <v>3.9</v>
      </c>
      <c r="H46" s="37">
        <v>3.7</v>
      </c>
      <c r="I46" s="43">
        <v>13786</v>
      </c>
      <c r="J46" s="43">
        <v>14449</v>
      </c>
      <c r="K46" s="39">
        <v>7.0999999999999994E-2</v>
      </c>
      <c r="L46" s="37">
        <f t="shared" si="394"/>
        <v>13423.121000000001</v>
      </c>
      <c r="M46" s="28">
        <v>0.52900000000000003</v>
      </c>
      <c r="N46" s="25">
        <f t="shared" si="395"/>
        <v>7100.8310090000004</v>
      </c>
      <c r="O46" s="39">
        <v>0.28000000000000003</v>
      </c>
      <c r="P46" s="25">
        <f t="shared" si="396"/>
        <v>3758.4738800000005</v>
      </c>
      <c r="Q46" s="39">
        <v>0.191</v>
      </c>
      <c r="R46" s="25">
        <f t="shared" si="397"/>
        <v>2563.8161110000001</v>
      </c>
      <c r="S46" s="28">
        <v>0.19400000000000001</v>
      </c>
      <c r="T46" s="25">
        <f t="shared" si="398"/>
        <v>2604.0854740000004</v>
      </c>
      <c r="U46" s="39">
        <v>0.52</v>
      </c>
      <c r="V46" s="25">
        <f t="shared" si="399"/>
        <v>6980.0229200000003</v>
      </c>
      <c r="W46" s="39">
        <v>0.4</v>
      </c>
      <c r="X46" s="25">
        <f t="shared" si="400"/>
        <v>5369.2484000000004</v>
      </c>
      <c r="Y46" s="47">
        <v>3.3500000000000001E-3</v>
      </c>
      <c r="Z46" s="18">
        <f t="shared" si="401"/>
        <v>44.967455350000002</v>
      </c>
      <c r="AA46" s="27">
        <f>IF(L46&gt;0,(AC46+AK46)/L46,0)</f>
        <v>3.314911360778168E-3</v>
      </c>
      <c r="AB46" s="47">
        <v>2.9999999999999997E-4</v>
      </c>
      <c r="AC46" s="37">
        <f t="shared" si="402"/>
        <v>4.0269363</v>
      </c>
      <c r="AD46" s="28">
        <v>0.22750000000000001</v>
      </c>
      <c r="AE46" s="41">
        <f t="shared" si="403"/>
        <v>42.233100000000007</v>
      </c>
      <c r="AF46" s="28">
        <f t="shared" si="404"/>
        <v>0.91164993693504304</v>
      </c>
      <c r="AG46" s="29">
        <f t="shared" si="6"/>
        <v>0.91075317262918098</v>
      </c>
      <c r="AH46" s="43">
        <v>204</v>
      </c>
      <c r="AI46" s="39">
        <v>0.09</v>
      </c>
      <c r="AJ46" s="28">
        <v>0.218</v>
      </c>
      <c r="AK46" s="41">
        <f t="shared" si="405"/>
        <v>40.469520000000003</v>
      </c>
      <c r="AL46" s="18">
        <v>1.65</v>
      </c>
      <c r="AM46" s="18"/>
      <c r="AN46" s="122">
        <f>AN45+AH46-AM46</f>
        <v>3662.2200000000003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406">SUM(D44:D46)</f>
        <v>44727</v>
      </c>
      <c r="E47" s="51"/>
      <c r="F47" s="51">
        <f t="shared" ref="F47" si="407">SUM(F44:F46)</f>
        <v>45441</v>
      </c>
      <c r="G47" s="52"/>
      <c r="H47" s="52"/>
      <c r="I47" s="51">
        <f t="shared" ref="I47:J47" si="408">SUM(I44:I46)</f>
        <v>46959</v>
      </c>
      <c r="J47" s="51">
        <f t="shared" si="408"/>
        <v>44052</v>
      </c>
      <c r="K47" s="21">
        <f t="shared" ref="K47" si="409">IF(J47&gt;0,(J44*K44+J45*K45+J46*K46)/J47,0)</f>
        <v>6.8322573322437116E-2</v>
      </c>
      <c r="L47" s="52">
        <f t="shared" ref="L47" si="410">L44+L45+L46</f>
        <v>41042.254000000001</v>
      </c>
      <c r="M47" s="53">
        <f t="shared" ref="M47" si="411">IF(L47&gt;0,N47/L47,0)</f>
        <v>0.60574566752595993</v>
      </c>
      <c r="N47" s="54">
        <f t="shared" ref="N47" si="412">N44+N45+N46</f>
        <v>24861.167546000001</v>
      </c>
      <c r="O47" s="21">
        <f t="shared" ref="O47" si="413">IF(L47&gt;0,P47/L47,0)</f>
        <v>0.25898534040065152</v>
      </c>
      <c r="P47" s="54">
        <f t="shared" ref="P47" si="414">P44+P45+P46</f>
        <v>10629.342123000002</v>
      </c>
      <c r="Q47" s="21">
        <f t="shared" ref="Q47" si="415">IF(L47&gt;0,R47/L47,0)</f>
        <v>0.13526899207338858</v>
      </c>
      <c r="R47" s="54">
        <f t="shared" ref="R47" si="416">R44+R45+R46</f>
        <v>5551.7443310000008</v>
      </c>
      <c r="S47" s="21">
        <f t="shared" ref="S47" si="417">IF(L47&gt;0,T47/L47,0)</f>
        <v>0.20341735994811594</v>
      </c>
      <c r="T47" s="54">
        <f t="shared" ref="T47" si="418">T44+T45+T46</f>
        <v>8348.7069550000015</v>
      </c>
      <c r="U47" s="21">
        <f t="shared" ref="U47" si="419">IF(L47&gt;0,V47/L47,0)</f>
        <v>0.51731593284325961</v>
      </c>
      <c r="V47" s="54">
        <f t="shared" ref="V47" si="420">V44+V45+V46</f>
        <v>21231.811914000002</v>
      </c>
      <c r="W47" s="21">
        <f t="shared" ref="W47" si="421">IF(L47&gt;0,X47/L47,0)</f>
        <v>0.39327056135854532</v>
      </c>
      <c r="X47" s="54">
        <f t="shared" ref="X47" si="422">X44+X45+X46</f>
        <v>16140.710270000001</v>
      </c>
      <c r="Y47" s="55">
        <f t="shared" ref="Y47" si="423">IF(L47&gt;0,Z47/L47,0)</f>
        <v>3.3129688167223953E-3</v>
      </c>
      <c r="Z47" s="56">
        <f t="shared" ref="Z47" si="424">SUM(Z44:Z46)</f>
        <v>135.97170767</v>
      </c>
      <c r="AA47" s="55">
        <f t="shared" ref="AA47" si="425">IF(L47&gt;0,(AA44*L44+AA45*L45+AA46*L46)/L47,0)</f>
        <v>3.2505147390296837E-3</v>
      </c>
      <c r="AB47" s="55">
        <f t="shared" ref="AB47" si="426">IF(J47&gt;0,(J44*AB44+J45*AB45+J46*AB46)/J47,0)</f>
        <v>2.9666643966221739E-4</v>
      </c>
      <c r="AC47" s="52">
        <f t="shared" ref="AC47" si="427">SUM(AC44:AC46)</f>
        <v>12.17537145</v>
      </c>
      <c r="AD47" s="53">
        <f t="shared" ref="AD47" si="428">IF(J47&gt;0,(J44*AD44+J45*AD45+J46*AD46)/J47,0)</f>
        <v>0.22539987060746391</v>
      </c>
      <c r="AE47" s="58">
        <f t="shared" ref="AE47" si="429">SUM(AE44:AE46)</f>
        <v>128.66413320000001</v>
      </c>
      <c r="AF47" s="53">
        <f t="shared" ref="AF47" si="430">IF(AND(Z47&gt;0),((Z44*AF44+Z45*AF45+Z46*AF46)/Z47),0)</f>
        <v>0.91165670470002147</v>
      </c>
      <c r="AG47" s="57">
        <f t="shared" si="6"/>
        <v>0.91000335389125142</v>
      </c>
      <c r="AH47" s="51">
        <f t="shared" ref="AH47" si="431">SUM(AH44:AH46)</f>
        <v>627</v>
      </c>
      <c r="AI47" s="21">
        <f t="shared" ref="AI47" si="432">IF(AH47&gt;0,(AI44*AH44+AI45*AH45+AI46*AH46)/AH47,0)</f>
        <v>8.9660287081339704E-2</v>
      </c>
      <c r="AJ47" s="53">
        <f t="shared" ref="AJ47" si="433">IF(J47&gt;0,(AJ44*J44+AJ45*J45+AJ46*J46)/J47,0)</f>
        <v>0.21242556297103421</v>
      </c>
      <c r="AK47" s="58">
        <f t="shared" ref="AK47" si="434">SUM(AK44:AK46)</f>
        <v>121.2330801</v>
      </c>
      <c r="AL47" s="56"/>
      <c r="AM47" s="56">
        <f t="shared" ref="AM47" si="435">SUM(AM44:AM46)</f>
        <v>1149.78</v>
      </c>
      <c r="AN47" s="106"/>
      <c r="AO47" s="107">
        <f>AN46</f>
        <v>3662.2200000000003</v>
      </c>
      <c r="AP47" s="51">
        <f t="shared" ref="AP47" si="436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46" t="s">
        <v>51</v>
      </c>
      <c r="D48" s="12">
        <v>5720</v>
      </c>
      <c r="E48" s="12">
        <v>0</v>
      </c>
      <c r="F48" s="12">
        <v>13082</v>
      </c>
      <c r="G48" s="13">
        <v>3.4</v>
      </c>
      <c r="H48" s="13">
        <v>4.5</v>
      </c>
      <c r="I48" s="12">
        <v>13635</v>
      </c>
      <c r="J48" s="12">
        <v>14648</v>
      </c>
      <c r="K48" s="14">
        <v>7.1999999999999995E-2</v>
      </c>
      <c r="L48" s="24">
        <f t="shared" ref="L48:L50" si="437">J48*(1-K48)</f>
        <v>13593.344000000001</v>
      </c>
      <c r="M48" s="15">
        <v>0.56999999999999995</v>
      </c>
      <c r="N48" s="25">
        <f t="shared" ref="N48:N50" si="438">L48*M48</f>
        <v>7748.2060799999999</v>
      </c>
      <c r="O48" s="14">
        <v>0.29099999999999998</v>
      </c>
      <c r="P48" s="25">
        <f t="shared" ref="P48:P50" si="439">L48*O48</f>
        <v>3955.6631040000002</v>
      </c>
      <c r="Q48" s="16">
        <v>0.13900000000000001</v>
      </c>
      <c r="R48" s="25">
        <f t="shared" ref="R48:R50" si="440">L48*Q48</f>
        <v>1889.4748160000004</v>
      </c>
      <c r="S48" s="26">
        <v>0.20599999999999999</v>
      </c>
      <c r="T48" s="25">
        <f t="shared" ref="T48:T50" si="441">L48*S48</f>
        <v>2800.2288640000002</v>
      </c>
      <c r="U48" s="16">
        <v>0.51300000000000001</v>
      </c>
      <c r="V48" s="25">
        <f t="shared" ref="V48:V50" si="442">L48*U48</f>
        <v>6973.3854720000008</v>
      </c>
      <c r="W48" s="16">
        <v>0.39</v>
      </c>
      <c r="X48" s="25">
        <f t="shared" ref="X48:X50" si="443">W48*L48</f>
        <v>5301.404160000001</v>
      </c>
      <c r="Y48" s="17">
        <v>3.3E-3</v>
      </c>
      <c r="Z48" s="18">
        <f t="shared" ref="Z48:Z50" si="444">L48*Y48</f>
        <v>44.858035200000003</v>
      </c>
      <c r="AA48" s="27">
        <f>IF(L48&gt;0,(AC48+AK48)/L48,0)</f>
        <v>3.1654924468916554E-3</v>
      </c>
      <c r="AB48" s="17">
        <v>2.9E-4</v>
      </c>
      <c r="AC48" s="24">
        <f t="shared" ref="AC48:AC50" si="445">AB48*L48</f>
        <v>3.9420697600000003</v>
      </c>
      <c r="AD48" s="118">
        <v>0.22689999999999999</v>
      </c>
      <c r="AE48" s="30">
        <f t="shared" ref="AE48:AE50" si="446">AH48*(1-AI48)*AD48</f>
        <v>40.497565799999997</v>
      </c>
      <c r="AF48" s="28">
        <f t="shared" ref="AF48:AF50" si="447">IF(AND(AD48&gt;0,AB48&gt;0,Y48&gt;0),((Y48-AB48)*AD48)/((AD48-AB48)*Y48),0)</f>
        <v>0.91328848254844464</v>
      </c>
      <c r="AG48" s="60">
        <f t="shared" si="6"/>
        <v>0.90959156396916707</v>
      </c>
      <c r="AH48" s="12">
        <v>197</v>
      </c>
      <c r="AI48" s="14">
        <v>9.4E-2</v>
      </c>
      <c r="AJ48" s="15">
        <v>0.219</v>
      </c>
      <c r="AK48" s="30">
        <f t="shared" ref="AK48:AK50" si="448">AH48*(1-AI48)*AJ48</f>
        <v>39.087558000000001</v>
      </c>
      <c r="AL48" s="19">
        <v>1.62</v>
      </c>
      <c r="AM48" s="19">
        <v>976.78</v>
      </c>
      <c r="AN48" s="102">
        <f>AN46+AH48-AM48-AO48</f>
        <v>2882.4400000000005</v>
      </c>
      <c r="AO48" s="103"/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11" t="s">
        <v>49</v>
      </c>
      <c r="D49" s="34">
        <v>21403</v>
      </c>
      <c r="E49" s="34">
        <v>3</v>
      </c>
      <c r="F49" s="34">
        <v>15075</v>
      </c>
      <c r="G49" s="35">
        <v>3.3</v>
      </c>
      <c r="H49" s="35">
        <v>4.4000000000000004</v>
      </c>
      <c r="I49" s="34">
        <v>15274</v>
      </c>
      <c r="J49" s="34">
        <v>15888</v>
      </c>
      <c r="K49" s="36">
        <v>6.3E-2</v>
      </c>
      <c r="L49" s="37">
        <f t="shared" si="437"/>
        <v>14887.056</v>
      </c>
      <c r="M49" s="38">
        <v>0.70499999999999996</v>
      </c>
      <c r="N49" s="25">
        <f t="shared" si="438"/>
        <v>10495.37448</v>
      </c>
      <c r="O49" s="36">
        <v>0.20899999999999999</v>
      </c>
      <c r="P49" s="25">
        <f t="shared" si="439"/>
        <v>3111.3947039999998</v>
      </c>
      <c r="Q49" s="39">
        <v>8.5999999999999993E-2</v>
      </c>
      <c r="R49" s="25">
        <f t="shared" si="440"/>
        <v>1280.286816</v>
      </c>
      <c r="S49" s="28">
        <v>0.20399999999999999</v>
      </c>
      <c r="T49" s="25">
        <f t="shared" si="441"/>
        <v>3036.9594240000001</v>
      </c>
      <c r="U49" s="39">
        <v>0.51200000000000001</v>
      </c>
      <c r="V49" s="25">
        <f t="shared" si="442"/>
        <v>7622.1726720000006</v>
      </c>
      <c r="W49" s="39">
        <v>0.4</v>
      </c>
      <c r="X49" s="25">
        <f t="shared" si="443"/>
        <v>5954.8224000000009</v>
      </c>
      <c r="Y49" s="40">
        <v>3.2399999999999998E-3</v>
      </c>
      <c r="Z49" s="18">
        <f t="shared" si="444"/>
        <v>48.234061439999998</v>
      </c>
      <c r="AA49" s="27">
        <f>IF(L49&gt;0,(AC49+AK49)/L49,0)</f>
        <v>3.1072667584511006E-3</v>
      </c>
      <c r="AB49" s="40">
        <v>2.9E-4</v>
      </c>
      <c r="AC49" s="37">
        <f t="shared" si="445"/>
        <v>4.3172462400000002</v>
      </c>
      <c r="AD49" s="28">
        <v>0.22550000000000001</v>
      </c>
      <c r="AE49" s="41">
        <f t="shared" si="446"/>
        <v>43.503460000000004</v>
      </c>
      <c r="AF49" s="28">
        <f t="shared" si="447"/>
        <v>0.91166625826868863</v>
      </c>
      <c r="AG49" s="29">
        <f t="shared" si="6"/>
        <v>0.90788145372133311</v>
      </c>
      <c r="AH49" s="34">
        <v>212</v>
      </c>
      <c r="AI49" s="36">
        <v>0.09</v>
      </c>
      <c r="AJ49" s="38">
        <v>0.21740000000000001</v>
      </c>
      <c r="AK49" s="41">
        <f t="shared" si="448"/>
        <v>41.940808000000004</v>
      </c>
      <c r="AL49" s="42">
        <v>1.7</v>
      </c>
      <c r="AM49" s="42"/>
      <c r="AN49" s="122">
        <f>AN48+AH49-AM49</f>
        <v>3094.4400000000005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11" t="s">
        <v>52</v>
      </c>
      <c r="D50" s="43">
        <v>20130</v>
      </c>
      <c r="E50" s="43">
        <v>1</v>
      </c>
      <c r="F50" s="43">
        <v>16956</v>
      </c>
      <c r="G50" s="37">
        <v>2.6</v>
      </c>
      <c r="H50" s="37">
        <v>3.9</v>
      </c>
      <c r="I50" s="43">
        <v>17150</v>
      </c>
      <c r="J50" s="43">
        <v>16073</v>
      </c>
      <c r="K50" s="39">
        <v>6.7000000000000004E-2</v>
      </c>
      <c r="L50" s="37">
        <f t="shared" si="437"/>
        <v>14996.109</v>
      </c>
      <c r="M50" s="28">
        <v>0.629</v>
      </c>
      <c r="N50" s="25">
        <f t="shared" si="438"/>
        <v>9432.5525610000004</v>
      </c>
      <c r="O50" s="39">
        <v>0.307</v>
      </c>
      <c r="P50" s="25">
        <f t="shared" si="439"/>
        <v>4603.8054629999997</v>
      </c>
      <c r="Q50" s="39">
        <v>6.4000000000000001E-2</v>
      </c>
      <c r="R50" s="25">
        <f t="shared" si="440"/>
        <v>959.75097600000004</v>
      </c>
      <c r="S50" s="28">
        <v>0.20399999999999999</v>
      </c>
      <c r="T50" s="25">
        <f t="shared" si="441"/>
        <v>3059.206236</v>
      </c>
      <c r="U50" s="39">
        <v>0.49399999999999999</v>
      </c>
      <c r="V50" s="25">
        <f t="shared" si="442"/>
        <v>7408.0778460000001</v>
      </c>
      <c r="W50" s="39">
        <v>0.39</v>
      </c>
      <c r="X50" s="25">
        <f t="shared" si="443"/>
        <v>5848.4825100000007</v>
      </c>
      <c r="Y50" s="47">
        <v>3.1900000000000001E-3</v>
      </c>
      <c r="Z50" s="18">
        <f t="shared" si="444"/>
        <v>47.837587710000001</v>
      </c>
      <c r="AA50" s="27">
        <f>IF(L50&gt;0,(AC50+AK50)/L50,0)</f>
        <v>3.0201271769897111E-3</v>
      </c>
      <c r="AB50" s="47">
        <v>2.5999999999999998E-4</v>
      </c>
      <c r="AC50" s="37">
        <f t="shared" si="445"/>
        <v>3.8989883399999998</v>
      </c>
      <c r="AD50" s="28">
        <v>0.22789999999999999</v>
      </c>
      <c r="AE50" s="41">
        <f t="shared" si="446"/>
        <v>42.722133999999997</v>
      </c>
      <c r="AF50" s="28">
        <f t="shared" si="447"/>
        <v>0.91954436113998406</v>
      </c>
      <c r="AG50" s="29">
        <f t="shared" si="6"/>
        <v>0.91498834204082857</v>
      </c>
      <c r="AH50" s="43">
        <v>206</v>
      </c>
      <c r="AI50" s="39">
        <v>0.09</v>
      </c>
      <c r="AJ50" s="28">
        <v>0.2208</v>
      </c>
      <c r="AK50" s="41">
        <f t="shared" si="448"/>
        <v>41.391168</v>
      </c>
      <c r="AL50" s="18">
        <v>1.68</v>
      </c>
      <c r="AM50" s="18"/>
      <c r="AN50" s="122">
        <f>AN49+AH50-AM50</f>
        <v>3300.4400000000005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449">SUM(D48:D50)</f>
        <v>47253</v>
      </c>
      <c r="E51" s="51"/>
      <c r="F51" s="51">
        <f t="shared" ref="F51" si="450">SUM(F48:F50)</f>
        <v>45113</v>
      </c>
      <c r="G51" s="52"/>
      <c r="H51" s="52"/>
      <c r="I51" s="51">
        <f t="shared" ref="I51:J51" si="451">SUM(I48:I50)</f>
        <v>46059</v>
      </c>
      <c r="J51" s="51">
        <f t="shared" si="451"/>
        <v>46609</v>
      </c>
      <c r="K51" s="21">
        <f t="shared" ref="K51" si="452">IF(J51&gt;0,(J48*K48+J49*K49+J50*K50)/J51,0)</f>
        <v>6.7207856851681E-2</v>
      </c>
      <c r="L51" s="52">
        <f t="shared" ref="L51" si="453">L48+L49+L50</f>
        <v>43476.509000000005</v>
      </c>
      <c r="M51" s="53">
        <f t="shared" ref="M51" si="454">IF(L51&gt;0,N51/L51,0)</f>
        <v>0.63657671136843119</v>
      </c>
      <c r="N51" s="54">
        <f t="shared" ref="N51" si="455">N48+N49+N50</f>
        <v>27676.133121000003</v>
      </c>
      <c r="O51" s="21">
        <f t="shared" ref="O51" si="456">IF(L51&gt;0,P51/L51,0)</f>
        <v>0.26844067151297718</v>
      </c>
      <c r="P51" s="54">
        <f t="shared" ref="P51" si="457">P48+P49+P50</f>
        <v>11670.863270999998</v>
      </c>
      <c r="Q51" s="21">
        <f t="shared" ref="Q51" si="458">IF(L51&gt;0,R51/L51,0)</f>
        <v>9.4982617118591572E-2</v>
      </c>
      <c r="R51" s="54">
        <f t="shared" ref="R51" si="459">R48+R49+R50</f>
        <v>4129.5126080000009</v>
      </c>
      <c r="S51" s="21">
        <f t="shared" ref="S51" si="460">IF(L51&gt;0,T51/L51,0)</f>
        <v>0.20462531901997924</v>
      </c>
      <c r="T51" s="54">
        <f t="shared" ref="T51" si="461">T48+T49+T50</f>
        <v>8896.3945239999994</v>
      </c>
      <c r="U51" s="21">
        <f t="shared" ref="U51" si="462">IF(L51&gt;0,V51/L51,0)</f>
        <v>0.50610402021928669</v>
      </c>
      <c r="V51" s="54">
        <f t="shared" ref="V51" si="463">V48+V49+V50</f>
        <v>22003.635990000002</v>
      </c>
      <c r="W51" s="21">
        <f t="shared" ref="W51" si="464">IF(L51&gt;0,X51/L51,0)</f>
        <v>0.39342416084971316</v>
      </c>
      <c r="X51" s="54">
        <f t="shared" ref="X51" si="465">X48+X49+X50</f>
        <v>17104.709070000004</v>
      </c>
      <c r="Y51" s="55">
        <f t="shared" ref="Y51" si="466">IF(L51&gt;0,Z51/L51,0)</f>
        <v>3.2415133503474252E-3</v>
      </c>
      <c r="Z51" s="56">
        <f t="shared" ref="Z51" si="467">SUM(Z48:Z50)</f>
        <v>140.92968435</v>
      </c>
      <c r="AA51" s="55">
        <f t="shared" ref="AA51" si="468">IF(L51&gt;0,(AA48*L48+AA49*L49+AA50*L50)/L51,0)</f>
        <v>3.0954150053768121E-3</v>
      </c>
      <c r="AB51" s="55">
        <f t="shared" ref="AB51" si="469">IF(J51&gt;0,(J48*AB48+J49*AB49+J50*AB50)/J51,0)</f>
        <v>2.7965457315110812E-4</v>
      </c>
      <c r="AC51" s="52">
        <f t="shared" ref="AC51" si="470">SUM(AC48:AC50)</f>
        <v>12.158304340000001</v>
      </c>
      <c r="AD51" s="53">
        <f t="shared" ref="AD51" si="471">IF(J51&gt;0,(J48*AD48+J49*AD49+J50*AD50)/J51,0)</f>
        <v>0.22676761784204766</v>
      </c>
      <c r="AE51" s="58">
        <f t="shared" ref="AE51" si="472">SUM(AE48:AE50)</f>
        <v>126.7231598</v>
      </c>
      <c r="AF51" s="53">
        <f t="shared" ref="AF51" si="473">IF(AND(Z51&gt;0),((Z48*AF48+Z49*AF49+Z50*AF50)/Z51),0)</f>
        <v>0.91485678007402316</v>
      </c>
      <c r="AG51" s="57">
        <f t="shared" si="6"/>
        <v>0.91081790422886411</v>
      </c>
      <c r="AH51" s="51">
        <f t="shared" ref="AH51" si="474">SUM(AH48:AH50)</f>
        <v>615</v>
      </c>
      <c r="AI51" s="21">
        <f t="shared" ref="AI51" si="475">IF(AH51&gt;0,(AI48*AH48+AI49*AH49+AI50*AH50)/AH51,0)</f>
        <v>9.1281300813008129E-2</v>
      </c>
      <c r="AJ51" s="53">
        <f t="shared" ref="AJ51" si="476">IF(J51&gt;0,(AJ48*J48+AJ49*J49+AJ50*J50)/J51,0)</f>
        <v>0.21907532021712547</v>
      </c>
      <c r="AK51" s="58">
        <f t="shared" ref="AK51" si="477">SUM(AK48:AK50)</f>
        <v>122.419534</v>
      </c>
      <c r="AL51" s="56"/>
      <c r="AM51" s="56">
        <f t="shared" ref="AM51" si="478">SUM(AM48:AM50)</f>
        <v>976.78</v>
      </c>
      <c r="AN51" s="106"/>
      <c r="AO51" s="107">
        <f>AN50</f>
        <v>3300.4400000000005</v>
      </c>
      <c r="AP51" s="51">
        <f t="shared" ref="AP51" si="479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11" t="s">
        <v>53</v>
      </c>
      <c r="D52" s="12">
        <v>4907</v>
      </c>
      <c r="E52" s="12">
        <v>0</v>
      </c>
      <c r="F52" s="12">
        <v>15485</v>
      </c>
      <c r="G52" s="13">
        <v>0.8</v>
      </c>
      <c r="H52" s="13">
        <v>3.9</v>
      </c>
      <c r="I52" s="12">
        <v>15570</v>
      </c>
      <c r="J52" s="12">
        <v>15984</v>
      </c>
      <c r="K52" s="14">
        <v>7.0999999999999994E-2</v>
      </c>
      <c r="L52" s="24">
        <f t="shared" ref="L52:L54" si="480">J52*(1-K52)</f>
        <v>14849.136</v>
      </c>
      <c r="M52" s="15">
        <v>0.79</v>
      </c>
      <c r="N52" s="25">
        <f t="shared" ref="N52:N54" si="481">L52*M52</f>
        <v>11730.817440000001</v>
      </c>
      <c r="O52" s="14">
        <v>0.14199999999999999</v>
      </c>
      <c r="P52" s="25">
        <f t="shared" ref="P52:P54" si="482">L52*O52</f>
        <v>2108.5773119999999</v>
      </c>
      <c r="Q52" s="16">
        <v>6.8000000000000005E-2</v>
      </c>
      <c r="R52" s="25">
        <f t="shared" ref="R52:R54" si="483">L52*Q52</f>
        <v>1009.7412480000002</v>
      </c>
      <c r="S52" s="26">
        <v>0.2</v>
      </c>
      <c r="T52" s="25">
        <f t="shared" ref="T52:T54" si="484">L52*S52</f>
        <v>2969.8272000000002</v>
      </c>
      <c r="U52" s="16">
        <v>0.52200000000000002</v>
      </c>
      <c r="V52" s="25">
        <f t="shared" ref="V52:V54" si="485">L52*U52</f>
        <v>7751.2489920000007</v>
      </c>
      <c r="W52" s="16">
        <v>0.39</v>
      </c>
      <c r="X52" s="25">
        <f t="shared" ref="X52:X54" si="486">W52*L52</f>
        <v>5791.1630400000004</v>
      </c>
      <c r="Y52" s="17">
        <v>3.1900000000000001E-3</v>
      </c>
      <c r="Z52" s="18">
        <f t="shared" ref="Z52:Z54" si="487">L52*Y52</f>
        <v>47.36874384</v>
      </c>
      <c r="AA52" s="27">
        <f>IF(L52&gt;0,(AC52+AK52)/L52,0)</f>
        <v>3.180362008941126E-3</v>
      </c>
      <c r="AB52" s="17">
        <v>2.5000000000000001E-4</v>
      </c>
      <c r="AC52" s="24">
        <f t="shared" ref="AC52:AC54" si="488">AB52*L52</f>
        <v>3.7122840000000004</v>
      </c>
      <c r="AD52" s="118">
        <v>0.2293</v>
      </c>
      <c r="AE52" s="30">
        <f t="shared" ref="AE52:AE54" si="489">AH52*(1-AI52)*AD52</f>
        <v>44.542900799999998</v>
      </c>
      <c r="AF52" s="28">
        <f t="shared" ref="AF52:AF54" si="490">IF(AND(AD52&gt;0,AB52&gt;0,Y52&gt;0),((Y52-AB52)*AD52)/((AD52-AB52)*Y52),0)</f>
        <v>0.92263602080010176</v>
      </c>
      <c r="AG52" s="60">
        <f t="shared" si="6"/>
        <v>0.92242208534426517</v>
      </c>
      <c r="AH52" s="12">
        <v>213</v>
      </c>
      <c r="AI52" s="14">
        <v>8.7999999999999995E-2</v>
      </c>
      <c r="AJ52" s="15">
        <v>0.224</v>
      </c>
      <c r="AK52" s="30">
        <f t="shared" ref="AK52:AK54" si="491">AH52*(1-AI52)*AJ52</f>
        <v>43.513344000000004</v>
      </c>
      <c r="AL52" s="19">
        <v>1.7</v>
      </c>
      <c r="AM52" s="19">
        <v>1238.8800000000001</v>
      </c>
      <c r="AN52" s="102">
        <f>AN50+AH52-AM52</f>
        <v>2274.5600000000004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49</v>
      </c>
      <c r="D53" s="34">
        <v>18653</v>
      </c>
      <c r="E53" s="34">
        <v>6</v>
      </c>
      <c r="F53" s="34">
        <v>14596</v>
      </c>
      <c r="G53" s="35">
        <v>2</v>
      </c>
      <c r="H53" s="35">
        <v>4.9000000000000004</v>
      </c>
      <c r="I53" s="34">
        <v>14848</v>
      </c>
      <c r="J53" s="34">
        <v>14093</v>
      </c>
      <c r="K53" s="36">
        <v>6.2E-2</v>
      </c>
      <c r="L53" s="37">
        <f t="shared" si="480"/>
        <v>13219.233999999999</v>
      </c>
      <c r="M53" s="38">
        <v>0.84</v>
      </c>
      <c r="N53" s="25">
        <f t="shared" si="481"/>
        <v>11104.156559999998</v>
      </c>
      <c r="O53" s="36">
        <v>0.127</v>
      </c>
      <c r="P53" s="25">
        <f t="shared" si="482"/>
        <v>1678.8427179999999</v>
      </c>
      <c r="Q53" s="39">
        <v>3.3000000000000002E-2</v>
      </c>
      <c r="R53" s="25">
        <f t="shared" si="483"/>
        <v>436.23472199999998</v>
      </c>
      <c r="S53" s="28">
        <v>0.20300000000000001</v>
      </c>
      <c r="T53" s="25">
        <f t="shared" si="484"/>
        <v>2683.5045019999998</v>
      </c>
      <c r="U53" s="39">
        <v>0.52400000000000002</v>
      </c>
      <c r="V53" s="25">
        <f t="shared" si="485"/>
        <v>6926.878616</v>
      </c>
      <c r="W53" s="39">
        <v>0.39</v>
      </c>
      <c r="X53" s="25">
        <f t="shared" si="486"/>
        <v>5155.50126</v>
      </c>
      <c r="Y53" s="40">
        <v>3.1900000000000001E-3</v>
      </c>
      <c r="Z53" s="18">
        <f t="shared" si="487"/>
        <v>42.169356459999996</v>
      </c>
      <c r="AA53" s="27">
        <f>IF(L53&gt;0,(AC53+AK53)/L53,0)</f>
        <v>3.0675161813460607E-3</v>
      </c>
      <c r="AB53" s="40">
        <v>2.9999999999999997E-4</v>
      </c>
      <c r="AC53" s="37">
        <f t="shared" si="488"/>
        <v>3.9657701999999992</v>
      </c>
      <c r="AD53" s="28">
        <v>0.23449999999999999</v>
      </c>
      <c r="AE53" s="41">
        <f t="shared" si="489"/>
        <v>39.048940000000002</v>
      </c>
      <c r="AF53" s="28">
        <f t="shared" si="490"/>
        <v>0.90711660317655785</v>
      </c>
      <c r="AG53" s="29">
        <f t="shared" si="6"/>
        <v>0.90343464346269808</v>
      </c>
      <c r="AH53" s="34">
        <v>184</v>
      </c>
      <c r="AI53" s="36">
        <v>9.5000000000000001E-2</v>
      </c>
      <c r="AJ53" s="38">
        <v>0.21970000000000001</v>
      </c>
      <c r="AK53" s="41">
        <f t="shared" si="491"/>
        <v>36.584444000000005</v>
      </c>
      <c r="AL53" s="42">
        <v>1.7</v>
      </c>
      <c r="AM53" s="42"/>
      <c r="AN53" s="122">
        <f>AN52+AH53-AM53</f>
        <v>2458.5600000000004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11" t="s">
        <v>52</v>
      </c>
      <c r="D54" s="43">
        <v>21609</v>
      </c>
      <c r="E54" s="43">
        <v>1</v>
      </c>
      <c r="F54" s="43">
        <v>15699</v>
      </c>
      <c r="G54" s="37">
        <v>2.7</v>
      </c>
      <c r="H54" s="37">
        <v>4.3</v>
      </c>
      <c r="I54" s="43">
        <v>17318</v>
      </c>
      <c r="J54" s="43">
        <v>16094</v>
      </c>
      <c r="K54" s="39">
        <v>7.2999999999999995E-2</v>
      </c>
      <c r="L54" s="37">
        <f t="shared" si="480"/>
        <v>14919.138000000001</v>
      </c>
      <c r="M54" s="28">
        <v>0.74199999999999999</v>
      </c>
      <c r="N54" s="25">
        <f t="shared" si="481"/>
        <v>11070.000396000001</v>
      </c>
      <c r="O54" s="39">
        <v>0.20200000000000001</v>
      </c>
      <c r="P54" s="25">
        <f t="shared" si="482"/>
        <v>3013.6658760000005</v>
      </c>
      <c r="Q54" s="39">
        <v>5.6000000000000001E-2</v>
      </c>
      <c r="R54" s="25">
        <f t="shared" si="483"/>
        <v>835.4717280000001</v>
      </c>
      <c r="S54" s="28">
        <v>0.2</v>
      </c>
      <c r="T54" s="25">
        <f t="shared" si="484"/>
        <v>2983.8276000000005</v>
      </c>
      <c r="U54" s="39">
        <v>0.52400000000000002</v>
      </c>
      <c r="V54" s="25">
        <f t="shared" si="485"/>
        <v>7817.6283120000007</v>
      </c>
      <c r="W54" s="39">
        <v>0.39</v>
      </c>
      <c r="X54" s="25">
        <f t="shared" si="486"/>
        <v>5818.4638200000009</v>
      </c>
      <c r="Y54" s="47">
        <v>3.29E-3</v>
      </c>
      <c r="Z54" s="18">
        <f t="shared" si="487"/>
        <v>49.083964020000003</v>
      </c>
      <c r="AA54" s="27">
        <f>IF(L54&gt;0,(AC54+AK54)/L54,0)</f>
        <v>2.7587997269011115E-3</v>
      </c>
      <c r="AB54" s="47">
        <v>2.7999999999999998E-4</v>
      </c>
      <c r="AC54" s="37">
        <f t="shared" si="488"/>
        <v>4.1773586399999996</v>
      </c>
      <c r="AD54" s="28">
        <v>0.22550000000000001</v>
      </c>
      <c r="AE54" s="41">
        <f t="shared" si="489"/>
        <v>38.324176000000001</v>
      </c>
      <c r="AF54" s="28">
        <f t="shared" si="490"/>
        <v>0.91603103915415107</v>
      </c>
      <c r="AG54" s="29">
        <f t="shared" si="6"/>
        <v>0.89966424321948257</v>
      </c>
      <c r="AH54" s="43">
        <v>188</v>
      </c>
      <c r="AI54" s="39">
        <v>9.6000000000000002E-2</v>
      </c>
      <c r="AJ54" s="28">
        <v>0.21759999999999999</v>
      </c>
      <c r="AK54" s="41">
        <f t="shared" si="491"/>
        <v>36.981555199999995</v>
      </c>
      <c r="AL54" s="18">
        <v>1.65</v>
      </c>
      <c r="AM54" s="18"/>
      <c r="AN54" s="122">
        <f>AN53+AH54-AM54</f>
        <v>2646.5600000000004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492">SUM(D52:D54)</f>
        <v>45169</v>
      </c>
      <c r="E55" s="51"/>
      <c r="F55" s="51">
        <f t="shared" ref="F55" si="493">SUM(F52:F54)</f>
        <v>45780</v>
      </c>
      <c r="G55" s="52"/>
      <c r="H55" s="52"/>
      <c r="I55" s="51">
        <f t="shared" ref="I55:J55" si="494">SUM(I52:I54)</f>
        <v>47736</v>
      </c>
      <c r="J55" s="51">
        <f t="shared" si="494"/>
        <v>46171</v>
      </c>
      <c r="K55" s="21">
        <f t="shared" ref="K55" si="495">IF(J55&gt;0,(J52*K52+J53*K53+J54*K54)/J55,0)</f>
        <v>6.8950033570856148E-2</v>
      </c>
      <c r="L55" s="52">
        <f t="shared" ref="L55" si="496">L52+L53+L54</f>
        <v>42987.508000000002</v>
      </c>
      <c r="M55" s="53">
        <f t="shared" ref="M55" si="497">IF(L55&gt;0,N55/L55,0)</f>
        <v>0.78871690808408801</v>
      </c>
      <c r="N55" s="54">
        <f t="shared" ref="N55" si="498">N52+N53+N54</f>
        <v>33904.974395999998</v>
      </c>
      <c r="O55" s="21">
        <f t="shared" ref="O55" si="499">IF(L55&gt;0,P55/L55,0)</f>
        <v>0.15821075057432965</v>
      </c>
      <c r="P55" s="54">
        <f t="shared" ref="P55" si="500">P52+P53+P54</f>
        <v>6801.0859060000003</v>
      </c>
      <c r="Q55" s="21">
        <f t="shared" ref="Q55" si="501">IF(L55&gt;0,R55/L55,0)</f>
        <v>5.3072341341582313E-2</v>
      </c>
      <c r="R55" s="54">
        <f t="shared" ref="R55" si="502">R52+R53+R54</f>
        <v>2281.4476980000004</v>
      </c>
      <c r="S55" s="21">
        <f t="shared" ref="S55" si="503">IF(L55&gt;0,T55/L55,0)</f>
        <v>0.20092254014817512</v>
      </c>
      <c r="T55" s="54">
        <f t="shared" ref="T55" si="504">T52+T53+T54</f>
        <v>8637.159302</v>
      </c>
      <c r="U55" s="21">
        <f t="shared" ref="U55" si="505">IF(L55&gt;0,V55/L55,0)</f>
        <v>0.52330914180929033</v>
      </c>
      <c r="V55" s="54">
        <f t="shared" ref="V55" si="506">V52+V53+V54</f>
        <v>22495.755920000003</v>
      </c>
      <c r="W55" s="21">
        <f t="shared" ref="W55" si="507">IF(L55&gt;0,X55/L55,0)</f>
        <v>0.39</v>
      </c>
      <c r="X55" s="54">
        <f t="shared" ref="X55" si="508">X52+X53+X54</f>
        <v>16765.128120000001</v>
      </c>
      <c r="Y55" s="55">
        <f t="shared" ref="Y55" si="509">IF(L55&gt;0,Z55/L55,0)</f>
        <v>3.2247057521920088E-3</v>
      </c>
      <c r="Z55" s="56">
        <f t="shared" ref="Z55" si="510">SUM(Z52:Z54)</f>
        <v>138.62206431999999</v>
      </c>
      <c r="AA55" s="55">
        <f t="shared" ref="AA55" si="511">IF(L55&gt;0,(AA52*L52+AA53*L53+AA54*L54)/L55,0)</f>
        <v>2.9993540458311749E-3</v>
      </c>
      <c r="AB55" s="55">
        <f>IF(J55&gt;0,(J52*AB52+J53*AB53+J54*AB54)/J55,0)</f>
        <v>2.7571895778735566E-4</v>
      </c>
      <c r="AC55" s="52">
        <f t="shared" ref="AC55" si="512">SUM(AC52:AC54)</f>
        <v>11.85541284</v>
      </c>
      <c r="AD55" s="53">
        <f t="shared" ref="AD55" si="513">IF(J55&gt;0,(J52*AD52+J53*AD53+J54*AD54)/J55,0)</f>
        <v>0.22956264105174243</v>
      </c>
      <c r="AE55" s="58">
        <f t="shared" ref="AE55" si="514">SUM(AE52:AE54)</f>
        <v>121.91601679999999</v>
      </c>
      <c r="AF55" s="53">
        <f t="shared" ref="AF55" si="515">IF(AND(Z55&gt;0),((Z52*AF52+Z53*AF53+Z54*AF54)/Z55),0)</f>
        <v>0.91557623172480485</v>
      </c>
      <c r="AG55" s="57">
        <f t="shared" si="6"/>
        <v>0.9092110123004512</v>
      </c>
      <c r="AH55" s="51">
        <f t="shared" ref="AH55" si="516">SUM(AH52:AH54)</f>
        <v>585</v>
      </c>
      <c r="AI55" s="21">
        <f t="shared" ref="AI55" si="517">IF(AH55&gt;0,(AI52*AH52+AI53*AH53+AI54*AH54)/AH55,0)</f>
        <v>9.2772649572649579E-2</v>
      </c>
      <c r="AJ55" s="53">
        <f t="shared" ref="AJ55" si="518">IF(J55&gt;0,(AJ52*J52+AJ53*J53+AJ54*J54)/J55,0)</f>
        <v>0.22045661779038789</v>
      </c>
      <c r="AK55" s="58">
        <f t="shared" ref="AK55" si="519">SUM(AK52:AK54)</f>
        <v>117.07934320000001</v>
      </c>
      <c r="AL55" s="56"/>
      <c r="AM55" s="56">
        <f t="shared" ref="AM55" si="520">SUM(AM52:AM54)</f>
        <v>1238.8800000000001</v>
      </c>
      <c r="AN55" s="106"/>
      <c r="AO55" s="107">
        <f>AN54</f>
        <v>2646.5600000000004</v>
      </c>
      <c r="AP55" s="51">
        <f t="shared" ref="AP55" si="521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11" t="s">
        <v>53</v>
      </c>
      <c r="D56" s="12">
        <v>6142</v>
      </c>
      <c r="E56" s="12">
        <v>1</v>
      </c>
      <c r="F56" s="12">
        <v>10165</v>
      </c>
      <c r="G56" s="13">
        <v>2.2999999999999998</v>
      </c>
      <c r="H56" s="13">
        <v>4.5</v>
      </c>
      <c r="I56" s="12">
        <v>11014</v>
      </c>
      <c r="J56" s="12">
        <v>15978</v>
      </c>
      <c r="K56" s="14">
        <v>7.0000000000000007E-2</v>
      </c>
      <c r="L56" s="24">
        <f t="shared" ref="L56:L58" si="522">J56*(1-K56)</f>
        <v>14859.539999999999</v>
      </c>
      <c r="M56" s="15">
        <v>0.82899999999999996</v>
      </c>
      <c r="N56" s="25">
        <f t="shared" ref="N56:N58" si="523">L56*M56</f>
        <v>12318.558659999999</v>
      </c>
      <c r="O56" s="14">
        <v>0.111</v>
      </c>
      <c r="P56" s="25">
        <f t="shared" ref="P56:P58" si="524">L56*O56</f>
        <v>1649.40894</v>
      </c>
      <c r="Q56" s="16">
        <v>0.06</v>
      </c>
      <c r="R56" s="25">
        <f t="shared" ref="R56:R58" si="525">L56*Q56</f>
        <v>891.5723999999999</v>
      </c>
      <c r="S56" s="26">
        <v>0.21199999999999999</v>
      </c>
      <c r="T56" s="25">
        <f t="shared" ref="T56:T58" si="526">L56*S56</f>
        <v>3150.2224799999999</v>
      </c>
      <c r="U56" s="16">
        <v>0.52100000000000002</v>
      </c>
      <c r="V56" s="25">
        <f t="shared" ref="V56:V58" si="527">L56*U56</f>
        <v>7741.8203400000002</v>
      </c>
      <c r="W56" s="16">
        <v>0.39</v>
      </c>
      <c r="X56" s="25">
        <f t="shared" ref="X56:X58" si="528">W56*L56</f>
        <v>5795.2205999999996</v>
      </c>
      <c r="Y56" s="17">
        <v>3.14E-3</v>
      </c>
      <c r="Z56" s="18">
        <f t="shared" ref="Z56:Z58" si="529">L56*Y56</f>
        <v>46.658955599999999</v>
      </c>
      <c r="AA56" s="27">
        <f>IF(L56&gt;0,(AC56+AK56)/L56,0)</f>
        <v>3.328921299044251E-3</v>
      </c>
      <c r="AB56" s="17">
        <v>2.7999999999999998E-4</v>
      </c>
      <c r="AC56" s="24">
        <f t="shared" ref="AC56:AC58" si="530">AB56*L56</f>
        <v>4.1606711999999995</v>
      </c>
      <c r="AD56" s="118">
        <v>0.22489999999999999</v>
      </c>
      <c r="AE56" s="30">
        <f t="shared" ref="AE56:AE58" si="531">AH56*(1-AI56)*AD56</f>
        <v>47.172325200000003</v>
      </c>
      <c r="AF56" s="28">
        <f t="shared" ref="AF56:AF58" si="532">IF(AND(AD56&gt;0,AB56&gt;0,Y56&gt;0),((Y56-AB56)*AD56)/((AD56-AB56)*Y56),0)</f>
        <v>0.91196341790551294</v>
      </c>
      <c r="AG56" s="60">
        <f t="shared" si="6"/>
        <v>0.91707747350988567</v>
      </c>
      <c r="AH56" s="12">
        <v>231</v>
      </c>
      <c r="AI56" s="14">
        <v>9.1999999999999998E-2</v>
      </c>
      <c r="AJ56" s="15">
        <v>0.216</v>
      </c>
      <c r="AK56" s="30">
        <f t="shared" ref="AK56:AK58" si="533">AH56*(1-AI56)*AJ56</f>
        <v>45.305568000000001</v>
      </c>
      <c r="AL56" s="19">
        <v>1.75</v>
      </c>
      <c r="AM56" s="19">
        <v>1145.7</v>
      </c>
      <c r="AN56" s="102">
        <f>AN54+AH56-AM56</f>
        <v>1731.8600000000004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11" t="s">
        <v>50</v>
      </c>
      <c r="D57" s="34">
        <v>19269</v>
      </c>
      <c r="E57" s="34">
        <v>4</v>
      </c>
      <c r="F57" s="34">
        <v>17035</v>
      </c>
      <c r="G57" s="35">
        <v>2.5</v>
      </c>
      <c r="H57" s="35">
        <v>4.4000000000000004</v>
      </c>
      <c r="I57" s="34">
        <v>16957</v>
      </c>
      <c r="J57" s="34">
        <v>16189</v>
      </c>
      <c r="K57" s="36">
        <v>6.9000000000000006E-2</v>
      </c>
      <c r="L57" s="37">
        <f t="shared" si="522"/>
        <v>15071.959000000001</v>
      </c>
      <c r="M57" s="38">
        <v>0.63100000000000001</v>
      </c>
      <c r="N57" s="25">
        <f t="shared" si="523"/>
        <v>9510.4061290000009</v>
      </c>
      <c r="O57" s="36">
        <v>0.217</v>
      </c>
      <c r="P57" s="25">
        <f t="shared" si="524"/>
        <v>3270.6151030000001</v>
      </c>
      <c r="Q57" s="39">
        <v>0.152</v>
      </c>
      <c r="R57" s="25">
        <f t="shared" si="525"/>
        <v>2290.9377680000002</v>
      </c>
      <c r="S57" s="28">
        <v>0.20100000000000001</v>
      </c>
      <c r="T57" s="25">
        <f t="shared" si="526"/>
        <v>3029.4637590000002</v>
      </c>
      <c r="U57" s="39">
        <v>0.53600000000000003</v>
      </c>
      <c r="V57" s="25">
        <f t="shared" si="527"/>
        <v>8078.5700240000006</v>
      </c>
      <c r="W57" s="39">
        <v>0.4</v>
      </c>
      <c r="X57" s="25">
        <f t="shared" si="528"/>
        <v>6028.7836000000007</v>
      </c>
      <c r="Y57" s="40">
        <v>3.0400000000000002E-3</v>
      </c>
      <c r="Z57" s="18">
        <f t="shared" si="529"/>
        <v>45.818755360000004</v>
      </c>
      <c r="AA57" s="27">
        <f>IF(L57&gt;0,(AC57+AK57)/L57,0)</f>
        <v>3.1984968470256587E-3</v>
      </c>
      <c r="AB57" s="40">
        <v>2.5999999999999998E-4</v>
      </c>
      <c r="AC57" s="37">
        <f t="shared" si="530"/>
        <v>3.9187093399999999</v>
      </c>
      <c r="AD57" s="28">
        <v>0.22919999999999999</v>
      </c>
      <c r="AE57" s="41">
        <f t="shared" si="531"/>
        <v>45.684143999999996</v>
      </c>
      <c r="AF57" s="28">
        <f t="shared" si="532"/>
        <v>0.91551222338190208</v>
      </c>
      <c r="AG57" s="29">
        <f t="shared" si="6"/>
        <v>0.91978807574475985</v>
      </c>
      <c r="AH57" s="34">
        <v>220</v>
      </c>
      <c r="AI57" s="36">
        <v>9.4E-2</v>
      </c>
      <c r="AJ57" s="38">
        <v>0.22220000000000001</v>
      </c>
      <c r="AK57" s="41">
        <f t="shared" si="533"/>
        <v>44.288904000000002</v>
      </c>
      <c r="AL57" s="42">
        <v>1.75</v>
      </c>
      <c r="AM57" s="42"/>
      <c r="AN57" s="122">
        <f>AN56+AH57-AM57</f>
        <v>1951.8600000000004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11" t="s">
        <v>52</v>
      </c>
      <c r="D58" s="43">
        <v>17745</v>
      </c>
      <c r="E58" s="43">
        <v>2</v>
      </c>
      <c r="F58" s="43">
        <v>17878</v>
      </c>
      <c r="G58" s="37">
        <v>2.5</v>
      </c>
      <c r="H58" s="37">
        <v>4.3</v>
      </c>
      <c r="I58" s="43">
        <v>18166</v>
      </c>
      <c r="J58" s="43">
        <v>16296</v>
      </c>
      <c r="K58" s="39">
        <v>6.7000000000000004E-2</v>
      </c>
      <c r="L58" s="37">
        <f t="shared" si="522"/>
        <v>15204.168000000001</v>
      </c>
      <c r="M58" s="28">
        <v>0.59399999999999997</v>
      </c>
      <c r="N58" s="25">
        <f t="shared" si="523"/>
        <v>9031.2757920000004</v>
      </c>
      <c r="O58" s="39">
        <v>0.34200000000000003</v>
      </c>
      <c r="P58" s="25">
        <f t="shared" si="524"/>
        <v>5199.8254560000005</v>
      </c>
      <c r="Q58" s="39">
        <v>6.4000000000000001E-2</v>
      </c>
      <c r="R58" s="25">
        <f t="shared" si="525"/>
        <v>973.06675200000006</v>
      </c>
      <c r="S58" s="28">
        <v>0.20100000000000001</v>
      </c>
      <c r="T58" s="25">
        <f t="shared" si="526"/>
        <v>3056.0377680000006</v>
      </c>
      <c r="U58" s="39">
        <v>0.51900000000000002</v>
      </c>
      <c r="V58" s="25">
        <f t="shared" si="527"/>
        <v>7890.9631920000011</v>
      </c>
      <c r="W58" s="39">
        <v>0.39</v>
      </c>
      <c r="X58" s="25">
        <f t="shared" si="528"/>
        <v>5929.6255200000005</v>
      </c>
      <c r="Y58" s="47">
        <v>3.0599999999999998E-3</v>
      </c>
      <c r="Z58" s="18">
        <f t="shared" si="529"/>
        <v>46.524754080000001</v>
      </c>
      <c r="AA58" s="27">
        <f>IF(L58&gt;0,(AC58+AK58)/L58,0)</f>
        <v>3.0757916302950605E-3</v>
      </c>
      <c r="AB58" s="47">
        <v>2.5999999999999998E-4</v>
      </c>
      <c r="AC58" s="37">
        <f t="shared" si="530"/>
        <v>3.9530836800000002</v>
      </c>
      <c r="AD58" s="28">
        <v>0.22639999999999999</v>
      </c>
      <c r="AE58" s="41">
        <f t="shared" si="531"/>
        <v>43.059016</v>
      </c>
      <c r="AF58" s="28">
        <f t="shared" si="532"/>
        <v>0.91608472049531475</v>
      </c>
      <c r="AG58" s="29">
        <f t="shared" si="6"/>
        <v>0.91652754421104676</v>
      </c>
      <c r="AH58" s="43">
        <v>209</v>
      </c>
      <c r="AI58" s="39">
        <v>0.09</v>
      </c>
      <c r="AJ58" s="28">
        <v>0.22509999999999999</v>
      </c>
      <c r="AK58" s="41">
        <f t="shared" si="533"/>
        <v>42.811768999999998</v>
      </c>
      <c r="AL58" s="18">
        <v>1.65</v>
      </c>
      <c r="AM58" s="18"/>
      <c r="AN58" s="122">
        <f>AN57+AH58-AM58</f>
        <v>2160.8600000000006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534">SUM(D56:D58)</f>
        <v>43156</v>
      </c>
      <c r="E59" s="51"/>
      <c r="F59" s="51">
        <f t="shared" ref="F59" si="535">SUM(F56:F58)</f>
        <v>45078</v>
      </c>
      <c r="G59" s="52"/>
      <c r="H59" s="52"/>
      <c r="I59" s="51">
        <f t="shared" ref="I59:J59" si="536">SUM(I56:I58)</f>
        <v>46137</v>
      </c>
      <c r="J59" s="51">
        <f t="shared" si="536"/>
        <v>48463</v>
      </c>
      <c r="K59" s="21">
        <f t="shared" ref="K59" si="537">IF(J59&gt;0,(J56*K56+J57*K57+J58*K58)/J59,0)</f>
        <v>6.8657181767534006E-2</v>
      </c>
      <c r="L59" s="52">
        <f t="shared" ref="L59" si="538">L56+L57+L58</f>
        <v>45135.667000000001</v>
      </c>
      <c r="M59" s="53">
        <f t="shared" ref="M59" si="539">IF(L59&gt;0,N59/L59,0)</f>
        <v>0.68372182427258688</v>
      </c>
      <c r="N59" s="54">
        <f t="shared" ref="N59" si="540">N56+N57+N58</f>
        <v>30860.240580999998</v>
      </c>
      <c r="O59" s="21">
        <f t="shared" ref="O59" si="541">IF(L59&gt;0,P59/L59,0)</f>
        <v>0.22420959236073768</v>
      </c>
      <c r="P59" s="54">
        <f t="shared" ref="P59" si="542">P56+P57+P58</f>
        <v>10119.849499</v>
      </c>
      <c r="Q59" s="21">
        <f t="shared" ref="Q59" si="543">IF(L59&gt;0,R59/L59,0)</f>
        <v>9.2068583366675408E-2</v>
      </c>
      <c r="R59" s="54">
        <f t="shared" ref="R59" si="544">R56+R57+R58</f>
        <v>4155.5769200000004</v>
      </c>
      <c r="S59" s="21">
        <f t="shared" ref="S59" si="545">IF(L59&gt;0,T59/L59,0)</f>
        <v>0.2046214140803547</v>
      </c>
      <c r="T59" s="54">
        <f t="shared" ref="T59" si="546">T56+T57+T58</f>
        <v>9235.7240070000007</v>
      </c>
      <c r="U59" s="21">
        <f t="shared" ref="U59" si="547">IF(L59&gt;0,V59/L59,0)</f>
        <v>0.52533517574914756</v>
      </c>
      <c r="V59" s="54">
        <f t="shared" ref="V59" si="548">V56+V57+V58</f>
        <v>23711.353556000002</v>
      </c>
      <c r="W59" s="21">
        <f t="shared" ref="W59" si="549">IF(L59&gt;0,X59/L59,0)</f>
        <v>0.39333925695614513</v>
      </c>
      <c r="X59" s="54">
        <f t="shared" ref="X59" si="550">X56+X57+X58</f>
        <v>17753.629720000001</v>
      </c>
      <c r="Y59" s="55">
        <f t="shared" ref="Y59" si="551">IF(L59&gt;0,Z59/L59,0)</f>
        <v>3.0796590430357436E-3</v>
      </c>
      <c r="Z59" s="56">
        <f t="shared" ref="Z59" si="552">SUM(Z56:Z58)</f>
        <v>139.00246504</v>
      </c>
      <c r="AA59" s="55">
        <f t="shared" ref="AA59" si="553">IF(L59&gt;0,(AA56*L56+AA57*L57+AA58*L58)/L59,0)</f>
        <v>3.2001012684713401E-3</v>
      </c>
      <c r="AB59" s="55">
        <f t="shared" ref="AB59" si="554">IF(J59&gt;0,(J56*AB56+J57*AB57+J58*AB58)/J59,0)</f>
        <v>2.6659389637455377E-4</v>
      </c>
      <c r="AC59" s="52">
        <f t="shared" ref="AC59" si="555">SUM(AC56:AC58)</f>
        <v>12.03246422</v>
      </c>
      <c r="AD59" s="53">
        <f t="shared" ref="AD59" si="556">IF(J59&gt;0,(J56*AD56+J57*AD57+J58*AD58)/J59,0)</f>
        <v>0.22684079400779975</v>
      </c>
      <c r="AE59" s="58">
        <f t="shared" ref="AE59" si="557">SUM(AE56:AE58)</f>
        <v>135.91548519999998</v>
      </c>
      <c r="AF59" s="53">
        <f t="shared" ref="AF59" si="558">IF(AND(Z59&gt;0),((Z56*AF56+Z57*AF57+Z58*AF58)/Z59),0)</f>
        <v>0.91451261326921196</v>
      </c>
      <c r="AG59" s="57">
        <f t="shared" si="6"/>
        <v>0.91779853471744854</v>
      </c>
      <c r="AH59" s="51">
        <f t="shared" ref="AH59" si="559">SUM(AH56:AH58)</f>
        <v>660</v>
      </c>
      <c r="AI59" s="21">
        <f t="shared" ref="AI59" si="560">IF(AH59&gt;0,(AI56*AH56+AI57*AH57+AI58*AH58)/AH59,0)</f>
        <v>9.2033333333333342E-2</v>
      </c>
      <c r="AJ59" s="53">
        <f t="shared" ref="AJ59" si="561">IF(J59&gt;0,(AJ56*J56+AJ57*J57+AJ58*J58)/J59,0)</f>
        <v>0.22113103604811918</v>
      </c>
      <c r="AK59" s="58">
        <f t="shared" ref="AK59" si="562">SUM(AK56:AK58)</f>
        <v>132.40624099999999</v>
      </c>
      <c r="AL59" s="56"/>
      <c r="AM59" s="56">
        <f t="shared" ref="AM59" si="563">SUM(AM56:AM58)</f>
        <v>1145.7</v>
      </c>
      <c r="AN59" s="106"/>
      <c r="AO59" s="107">
        <f>AN58</f>
        <v>2160.8600000000006</v>
      </c>
      <c r="AP59" s="51">
        <f t="shared" ref="AP59" si="564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53</v>
      </c>
      <c r="D60" s="12">
        <v>20252</v>
      </c>
      <c r="E60" s="12">
        <v>0</v>
      </c>
      <c r="F60" s="12">
        <v>16557</v>
      </c>
      <c r="G60" s="13">
        <v>1.8</v>
      </c>
      <c r="H60" s="13">
        <v>4.3</v>
      </c>
      <c r="I60" s="12">
        <v>16598</v>
      </c>
      <c r="J60" s="12">
        <v>16479</v>
      </c>
      <c r="K60" s="14">
        <v>7.3999999999999996E-2</v>
      </c>
      <c r="L60" s="24">
        <f t="shared" ref="L60:L62" si="565">J60*(1-K60)</f>
        <v>15259.554</v>
      </c>
      <c r="M60" s="15">
        <v>0.74299999999999999</v>
      </c>
      <c r="N60" s="25">
        <f t="shared" ref="N60:N62" si="566">L60*M60</f>
        <v>11337.848622</v>
      </c>
      <c r="O60" s="14">
        <v>0.158</v>
      </c>
      <c r="P60" s="25">
        <f t="shared" ref="P60:P62" si="567">L60*O60</f>
        <v>2411.009532</v>
      </c>
      <c r="Q60" s="16">
        <v>9.9000000000000005E-2</v>
      </c>
      <c r="R60" s="25">
        <f t="shared" ref="R60:R62" si="568">L60*Q60</f>
        <v>1510.6958460000001</v>
      </c>
      <c r="S60" s="26">
        <v>0.21099999999999999</v>
      </c>
      <c r="T60" s="25">
        <f t="shared" ref="T60:T62" si="569">L60*S60</f>
        <v>3219.7658940000001</v>
      </c>
      <c r="U60" s="16">
        <v>0.51300000000000001</v>
      </c>
      <c r="V60" s="25">
        <f t="shared" ref="V60:V62" si="570">L60*U60</f>
        <v>7828.151202</v>
      </c>
      <c r="W60" s="16">
        <v>0.4</v>
      </c>
      <c r="X60" s="25">
        <f t="shared" ref="X60:X62" si="571">W60*L60</f>
        <v>6103.8216000000002</v>
      </c>
      <c r="Y60" s="17">
        <v>3.0200000000000001E-3</v>
      </c>
      <c r="Z60" s="18">
        <f t="shared" ref="Z60:Z62" si="572">L60*Y60</f>
        <v>46.083853080000004</v>
      </c>
      <c r="AA60" s="27">
        <f>IF(L60&gt;0,(AC60+AK60)/L60,0)</f>
        <v>2.9790880598476212E-3</v>
      </c>
      <c r="AB60" s="17">
        <v>2.7999999999999998E-4</v>
      </c>
      <c r="AC60" s="24">
        <f t="shared" ref="AC60:AC62" si="573">AB60*L60</f>
        <v>4.2726751199999997</v>
      </c>
      <c r="AD60" s="118">
        <v>0.2266</v>
      </c>
      <c r="AE60" s="30">
        <f t="shared" ref="AE60:AE62" si="574">AH60*(1-AI60)*AD60</f>
        <v>43.208088000000004</v>
      </c>
      <c r="AF60" s="28">
        <f t="shared" ref="AF60:AF62" si="575">IF(AND(AD60&gt;0,AB60&gt;0,Y60&gt;0),((Y60-AB60)*AD60)/((AD60-AB60)*Y60),0)</f>
        <v>0.90840724848365684</v>
      </c>
      <c r="AG60" s="60">
        <f t="shared" si="6"/>
        <v>0.90718748986320041</v>
      </c>
      <c r="AH60" s="12">
        <v>210</v>
      </c>
      <c r="AI60" s="14">
        <v>9.1999999999999998E-2</v>
      </c>
      <c r="AJ60" s="15">
        <v>0.216</v>
      </c>
      <c r="AK60" s="30">
        <f t="shared" ref="AK60:AK62" si="576">AH60*(1-AI60)*AJ60</f>
        <v>41.186880000000002</v>
      </c>
      <c r="AL60" s="19">
        <v>1.7</v>
      </c>
      <c r="AM60" s="19"/>
      <c r="AN60" s="102">
        <f>AN58+AH60-AM60</f>
        <v>2370.8600000000006</v>
      </c>
      <c r="AO60" s="103"/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11" t="s">
        <v>50</v>
      </c>
      <c r="D61" s="34">
        <v>19454</v>
      </c>
      <c r="E61" s="34">
        <v>1</v>
      </c>
      <c r="F61" s="34">
        <v>16418</v>
      </c>
      <c r="G61" s="35">
        <v>1.5</v>
      </c>
      <c r="H61" s="35">
        <v>4.5</v>
      </c>
      <c r="I61" s="34">
        <v>17144</v>
      </c>
      <c r="J61" s="34">
        <v>16430</v>
      </c>
      <c r="K61" s="36">
        <v>7.4999999999999997E-2</v>
      </c>
      <c r="L61" s="37">
        <f t="shared" si="565"/>
        <v>15197.75</v>
      </c>
      <c r="M61" s="38">
        <v>0.58499999999999996</v>
      </c>
      <c r="N61" s="25">
        <f t="shared" si="566"/>
        <v>8890.6837500000001</v>
      </c>
      <c r="O61" s="36">
        <v>0.251</v>
      </c>
      <c r="P61" s="25">
        <f t="shared" si="567"/>
        <v>3814.6352499999998</v>
      </c>
      <c r="Q61" s="39">
        <v>0.16400000000000001</v>
      </c>
      <c r="R61" s="25">
        <f t="shared" si="568"/>
        <v>2492.431</v>
      </c>
      <c r="S61" s="28">
        <v>0.20399999999999999</v>
      </c>
      <c r="T61" s="25">
        <f t="shared" si="569"/>
        <v>3100.3409999999999</v>
      </c>
      <c r="U61" s="39">
        <v>0.51600000000000001</v>
      </c>
      <c r="V61" s="25">
        <f t="shared" si="570"/>
        <v>7842.0390000000007</v>
      </c>
      <c r="W61" s="39">
        <v>0.4</v>
      </c>
      <c r="X61" s="25">
        <f t="shared" si="571"/>
        <v>6079.1</v>
      </c>
      <c r="Y61" s="40">
        <v>3.0400000000000002E-3</v>
      </c>
      <c r="Z61" s="18">
        <f t="shared" si="572"/>
        <v>46.201160000000002</v>
      </c>
      <c r="AA61" s="27">
        <f>IF(L61&gt;0,(AC61+AK61)/L61,0)</f>
        <v>3.1498290799624943E-3</v>
      </c>
      <c r="AB61" s="40">
        <v>2.7999999999999998E-4</v>
      </c>
      <c r="AC61" s="37">
        <f t="shared" si="573"/>
        <v>4.2553699999999992</v>
      </c>
      <c r="AD61" s="28">
        <v>0.2233</v>
      </c>
      <c r="AE61" s="41">
        <f t="shared" si="574"/>
        <v>42.922949299999999</v>
      </c>
      <c r="AF61" s="28">
        <f t="shared" si="575"/>
        <v>0.90903459213004267</v>
      </c>
      <c r="AG61" s="29">
        <f t="shared" si="6"/>
        <v>0.91223200371182112</v>
      </c>
      <c r="AH61" s="34">
        <v>211</v>
      </c>
      <c r="AI61" s="36">
        <v>8.8999999999999996E-2</v>
      </c>
      <c r="AJ61" s="38">
        <v>0.22689999999999999</v>
      </c>
      <c r="AK61" s="41">
        <f t="shared" si="576"/>
        <v>43.614944899999998</v>
      </c>
      <c r="AL61" s="42">
        <v>1.65</v>
      </c>
      <c r="AM61" s="42"/>
      <c r="AN61" s="122">
        <f>AN60+AH61-AM61</f>
        <v>2581.8600000000006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46" t="s">
        <v>51</v>
      </c>
      <c r="D62" s="43">
        <v>15800</v>
      </c>
      <c r="E62" s="43">
        <v>1</v>
      </c>
      <c r="F62" s="43">
        <v>16821</v>
      </c>
      <c r="G62" s="37">
        <v>2.5</v>
      </c>
      <c r="H62" s="37">
        <v>5.0999999999999996</v>
      </c>
      <c r="I62" s="43">
        <v>17193</v>
      </c>
      <c r="J62" s="43">
        <v>16486</v>
      </c>
      <c r="K62" s="39">
        <v>7.8E-2</v>
      </c>
      <c r="L62" s="37">
        <f t="shared" si="565"/>
        <v>15200.092000000001</v>
      </c>
      <c r="M62" s="28">
        <v>0.58299999999999996</v>
      </c>
      <c r="N62" s="25">
        <f t="shared" si="566"/>
        <v>8861.6536359999991</v>
      </c>
      <c r="O62" s="39">
        <v>0.26600000000000001</v>
      </c>
      <c r="P62" s="25">
        <f t="shared" si="567"/>
        <v>4043.2244720000003</v>
      </c>
      <c r="Q62" s="39">
        <v>0.151</v>
      </c>
      <c r="R62" s="25">
        <f t="shared" si="568"/>
        <v>2295.2138920000002</v>
      </c>
      <c r="S62" s="28">
        <v>0.20799999999999999</v>
      </c>
      <c r="T62" s="25">
        <f t="shared" si="569"/>
        <v>3161.6191359999998</v>
      </c>
      <c r="U62" s="39">
        <v>0.51400000000000001</v>
      </c>
      <c r="V62" s="25">
        <f t="shared" si="570"/>
        <v>7812.8472880000008</v>
      </c>
      <c r="W62" s="39">
        <v>0.39</v>
      </c>
      <c r="X62" s="25">
        <f t="shared" si="571"/>
        <v>5928.0358800000004</v>
      </c>
      <c r="Y62" s="47">
        <v>3.1099999999999999E-3</v>
      </c>
      <c r="Z62" s="18">
        <f t="shared" si="572"/>
        <v>47.272286120000004</v>
      </c>
      <c r="AA62" s="27">
        <f>IF(L62&gt;0,(AC62+AK62)/L62,0)</f>
        <v>2.934553106652249E-3</v>
      </c>
      <c r="AB62" s="47">
        <v>2.9999999999999997E-4</v>
      </c>
      <c r="AC62" s="37">
        <f t="shared" si="573"/>
        <v>4.5600275999999997</v>
      </c>
      <c r="AD62" s="28">
        <v>0.2233</v>
      </c>
      <c r="AE62" s="41">
        <f t="shared" si="574"/>
        <v>42.2197776</v>
      </c>
      <c r="AF62" s="28">
        <f t="shared" si="575"/>
        <v>0.90475249808948421</v>
      </c>
      <c r="AG62" s="29">
        <f t="shared" si="6"/>
        <v>0.89904321562039502</v>
      </c>
      <c r="AH62" s="43">
        <v>208</v>
      </c>
      <c r="AI62" s="39">
        <v>9.0999999999999998E-2</v>
      </c>
      <c r="AJ62" s="28">
        <v>0.21179999999999999</v>
      </c>
      <c r="AK62" s="41">
        <f t="shared" si="576"/>
        <v>40.045449599999998</v>
      </c>
      <c r="AL62" s="18">
        <v>1.63</v>
      </c>
      <c r="AM62" s="18"/>
      <c r="AN62" s="122">
        <f>AN61+AH62-AM62</f>
        <v>2789.8600000000006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577">SUM(D60:D62)</f>
        <v>55506</v>
      </c>
      <c r="E63" s="51"/>
      <c r="F63" s="51">
        <f t="shared" ref="F63" si="578">SUM(F60:F62)</f>
        <v>49796</v>
      </c>
      <c r="G63" s="52"/>
      <c r="H63" s="52"/>
      <c r="I63" s="51">
        <f t="shared" ref="I63:J63" si="579">SUM(I60:I62)</f>
        <v>50935</v>
      </c>
      <c r="J63" s="51">
        <f t="shared" si="579"/>
        <v>49395</v>
      </c>
      <c r="K63" s="21">
        <f t="shared" ref="K63" si="580">IF(J63&gt;0,(J60*K60+J61*K61+J62*K62)/J63,0)</f>
        <v>7.5667658669905852E-2</v>
      </c>
      <c r="L63" s="52">
        <f t="shared" ref="L63" si="581">L60+L61+L62</f>
        <v>45657.396000000001</v>
      </c>
      <c r="M63" s="53">
        <f t="shared" ref="M63" si="582">IF(L63&gt;0,N63/L63,0)</f>
        <v>0.6371407166540991</v>
      </c>
      <c r="N63" s="54">
        <f t="shared" ref="N63" si="583">N60+N61+N62</f>
        <v>29090.186008000001</v>
      </c>
      <c r="O63" s="21">
        <f t="shared" ref="O63" si="584">IF(L63&gt;0,P63/L63,0)</f>
        <v>0.22491140874525561</v>
      </c>
      <c r="P63" s="54">
        <f t="shared" ref="P63" si="585">P60+P61+P62</f>
        <v>10268.869253999999</v>
      </c>
      <c r="Q63" s="21">
        <f t="shared" ref="Q63" si="586">IF(L63&gt;0,R63/L63,0)</f>
        <v>0.13794787460064523</v>
      </c>
      <c r="R63" s="54">
        <f t="shared" ref="R63" si="587">R60+R61+R62</f>
        <v>6298.3407380000008</v>
      </c>
      <c r="S63" s="21">
        <f t="shared" ref="S63" si="588">IF(L63&gt;0,T63/L63,0)</f>
        <v>0.20767119592190494</v>
      </c>
      <c r="T63" s="54">
        <f t="shared" ref="T63" si="589">T60+T61+T62</f>
        <v>9481.7260299999998</v>
      </c>
      <c r="U63" s="21">
        <f t="shared" ref="U63" si="590">IF(L63&gt;0,V63/L63,0)</f>
        <v>0.51433151137222111</v>
      </c>
      <c r="V63" s="54">
        <f t="shared" ref="V63" si="591">V60+V61+V62</f>
        <v>23483.037490000002</v>
      </c>
      <c r="W63" s="21">
        <f t="shared" ref="W63" si="592">IF(L63&gt;0,X63/L63,0)</f>
        <v>0.39667083685631133</v>
      </c>
      <c r="X63" s="54">
        <f t="shared" ref="X63" si="593">X60+X61+X62</f>
        <v>18110.957480000001</v>
      </c>
      <c r="Y63" s="55">
        <f t="shared" ref="Y63" si="594">IF(L63&gt;0,Z63/L63,0)</f>
        <v>3.0566197686788792E-3</v>
      </c>
      <c r="Z63" s="56">
        <f t="shared" ref="Z63" si="595">SUM(Z60:Z62)</f>
        <v>139.55729919999999</v>
      </c>
      <c r="AA63" s="55">
        <f t="shared" ref="AA63" si="596">IF(L63&gt;0,(AA60*L60+AA61*L61+AA62*L62)/L63,0)</f>
        <v>3.0210953603223446E-3</v>
      </c>
      <c r="AB63" s="55">
        <f t="shared" ref="AB63" si="597">IF(J63&gt;0,(J60*AB60+J61*AB61+J62*AB62)/J63,0)</f>
        <v>2.8667516955157402E-4</v>
      </c>
      <c r="AC63" s="52">
        <f t="shared" ref="AC63" si="598">SUM(AC60:AC62)</f>
        <v>13.088072719999998</v>
      </c>
      <c r="AD63" s="53">
        <f t="shared" ref="AD63" si="599">IF(J63&gt;0,(J60*AD60+J61*AD61+J62*AD62)/J63,0)</f>
        <v>0.22440093531733982</v>
      </c>
      <c r="AE63" s="58">
        <f t="shared" ref="AE63" si="600">SUM(AE60:AE62)</f>
        <v>128.35081489999999</v>
      </c>
      <c r="AF63" s="53">
        <f t="shared" ref="AF63" si="601">IF(AND(Z63&gt;0),((Z60*AF60+Z61*AF61+Z62*AF62)/Z63),0)</f>
        <v>0.90737695911167082</v>
      </c>
      <c r="AG63" s="57">
        <f t="shared" si="6"/>
        <v>0.90629944725510403</v>
      </c>
      <c r="AH63" s="51">
        <f t="shared" ref="AH63" si="602">SUM(AH60:AH62)</f>
        <v>629</v>
      </c>
      <c r="AI63" s="21">
        <f t="shared" ref="AI63" si="603">IF(AH63&gt;0,(AI60*AH60+AI61*AH61+AI62*AH62)/AH63,0)</f>
        <v>9.0662957074721787E-2</v>
      </c>
      <c r="AJ63" s="53">
        <f t="shared" ref="AJ63" si="604">IF(J63&gt;0,(AJ60*J60+AJ61*J61+AJ62*J62)/J63,0)</f>
        <v>0.2182238242737119</v>
      </c>
      <c r="AK63" s="58">
        <f t="shared" ref="AK63" si="605">SUM(AK60:AK62)</f>
        <v>124.8472745</v>
      </c>
      <c r="AL63" s="56"/>
      <c r="AM63" s="56">
        <f t="shared" ref="AM63" si="606">SUM(AM60:AM62)</f>
        <v>0</v>
      </c>
      <c r="AN63" s="106"/>
      <c r="AO63" s="107">
        <f>AN62</f>
        <v>2789.8600000000006</v>
      </c>
      <c r="AP63" s="51">
        <f t="shared" ref="AP63" si="607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49</v>
      </c>
      <c r="D64" s="12">
        <v>16172</v>
      </c>
      <c r="E64" s="12">
        <v>0</v>
      </c>
      <c r="F64" s="12">
        <v>16224</v>
      </c>
      <c r="G64" s="13">
        <v>3.5</v>
      </c>
      <c r="H64" s="13">
        <v>5.7</v>
      </c>
      <c r="I64" s="12">
        <v>16537</v>
      </c>
      <c r="J64" s="12">
        <v>16493</v>
      </c>
      <c r="K64" s="14">
        <v>7.2999999999999995E-2</v>
      </c>
      <c r="L64" s="24">
        <f t="shared" ref="L64:L66" si="608">J64*(1-K64)</f>
        <v>15289.011</v>
      </c>
      <c r="M64" s="15">
        <v>0.63500000000000001</v>
      </c>
      <c r="N64" s="25">
        <f t="shared" ref="N64:N66" si="609">L64*M64</f>
        <v>9708.5219850000012</v>
      </c>
      <c r="O64" s="14">
        <v>0.22600000000000001</v>
      </c>
      <c r="P64" s="25">
        <f t="shared" ref="P64:P66" si="610">L64*O64</f>
        <v>3455.3164860000002</v>
      </c>
      <c r="Q64" s="16">
        <v>0.13900000000000001</v>
      </c>
      <c r="R64" s="25">
        <f t="shared" ref="R64:R66" si="611">L64*Q64</f>
        <v>2125.1725290000004</v>
      </c>
      <c r="S64" s="26">
        <v>0.20100000000000001</v>
      </c>
      <c r="T64" s="25">
        <f t="shared" ref="T64:T66" si="612">L64*S64</f>
        <v>3073.0912110000004</v>
      </c>
      <c r="U64" s="16">
        <v>0.51500000000000001</v>
      </c>
      <c r="V64" s="25">
        <f t="shared" ref="V64:V66" si="613">L64*U64</f>
        <v>7873.8406650000006</v>
      </c>
      <c r="W64" s="16">
        <v>0.39</v>
      </c>
      <c r="X64" s="25">
        <f t="shared" ref="X64:X66" si="614">W64*L64</f>
        <v>5962.7142900000008</v>
      </c>
      <c r="Y64" s="17">
        <v>3.2100000000000002E-3</v>
      </c>
      <c r="Z64" s="18">
        <f t="shared" ref="Z64:Z66" si="615">L64*Y64</f>
        <v>49.077725310000005</v>
      </c>
      <c r="AA64" s="27">
        <f>IF(L64&gt;0,(AC64+AK64)/L64,0)</f>
        <v>3.173761669737827E-3</v>
      </c>
      <c r="AB64" s="17">
        <v>2.7999999999999998E-4</v>
      </c>
      <c r="AC64" s="24">
        <f t="shared" ref="AC64:AC66" si="616">AB64*L64</f>
        <v>4.28092308</v>
      </c>
      <c r="AD64" s="118">
        <v>0.2271</v>
      </c>
      <c r="AE64" s="30">
        <f t="shared" ref="AE64:AE66" si="617">AH64*(1-AI64)*AD64</f>
        <v>45.984116399999998</v>
      </c>
      <c r="AF64" s="28">
        <f t="shared" ref="AF64:AF66" si="618">IF(AND(AD64&gt;0,AB64&gt;0,Y64&gt;0),((Y64-AB64)*AD64)/((AD64-AB64)*Y64),0)</f>
        <v>0.91389936604182831</v>
      </c>
      <c r="AG64" s="60">
        <f t="shared" si="6"/>
        <v>0.91294652285902211</v>
      </c>
      <c r="AH64" s="12">
        <v>223</v>
      </c>
      <c r="AI64" s="14">
        <v>9.1999999999999998E-2</v>
      </c>
      <c r="AJ64" s="15">
        <v>0.2185</v>
      </c>
      <c r="AK64" s="30">
        <f t="shared" ref="AK64:AK66" si="619">AH64*(1-AI64)*AJ64</f>
        <v>44.242754000000005</v>
      </c>
      <c r="AL64" s="19">
        <v>1.7</v>
      </c>
      <c r="AM64" s="19"/>
      <c r="AN64" s="102">
        <f>AN62+AH64-AM64</f>
        <v>3012.8600000000006</v>
      </c>
      <c r="AO64" s="103"/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11" t="s">
        <v>50</v>
      </c>
      <c r="D65" s="34">
        <v>19937</v>
      </c>
      <c r="E65" s="34">
        <v>1</v>
      </c>
      <c r="F65" s="34">
        <v>15363</v>
      </c>
      <c r="G65" s="35">
        <v>2.8</v>
      </c>
      <c r="H65" s="35">
        <v>4.7</v>
      </c>
      <c r="I65" s="34">
        <v>16698</v>
      </c>
      <c r="J65" s="34">
        <v>16557</v>
      </c>
      <c r="K65" s="36">
        <v>7.0000000000000007E-2</v>
      </c>
      <c r="L65" s="37">
        <f t="shared" si="608"/>
        <v>15398.009999999998</v>
      </c>
      <c r="M65" s="38">
        <v>0.61699999999999999</v>
      </c>
      <c r="N65" s="25">
        <f t="shared" si="609"/>
        <v>9500.5721699999995</v>
      </c>
      <c r="O65" s="36">
        <v>0.27700000000000002</v>
      </c>
      <c r="P65" s="25">
        <f t="shared" si="610"/>
        <v>4265.2487700000001</v>
      </c>
      <c r="Q65" s="39">
        <v>0.106</v>
      </c>
      <c r="R65" s="25">
        <f t="shared" si="611"/>
        <v>1632.1890599999997</v>
      </c>
      <c r="S65" s="28">
        <v>0.20899999999999999</v>
      </c>
      <c r="T65" s="25">
        <f t="shared" si="612"/>
        <v>3218.1840899999997</v>
      </c>
      <c r="U65" s="39">
        <v>0.51</v>
      </c>
      <c r="V65" s="25">
        <f t="shared" si="613"/>
        <v>7852.985099999999</v>
      </c>
      <c r="W65" s="39">
        <v>0.4</v>
      </c>
      <c r="X65" s="25">
        <f t="shared" si="614"/>
        <v>6159.2039999999997</v>
      </c>
      <c r="Y65" s="40">
        <v>3.16E-3</v>
      </c>
      <c r="Z65" s="18">
        <f t="shared" si="615"/>
        <v>48.657711599999999</v>
      </c>
      <c r="AA65" s="27">
        <f>IF(L65&gt;0,(AC65+AK65)/L65,0)</f>
        <v>3.1040462631210138E-3</v>
      </c>
      <c r="AB65" s="40">
        <v>2.5999999999999998E-4</v>
      </c>
      <c r="AC65" s="37">
        <f t="shared" si="616"/>
        <v>4.003482599999999</v>
      </c>
      <c r="AD65" s="28">
        <v>0.22800000000000001</v>
      </c>
      <c r="AE65" s="41">
        <f t="shared" si="617"/>
        <v>45.550752000000003</v>
      </c>
      <c r="AF65" s="28">
        <f t="shared" si="618"/>
        <v>0.91876923829416846</v>
      </c>
      <c r="AG65" s="29">
        <f t="shared" si="6"/>
        <v>0.91732643148772131</v>
      </c>
      <c r="AH65" s="34">
        <v>221</v>
      </c>
      <c r="AI65" s="36">
        <v>9.6000000000000002E-2</v>
      </c>
      <c r="AJ65" s="38">
        <v>0.21920000000000001</v>
      </c>
      <c r="AK65" s="41">
        <f t="shared" si="619"/>
        <v>43.792652799999999</v>
      </c>
      <c r="AL65" s="42">
        <v>1.7</v>
      </c>
      <c r="AM65" s="42"/>
      <c r="AN65" s="122">
        <f>AN64+AH65-AM65</f>
        <v>3233.8600000000006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46" t="s">
        <v>51</v>
      </c>
      <c r="D66" s="43">
        <v>16000</v>
      </c>
      <c r="E66" s="43">
        <v>1</v>
      </c>
      <c r="F66" s="43">
        <v>16870</v>
      </c>
      <c r="G66" s="37">
        <v>2.9</v>
      </c>
      <c r="H66" s="37">
        <v>4.4000000000000004</v>
      </c>
      <c r="I66" s="43">
        <v>17847</v>
      </c>
      <c r="J66" s="43">
        <v>16546</v>
      </c>
      <c r="K66" s="39">
        <v>0.08</v>
      </c>
      <c r="L66" s="37">
        <f t="shared" si="608"/>
        <v>15222.320000000002</v>
      </c>
      <c r="M66" s="28">
        <v>0.64700000000000002</v>
      </c>
      <c r="N66" s="25">
        <f t="shared" si="609"/>
        <v>9848.8410400000012</v>
      </c>
      <c r="O66" s="39">
        <v>0.315</v>
      </c>
      <c r="P66" s="25">
        <f t="shared" si="610"/>
        <v>4795.0308000000005</v>
      </c>
      <c r="Q66" s="39">
        <v>3.7999999999999999E-2</v>
      </c>
      <c r="R66" s="25">
        <f t="shared" si="611"/>
        <v>578.44816000000003</v>
      </c>
      <c r="S66" s="28">
        <v>0.20899999999999999</v>
      </c>
      <c r="T66" s="25">
        <f t="shared" si="612"/>
        <v>3181.46488</v>
      </c>
      <c r="U66" s="39">
        <v>0.50600000000000001</v>
      </c>
      <c r="V66" s="25">
        <f t="shared" si="613"/>
        <v>7702.4939200000008</v>
      </c>
      <c r="W66" s="39">
        <v>0.4</v>
      </c>
      <c r="X66" s="25">
        <f t="shared" si="614"/>
        <v>6088.9280000000008</v>
      </c>
      <c r="Y66" s="47">
        <v>3.14E-3</v>
      </c>
      <c r="Z66" s="18">
        <f t="shared" si="615"/>
        <v>47.798084800000005</v>
      </c>
      <c r="AA66" s="27">
        <f>IF(L66&gt;0,(AC66+AK66)/L66,0)</f>
        <v>3.0691151677273896E-3</v>
      </c>
      <c r="AB66" s="47">
        <v>2.5999999999999998E-4</v>
      </c>
      <c r="AC66" s="37">
        <f t="shared" si="616"/>
        <v>3.9578031999999999</v>
      </c>
      <c r="AD66" s="28">
        <v>0.2271</v>
      </c>
      <c r="AE66" s="41">
        <f t="shared" si="617"/>
        <v>43.160355000000003</v>
      </c>
      <c r="AF66" s="28">
        <f t="shared" si="618"/>
        <v>0.9182487277432283</v>
      </c>
      <c r="AG66" s="29">
        <f t="shared" si="6"/>
        <v>0.91634391609469978</v>
      </c>
      <c r="AH66" s="43">
        <v>210</v>
      </c>
      <c r="AI66" s="39">
        <v>9.5000000000000001E-2</v>
      </c>
      <c r="AJ66" s="28">
        <v>0.22500000000000001</v>
      </c>
      <c r="AK66" s="41">
        <f t="shared" si="619"/>
        <v>42.761250000000004</v>
      </c>
      <c r="AL66" s="18">
        <v>1.63</v>
      </c>
      <c r="AM66" s="18"/>
      <c r="AN66" s="122">
        <f>AN65+AH66-AM66</f>
        <v>3443.8600000000006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620">SUM(D64:D66)</f>
        <v>52109</v>
      </c>
      <c r="E67" s="51"/>
      <c r="F67" s="51">
        <f t="shared" ref="F67" si="621">SUM(F64:F66)</f>
        <v>48457</v>
      </c>
      <c r="G67" s="52"/>
      <c r="H67" s="52"/>
      <c r="I67" s="51">
        <f t="shared" ref="I67:J67" si="622">SUM(I64:I66)</f>
        <v>51082</v>
      </c>
      <c r="J67" s="51">
        <f t="shared" si="622"/>
        <v>49596</v>
      </c>
      <c r="K67" s="21">
        <f t="shared" ref="K67" si="623">IF(J67&gt;0,(J64*K64+J65*K65+J66*K66)/J67,0)</f>
        <v>7.4333797080409728E-2</v>
      </c>
      <c r="L67" s="52">
        <f t="shared" ref="L67" si="624">L64+L65+L66</f>
        <v>45909.341</v>
      </c>
      <c r="M67" s="53">
        <f t="shared" ref="M67" si="625">IF(L67&gt;0,N67/L67,0)</f>
        <v>0.63294167509396393</v>
      </c>
      <c r="N67" s="54">
        <f t="shared" ref="N67" si="626">N64+N65+N66</f>
        <v>29057.935194999998</v>
      </c>
      <c r="O67" s="21">
        <f t="shared" ref="O67" si="627">IF(L67&gt;0,P67/L67,0)</f>
        <v>0.27261545871460013</v>
      </c>
      <c r="P67" s="54">
        <f t="shared" ref="P67" si="628">P64+P65+P66</f>
        <v>12515.596056</v>
      </c>
      <c r="Q67" s="21">
        <f t="shared" ref="Q67" si="629">IF(L67&gt;0,R67/L67,0)</f>
        <v>9.4442866191435854E-2</v>
      </c>
      <c r="R67" s="54">
        <f t="shared" ref="R67" si="630">R64+R65+R66</f>
        <v>4335.809749</v>
      </c>
      <c r="S67" s="21">
        <f t="shared" ref="S67" si="631">IF(L67&gt;0,T67/L67,0)</f>
        <v>0.20633579081433556</v>
      </c>
      <c r="T67" s="54">
        <f t="shared" ref="T67" si="632">T64+T65+T66</f>
        <v>9472.7401809999992</v>
      </c>
      <c r="U67" s="21">
        <f t="shared" ref="U67" si="633">IF(L67&gt;0,V67/L67,0)</f>
        <v>0.51033883681754444</v>
      </c>
      <c r="V67" s="54">
        <f t="shared" ref="V67" si="634">V64+V65+V66</f>
        <v>23429.319685000002</v>
      </c>
      <c r="W67" s="21">
        <f t="shared" ref="W67" si="635">IF(L67&gt;0,X67/L67,0)</f>
        <v>0.39666973851791948</v>
      </c>
      <c r="X67" s="54">
        <f t="shared" ref="X67" si="636">X64+X65+X66</f>
        <v>18210.846290000001</v>
      </c>
      <c r="Y67" s="55">
        <f t="shared" ref="Y67" si="637">IF(L67&gt;0,Z67/L67,0)</f>
        <v>3.1700198377929232E-3</v>
      </c>
      <c r="Z67" s="56">
        <f t="shared" ref="Z67" si="638">SUM(Z64:Z66)</f>
        <v>145.53352171</v>
      </c>
      <c r="AA67" s="55">
        <f t="shared" ref="AA67" si="639">IF(L67&gt;0,(AA64*L64+AA65*L65+AA66*L66)/L67,0)</f>
        <v>3.1156810915669649E-3</v>
      </c>
      <c r="AB67" s="55">
        <f t="shared" ref="AB67" si="640">IF(J67&gt;0,(J64*AB64+J65*AB65+J66*AB66)/J67,0)</f>
        <v>2.6665093959190255E-4</v>
      </c>
      <c r="AC67" s="52">
        <f t="shared" ref="AC67" si="641">SUM(AC64:AC66)</f>
        <v>12.24220888</v>
      </c>
      <c r="AD67" s="53">
        <f t="shared" ref="AD67" si="642">IF(J67&gt;0,(J64*AD64+J65*AD65+J66*AD66)/J67,0)</f>
        <v>0.2274004536656182</v>
      </c>
      <c r="AE67" s="58">
        <f t="shared" ref="AE67" si="643">SUM(AE64:AE66)</f>
        <v>134.6952234</v>
      </c>
      <c r="AF67" s="53">
        <f t="shared" ref="AF67" si="644">IF(AND(Z67&gt;0),((Z64*AF64+Z65*AF65+Z66*AF66)/Z67),0)</f>
        <v>0.91695603637994494</v>
      </c>
      <c r="AG67" s="57">
        <f t="shared" si="6"/>
        <v>0.91552161070825766</v>
      </c>
      <c r="AH67" s="51">
        <f t="shared" ref="AH67" si="645">SUM(AH64:AH66)</f>
        <v>654</v>
      </c>
      <c r="AI67" s="21">
        <f t="shared" ref="AI67" si="646">IF(AH67&gt;0,(AI64*AH64+AI65*AH65+AI66*AH66)/AH67,0)</f>
        <v>9.4314984709480132E-2</v>
      </c>
      <c r="AJ67" s="53">
        <f t="shared" ref="AJ67" si="647">IF(J67&gt;0,(AJ64*J64+AJ65*J65+AJ66*J66)/J67,0)</f>
        <v>0.22090218767642553</v>
      </c>
      <c r="AK67" s="58">
        <f t="shared" ref="AK67" si="648">SUM(AK64:AK66)</f>
        <v>130.79665679999999</v>
      </c>
      <c r="AL67" s="56"/>
      <c r="AM67" s="56">
        <f t="shared" ref="AM67" si="649">SUM(AM64:AM66)</f>
        <v>0</v>
      </c>
      <c r="AN67" s="106"/>
      <c r="AO67" s="107">
        <f>AN66</f>
        <v>3443.8600000000006</v>
      </c>
      <c r="AP67" s="51">
        <f t="shared" ref="AP67" si="650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11" t="s">
        <v>49</v>
      </c>
      <c r="D68" s="12">
        <v>3233</v>
      </c>
      <c r="E68" s="12">
        <v>1</v>
      </c>
      <c r="F68" s="12">
        <v>11974</v>
      </c>
      <c r="G68" s="13">
        <v>4.5</v>
      </c>
      <c r="H68" s="13">
        <v>4.4000000000000004</v>
      </c>
      <c r="I68" s="12">
        <v>12609</v>
      </c>
      <c r="J68" s="12">
        <v>15215</v>
      </c>
      <c r="K68" s="14">
        <v>7.8E-2</v>
      </c>
      <c r="L68" s="24">
        <f t="shared" ref="L68:L70" si="651">J68*(1-K68)</f>
        <v>14028.230000000001</v>
      </c>
      <c r="M68" s="15">
        <v>0.80600000000000005</v>
      </c>
      <c r="N68" s="25">
        <f t="shared" ref="N68:N70" si="652">L68*M68</f>
        <v>11306.753380000002</v>
      </c>
      <c r="O68" s="14">
        <v>0.13100000000000001</v>
      </c>
      <c r="P68" s="25">
        <f t="shared" ref="P68:P70" si="653">L68*O68</f>
        <v>1837.6981300000002</v>
      </c>
      <c r="Q68" s="16">
        <v>6.3E-2</v>
      </c>
      <c r="R68" s="25">
        <f t="shared" ref="R68:R70" si="654">L68*Q68</f>
        <v>883.77849000000015</v>
      </c>
      <c r="S68" s="26">
        <v>0.20799999999999999</v>
      </c>
      <c r="T68" s="25">
        <f t="shared" ref="T68:T70" si="655">L68*S68</f>
        <v>2917.8718400000002</v>
      </c>
      <c r="U68" s="16">
        <v>0.50800000000000001</v>
      </c>
      <c r="V68" s="25">
        <f t="shared" ref="V68:V70" si="656">L68*U68</f>
        <v>7126.3408400000008</v>
      </c>
      <c r="W68" s="16">
        <v>0.4</v>
      </c>
      <c r="X68" s="25">
        <f t="shared" ref="X68:X70" si="657">W68*L68</f>
        <v>5611.2920000000013</v>
      </c>
      <c r="Y68" s="17">
        <v>3.2799999999999999E-3</v>
      </c>
      <c r="Z68" s="18">
        <f t="shared" ref="Z68:Z70" si="658">L68*Y68</f>
        <v>46.012594400000005</v>
      </c>
      <c r="AA68" s="27">
        <f>IF(L68&gt;0,(AC68+AK68)/L68,0)</f>
        <v>3.0971420556976897E-3</v>
      </c>
      <c r="AB68" s="17">
        <v>2.9E-4</v>
      </c>
      <c r="AC68" s="24">
        <f t="shared" ref="AC68:AC70" si="659">AB68*L68</f>
        <v>4.0681867</v>
      </c>
      <c r="AD68" s="118">
        <v>0.22589999999999999</v>
      </c>
      <c r="AE68" s="30">
        <f t="shared" ref="AE68:AE70" si="660">AH68*(1-AI68)*AD68</f>
        <v>40.638506400000004</v>
      </c>
      <c r="AF68" s="28">
        <f t="shared" ref="AF68:AF70" si="661">IF(AND(AD68&gt;0,AB68&gt;0,Y68&gt;0),((Y68-AB68)*AD68)/((AD68-AB68)*Y68),0)</f>
        <v>0.91275712134365261</v>
      </c>
      <c r="AG68" s="60">
        <f t="shared" si="6"/>
        <v>0.90756764034020865</v>
      </c>
      <c r="AH68" s="12">
        <v>199</v>
      </c>
      <c r="AI68" s="14">
        <v>9.6000000000000002E-2</v>
      </c>
      <c r="AJ68" s="15">
        <v>0.21890000000000001</v>
      </c>
      <c r="AK68" s="30">
        <f t="shared" ref="AK68:AK70" si="662">AH68*(1-AI68)*AJ68</f>
        <v>39.379234400000009</v>
      </c>
      <c r="AL68" s="19">
        <v>1.65</v>
      </c>
      <c r="AM68" s="19">
        <v>1201.28</v>
      </c>
      <c r="AN68" s="102">
        <f>AN66+AH68-AM68-AO68</f>
        <v>2441.5800000000008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11" t="s">
        <v>52</v>
      </c>
      <c r="D69" s="34">
        <v>19260</v>
      </c>
      <c r="E69" s="34">
        <v>5</v>
      </c>
      <c r="F69" s="34">
        <v>16028</v>
      </c>
      <c r="G69" s="35">
        <v>3.2</v>
      </c>
      <c r="H69" s="35">
        <v>4.7</v>
      </c>
      <c r="I69" s="34">
        <v>16461</v>
      </c>
      <c r="J69" s="34">
        <v>15166</v>
      </c>
      <c r="K69" s="36">
        <v>7.2999999999999995E-2</v>
      </c>
      <c r="L69" s="37">
        <f t="shared" si="651"/>
        <v>14058.882000000001</v>
      </c>
      <c r="M69" s="38">
        <v>0.68799999999999994</v>
      </c>
      <c r="N69" s="25">
        <f t="shared" si="652"/>
        <v>9672.510816</v>
      </c>
      <c r="O69" s="36">
        <v>0.28000000000000003</v>
      </c>
      <c r="P69" s="25">
        <f t="shared" si="653"/>
        <v>3936.4869600000006</v>
      </c>
      <c r="Q69" s="39">
        <v>3.2000000000000001E-2</v>
      </c>
      <c r="R69" s="25">
        <f t="shared" si="654"/>
        <v>449.88422400000007</v>
      </c>
      <c r="S69" s="28">
        <v>0.216</v>
      </c>
      <c r="T69" s="25">
        <f t="shared" si="655"/>
        <v>3036.7185120000004</v>
      </c>
      <c r="U69" s="39">
        <v>0.498</v>
      </c>
      <c r="V69" s="25">
        <f t="shared" si="656"/>
        <v>7001.3232360000011</v>
      </c>
      <c r="W69" s="39">
        <v>0.39</v>
      </c>
      <c r="X69" s="25">
        <f t="shared" si="657"/>
        <v>5482.9639800000004</v>
      </c>
      <c r="Y69" s="40">
        <v>3.1900000000000001E-3</v>
      </c>
      <c r="Z69" s="18">
        <f t="shared" si="658"/>
        <v>44.847833580000007</v>
      </c>
      <c r="AA69" s="27">
        <f>IF(L69&gt;0,(AC69+AK69)/L69,0)</f>
        <v>3.3548652830289066E-3</v>
      </c>
      <c r="AB69" s="40">
        <v>2.7E-4</v>
      </c>
      <c r="AC69" s="37">
        <f t="shared" si="659"/>
        <v>3.7958981400000003</v>
      </c>
      <c r="AD69" s="28">
        <v>0.2286</v>
      </c>
      <c r="AE69" s="41">
        <f t="shared" si="660"/>
        <v>44.922186000000004</v>
      </c>
      <c r="AF69" s="28">
        <f t="shared" si="661"/>
        <v>0.91644291445849091</v>
      </c>
      <c r="AG69" s="29">
        <f t="shared" ref="AG69:AG127" si="663">IF(AND(AA69&gt;0,AJ69&gt;0,AB69&gt;0),((AJ69*(AA69-AB69))/(AA69*(AJ69-AB69))),0)</f>
        <v>0.92064616849598058</v>
      </c>
      <c r="AH69" s="34">
        <v>215</v>
      </c>
      <c r="AI69" s="36">
        <v>8.5999999999999993E-2</v>
      </c>
      <c r="AJ69" s="38">
        <v>0.22070000000000001</v>
      </c>
      <c r="AK69" s="41">
        <f t="shared" si="662"/>
        <v>43.369757000000007</v>
      </c>
      <c r="AL69" s="42">
        <v>1.72</v>
      </c>
      <c r="AM69" s="42"/>
      <c r="AN69" s="122">
        <f>AN68+AH69-AM69</f>
        <v>2656.5800000000008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46" t="s">
        <v>51</v>
      </c>
      <c r="D70" s="43">
        <v>22000</v>
      </c>
      <c r="E70" s="43">
        <v>1</v>
      </c>
      <c r="F70" s="43">
        <v>17287</v>
      </c>
      <c r="G70" s="37">
        <v>2</v>
      </c>
      <c r="H70" s="37">
        <v>4.7</v>
      </c>
      <c r="I70" s="43">
        <v>17037</v>
      </c>
      <c r="J70" s="43">
        <v>15224</v>
      </c>
      <c r="K70" s="39">
        <v>7.6999999999999999E-2</v>
      </c>
      <c r="L70" s="37">
        <f t="shared" si="651"/>
        <v>14051.752</v>
      </c>
      <c r="M70" s="28">
        <v>0.59599999999999997</v>
      </c>
      <c r="N70" s="25">
        <f t="shared" si="652"/>
        <v>8374.8441920000005</v>
      </c>
      <c r="O70" s="39">
        <v>0.35199999999999998</v>
      </c>
      <c r="P70" s="25">
        <f t="shared" si="653"/>
        <v>4946.2167039999995</v>
      </c>
      <c r="Q70" s="39">
        <v>5.1999999999999998E-2</v>
      </c>
      <c r="R70" s="25">
        <f t="shared" si="654"/>
        <v>730.691104</v>
      </c>
      <c r="S70" s="28">
        <v>0.20599999999999999</v>
      </c>
      <c r="T70" s="25">
        <f t="shared" si="655"/>
        <v>2894.6609119999998</v>
      </c>
      <c r="U70" s="39">
        <v>0.51900000000000002</v>
      </c>
      <c r="V70" s="25">
        <f t="shared" si="656"/>
        <v>7292.8592880000006</v>
      </c>
      <c r="W70" s="39">
        <v>0.39</v>
      </c>
      <c r="X70" s="25">
        <f t="shared" si="657"/>
        <v>5480.1832800000002</v>
      </c>
      <c r="Y70" s="47">
        <v>3.2200000000000002E-3</v>
      </c>
      <c r="Z70" s="18">
        <f t="shared" si="658"/>
        <v>45.246641440000005</v>
      </c>
      <c r="AA70" s="27">
        <f>IF(L70&gt;0,(AC70+AK70)/L70,0)</f>
        <v>3.3498521408575955E-3</v>
      </c>
      <c r="AB70" s="47">
        <v>2.5999999999999998E-4</v>
      </c>
      <c r="AC70" s="37">
        <f t="shared" si="659"/>
        <v>3.6534555199999996</v>
      </c>
      <c r="AD70" s="28">
        <v>0.23350000000000001</v>
      </c>
      <c r="AE70" s="41">
        <f t="shared" si="660"/>
        <v>44.523780000000002</v>
      </c>
      <c r="AF70" s="28">
        <f t="shared" si="661"/>
        <v>0.92027938060761139</v>
      </c>
      <c r="AG70" s="29">
        <f t="shared" si="663"/>
        <v>0.92343906594698488</v>
      </c>
      <c r="AH70" s="43">
        <v>210</v>
      </c>
      <c r="AI70" s="39">
        <v>9.1999999999999998E-2</v>
      </c>
      <c r="AJ70" s="28">
        <v>0.22770000000000001</v>
      </c>
      <c r="AK70" s="41">
        <f t="shared" si="662"/>
        <v>43.417836000000001</v>
      </c>
      <c r="AL70" s="18">
        <v>1.65</v>
      </c>
      <c r="AM70" s="18"/>
      <c r="AN70" s="122">
        <f>AN69+AH70-AM70</f>
        <v>2866.5800000000008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664">SUM(D68:D70)</f>
        <v>44493</v>
      </c>
      <c r="E71" s="51"/>
      <c r="F71" s="51">
        <f t="shared" ref="F71" si="665">SUM(F68:F70)</f>
        <v>45289</v>
      </c>
      <c r="G71" s="52"/>
      <c r="H71" s="52"/>
      <c r="I71" s="51">
        <f t="shared" ref="I71:J71" si="666">SUM(I68:I70)</f>
        <v>46107</v>
      </c>
      <c r="J71" s="51">
        <f t="shared" si="666"/>
        <v>45605</v>
      </c>
      <c r="K71" s="21">
        <f t="shared" ref="K71" si="667">IF(J71&gt;0,(J68*K68+J69*K69+J70*K70)/J71,0)</f>
        <v>7.600342067755729E-2</v>
      </c>
      <c r="L71" s="52">
        <f t="shared" ref="L71" si="668">L68+L69+L70</f>
        <v>42138.864000000001</v>
      </c>
      <c r="M71" s="53">
        <f t="shared" ref="M71" si="669">IF(L71&gt;0,N71/L71,0)</f>
        <v>0.69660417015513287</v>
      </c>
      <c r="N71" s="54">
        <f t="shared" ref="N71" si="670">N68+N69+N70</f>
        <v>29354.108388000004</v>
      </c>
      <c r="O71" s="21">
        <f t="shared" ref="O71" si="671">IF(L71&gt;0,P71/L71,0)</f>
        <v>0.25440652111551942</v>
      </c>
      <c r="P71" s="54">
        <f t="shared" ref="P71" si="672">P68+P69+P70</f>
        <v>10720.401794000001</v>
      </c>
      <c r="Q71" s="21">
        <f t="shared" ref="Q71" si="673">IF(L71&gt;0,R71/L71,0)</f>
        <v>4.8989308729347814E-2</v>
      </c>
      <c r="R71" s="54">
        <f t="shared" ref="R71" si="674">R68+R69+R70</f>
        <v>2064.3538180000005</v>
      </c>
      <c r="S71" s="21">
        <f t="shared" ref="S71" si="675">IF(L71&gt;0,T71/L71,0)</f>
        <v>0.21000213161892547</v>
      </c>
      <c r="T71" s="54">
        <f t="shared" ref="T71" si="676">T68+T69+T70</f>
        <v>8849.2512640000004</v>
      </c>
      <c r="U71" s="21">
        <f t="shared" ref="U71" si="677">IF(L71&gt;0,V71/L71,0)</f>
        <v>0.50833177097512638</v>
      </c>
      <c r="V71" s="54">
        <f t="shared" ref="V71" si="678">V68+V69+V70</f>
        <v>21420.523364000001</v>
      </c>
      <c r="W71" s="21">
        <f t="shared" ref="W71" si="679">IF(L71&gt;0,X71/L71,0)</f>
        <v>0.39332904797813256</v>
      </c>
      <c r="X71" s="54">
        <f t="shared" ref="X71" si="680">X68+X69+X70</f>
        <v>16574.439260000003</v>
      </c>
      <c r="Y71" s="55">
        <f t="shared" ref="Y71" si="681">IF(L71&gt;0,Z71/L71,0)</f>
        <v>3.2299653217988983E-3</v>
      </c>
      <c r="Z71" s="56">
        <f t="shared" ref="Z71" si="682">SUM(Z68:Z70)</f>
        <v>136.10706942000002</v>
      </c>
      <c r="AA71" s="55">
        <f t="shared" ref="AA71" si="683">IF(L71&gt;0,(AA68*L68+AA69*L69+AA70*L70)/L71,0)</f>
        <v>3.2673962867152758E-3</v>
      </c>
      <c r="AB71" s="55">
        <f t="shared" ref="AB71" si="684">IF(J71&gt;0,(J68*AB68+J69*AB69+J70*AB70)/J71,0)</f>
        <v>2.7333428352154372E-4</v>
      </c>
      <c r="AC71" s="52">
        <f t="shared" ref="AC71" si="685">SUM(AC68:AC70)</f>
        <v>11.51754036</v>
      </c>
      <c r="AD71" s="53">
        <f t="shared" ref="AD71" si="686">IF(J71&gt;0,(J68*AD68+J69*AD69+J70*AD70)/J71,0)</f>
        <v>0.2293349435368929</v>
      </c>
      <c r="AE71" s="58">
        <f t="shared" ref="AE71" si="687">SUM(AE68:AE70)</f>
        <v>130.08447240000001</v>
      </c>
      <c r="AF71" s="53">
        <f t="shared" ref="AF71" si="688">IF(AND(Z71&gt;0),((Z68*AF68+Z69*AF69+Z70*AF70)/Z71),0)</f>
        <v>0.91647226124134074</v>
      </c>
      <c r="AG71" s="57">
        <f t="shared" si="663"/>
        <v>0.91747233348980806</v>
      </c>
      <c r="AH71" s="51">
        <f t="shared" ref="AH71" si="689">SUM(AH68:AH70)</f>
        <v>624</v>
      </c>
      <c r="AI71" s="21">
        <f t="shared" ref="AI71" si="690">IF(AH71&gt;0,(AI68*AH68+AI69*AH69+AI70*AH70)/AH71,0)</f>
        <v>9.1208333333333322E-2</v>
      </c>
      <c r="AJ71" s="53">
        <f t="shared" ref="AJ71" si="691">IF(J71&gt;0,(AJ68*J68+AJ69*J69+AJ70*J70)/J71,0)</f>
        <v>0.22243623506194496</v>
      </c>
      <c r="AK71" s="58">
        <f t="shared" ref="AK71" si="692">SUM(AK68:AK70)</f>
        <v>126.16682740000002</v>
      </c>
      <c r="AL71" s="56"/>
      <c r="AM71" s="56">
        <f t="shared" ref="AM71" si="693">SUM(AM68:AM70)</f>
        <v>1201.28</v>
      </c>
      <c r="AN71" s="106"/>
      <c r="AO71" s="107">
        <f>AN70</f>
        <v>2866.5800000000008</v>
      </c>
      <c r="AP71" s="51">
        <f t="shared" ref="AP71" si="694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49</v>
      </c>
      <c r="D72" s="12">
        <v>6187</v>
      </c>
      <c r="E72" s="12">
        <v>0</v>
      </c>
      <c r="F72" s="12">
        <v>13144</v>
      </c>
      <c r="G72" s="13">
        <v>2.7</v>
      </c>
      <c r="H72" s="13">
        <v>4.4000000000000004</v>
      </c>
      <c r="I72" s="12">
        <v>12961</v>
      </c>
      <c r="J72" s="12">
        <v>15294</v>
      </c>
      <c r="K72" s="14">
        <v>7.3999999999999996E-2</v>
      </c>
      <c r="L72" s="24">
        <f t="shared" ref="L72:L74" si="695">J72*(1-K72)</f>
        <v>14162.244000000001</v>
      </c>
      <c r="M72" s="15">
        <v>0.65800000000000003</v>
      </c>
      <c r="N72" s="25">
        <f t="shared" ref="N72:N74" si="696">L72*M72</f>
        <v>9318.7565520000007</v>
      </c>
      <c r="O72" s="14">
        <v>0.29299999999999998</v>
      </c>
      <c r="P72" s="25">
        <f t="shared" ref="P72:P74" si="697">L72*O72</f>
        <v>4149.5374920000004</v>
      </c>
      <c r="Q72" s="16">
        <v>4.9000000000000002E-2</v>
      </c>
      <c r="R72" s="25">
        <f t="shared" ref="R72:R74" si="698">L72*Q72</f>
        <v>693.94995600000004</v>
      </c>
      <c r="S72" s="26">
        <v>0.20699999999999999</v>
      </c>
      <c r="T72" s="25">
        <f t="shared" ref="T72:T74" si="699">L72*S72</f>
        <v>2931.5845079999999</v>
      </c>
      <c r="U72" s="16">
        <v>0.52400000000000002</v>
      </c>
      <c r="V72" s="25">
        <f t="shared" ref="V72:V74" si="700">L72*U72</f>
        <v>7421.0158560000009</v>
      </c>
      <c r="W72" s="16">
        <v>0.4</v>
      </c>
      <c r="X72" s="25">
        <f t="shared" ref="X72:X74" si="701">W72*L72</f>
        <v>5664.8976000000002</v>
      </c>
      <c r="Y72" s="17">
        <v>3.3E-3</v>
      </c>
      <c r="Z72" s="18">
        <f t="shared" ref="Z72:Z74" si="702">L72*Y72</f>
        <v>46.735405200000002</v>
      </c>
      <c r="AA72" s="27">
        <f>IF(L72&gt;0,(AC72+AK72)/L72,0)</f>
        <v>3.1840881374448856E-3</v>
      </c>
      <c r="AB72" s="17">
        <v>2.7999999999999998E-4</v>
      </c>
      <c r="AC72" s="24">
        <f t="shared" ref="AC72:AC74" si="703">AB72*L72</f>
        <v>3.96542832</v>
      </c>
      <c r="AD72" s="118">
        <v>0.23130000000000001</v>
      </c>
      <c r="AE72" s="30">
        <f t="shared" ref="AE72:AE74" si="704">AH72*(1-AI72)*AD72</f>
        <v>41.163998400000004</v>
      </c>
      <c r="AF72" s="28">
        <f t="shared" ref="AF72:AF74" si="705">IF(AND(AD72&gt;0,AB72&gt;0,Y72&gt;0),((Y72-AB72)*AD72)/((AD72-AB72)*Y72),0)</f>
        <v>0.91626069368256202</v>
      </c>
      <c r="AG72" s="60">
        <f t="shared" si="663"/>
        <v>0.91316912844341547</v>
      </c>
      <c r="AH72" s="12">
        <v>196</v>
      </c>
      <c r="AI72" s="14">
        <v>9.1999999999999998E-2</v>
      </c>
      <c r="AJ72" s="15">
        <v>0.2311</v>
      </c>
      <c r="AK72" s="30">
        <f t="shared" ref="AK72:AK74" si="706">AH72*(1-AI72)*AJ72</f>
        <v>41.128404800000006</v>
      </c>
      <c r="AL72" s="19">
        <v>1.68</v>
      </c>
      <c r="AM72" s="19">
        <v>872.1</v>
      </c>
      <c r="AN72" s="102">
        <f>AN70+AH72-AM72</f>
        <v>2190.4800000000009</v>
      </c>
      <c r="AO72" s="103"/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11" t="s">
        <v>52</v>
      </c>
      <c r="D73" s="34">
        <v>19670</v>
      </c>
      <c r="E73" s="34">
        <v>4</v>
      </c>
      <c r="F73" s="34">
        <v>15704</v>
      </c>
      <c r="G73" s="35">
        <v>2.8</v>
      </c>
      <c r="H73" s="35">
        <v>5.0999999999999996</v>
      </c>
      <c r="I73" s="34">
        <v>17504</v>
      </c>
      <c r="J73" s="34">
        <v>15305</v>
      </c>
      <c r="K73" s="36">
        <v>7.6999999999999999E-2</v>
      </c>
      <c r="L73" s="37">
        <f t="shared" si="695"/>
        <v>14126.515000000001</v>
      </c>
      <c r="M73" s="38">
        <v>0.75700000000000001</v>
      </c>
      <c r="N73" s="25">
        <f t="shared" si="696"/>
        <v>10693.771855000001</v>
      </c>
      <c r="O73" s="36">
        <v>0.20799999999999999</v>
      </c>
      <c r="P73" s="25">
        <f t="shared" si="697"/>
        <v>2938.3151200000002</v>
      </c>
      <c r="Q73" s="39">
        <v>3.5000000000000003E-2</v>
      </c>
      <c r="R73" s="25">
        <f t="shared" si="698"/>
        <v>494.4280250000001</v>
      </c>
      <c r="S73" s="28">
        <v>0.20799999999999999</v>
      </c>
      <c r="T73" s="25">
        <f t="shared" si="699"/>
        <v>2938.3151200000002</v>
      </c>
      <c r="U73" s="39">
        <v>0.51500000000000001</v>
      </c>
      <c r="V73" s="25">
        <f t="shared" si="700"/>
        <v>7275.1552250000004</v>
      </c>
      <c r="W73" s="39">
        <v>0.39</v>
      </c>
      <c r="X73" s="25">
        <f t="shared" si="701"/>
        <v>5509.3408500000005</v>
      </c>
      <c r="Y73" s="40">
        <v>3.29E-3</v>
      </c>
      <c r="Z73" s="18">
        <f t="shared" si="702"/>
        <v>46.476234350000006</v>
      </c>
      <c r="AA73" s="27">
        <f>IF(L73&gt;0,(AC73+AK73)/L73,0)</f>
        <v>2.9498349628340743E-3</v>
      </c>
      <c r="AB73" s="40">
        <v>2.7E-4</v>
      </c>
      <c r="AC73" s="37">
        <f t="shared" si="703"/>
        <v>3.8141590500000002</v>
      </c>
      <c r="AD73" s="28">
        <v>0.23219999999999999</v>
      </c>
      <c r="AE73" s="41">
        <f t="shared" si="704"/>
        <v>39.172604399999997</v>
      </c>
      <c r="AF73" s="28">
        <f t="shared" si="705"/>
        <v>0.91900173737044921</v>
      </c>
      <c r="AG73" s="29">
        <f t="shared" si="663"/>
        <v>0.90956385062043399</v>
      </c>
      <c r="AH73" s="34">
        <v>186</v>
      </c>
      <c r="AI73" s="36">
        <v>9.2999999999999999E-2</v>
      </c>
      <c r="AJ73" s="38">
        <v>0.22439999999999999</v>
      </c>
      <c r="AK73" s="41">
        <f t="shared" si="706"/>
        <v>37.856728799999999</v>
      </c>
      <c r="AL73" s="42">
        <v>1.65</v>
      </c>
      <c r="AM73" s="42"/>
      <c r="AN73" s="122">
        <f>AN72+AH73-AM73</f>
        <v>2376.4800000000009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46" t="s">
        <v>53</v>
      </c>
      <c r="D74" s="43">
        <v>22100</v>
      </c>
      <c r="E74" s="43">
        <v>1</v>
      </c>
      <c r="F74" s="43">
        <v>17972</v>
      </c>
      <c r="G74" s="37">
        <v>3.2</v>
      </c>
      <c r="H74" s="37">
        <v>4.5</v>
      </c>
      <c r="I74" s="43">
        <v>18211</v>
      </c>
      <c r="J74" s="43">
        <v>15352</v>
      </c>
      <c r="K74" s="39">
        <v>7.9000000000000001E-2</v>
      </c>
      <c r="L74" s="37">
        <f t="shared" si="695"/>
        <v>14139.192000000001</v>
      </c>
      <c r="M74" s="28">
        <v>0.84399999999999997</v>
      </c>
      <c r="N74" s="25">
        <f t="shared" si="696"/>
        <v>11933.478048000001</v>
      </c>
      <c r="O74" s="39">
        <v>0.123</v>
      </c>
      <c r="P74" s="25">
        <f t="shared" si="697"/>
        <v>1739.1206160000002</v>
      </c>
      <c r="Q74" s="39">
        <v>3.3000000000000002E-2</v>
      </c>
      <c r="R74" s="25">
        <f t="shared" si="698"/>
        <v>466.59333600000008</v>
      </c>
      <c r="S74" s="28">
        <v>0.19800000000000001</v>
      </c>
      <c r="T74" s="25">
        <f t="shared" si="699"/>
        <v>2799.5600160000004</v>
      </c>
      <c r="U74" s="39">
        <v>0.52600000000000002</v>
      </c>
      <c r="V74" s="25">
        <f t="shared" si="700"/>
        <v>7437.2149920000011</v>
      </c>
      <c r="W74" s="39">
        <v>0.4</v>
      </c>
      <c r="X74" s="25">
        <f t="shared" si="701"/>
        <v>5655.6768000000011</v>
      </c>
      <c r="Y74" s="47">
        <v>3.4099999999999998E-3</v>
      </c>
      <c r="Z74" s="18">
        <f t="shared" si="702"/>
        <v>48.214644720000003</v>
      </c>
      <c r="AA74" s="27">
        <f>IF(L74&gt;0,(AC74+AK74)/L74,0)</f>
        <v>3.1323510282624356E-3</v>
      </c>
      <c r="AB74" s="47">
        <v>2.9999999999999997E-4</v>
      </c>
      <c r="AC74" s="37">
        <f t="shared" si="703"/>
        <v>4.2417575999999997</v>
      </c>
      <c r="AD74" s="28">
        <v>0.23749999999999999</v>
      </c>
      <c r="AE74" s="41">
        <f t="shared" si="704"/>
        <v>40.838125000000005</v>
      </c>
      <c r="AF74" s="28">
        <f t="shared" si="705"/>
        <v>0.91317694708055364</v>
      </c>
      <c r="AG74" s="29">
        <f t="shared" si="663"/>
        <v>0.90539153432893527</v>
      </c>
      <c r="AH74" s="43">
        <v>190</v>
      </c>
      <c r="AI74" s="39">
        <v>9.5000000000000001E-2</v>
      </c>
      <c r="AJ74" s="28">
        <v>0.2329</v>
      </c>
      <c r="AK74" s="41">
        <f t="shared" si="706"/>
        <v>40.047155000000004</v>
      </c>
      <c r="AL74" s="18">
        <v>1.75</v>
      </c>
      <c r="AM74" s="18"/>
      <c r="AN74" s="122">
        <f>AN73+AH74-AM74</f>
        <v>2566.4800000000009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707">SUM(D72:D74)</f>
        <v>47957</v>
      </c>
      <c r="E75" s="51"/>
      <c r="F75" s="51">
        <f t="shared" ref="F75" si="708">SUM(F72:F74)</f>
        <v>46820</v>
      </c>
      <c r="G75" s="52"/>
      <c r="H75" s="52"/>
      <c r="I75" s="51">
        <f t="shared" ref="I75:J75" si="709">SUM(I72:I74)</f>
        <v>48676</v>
      </c>
      <c r="J75" s="51">
        <f t="shared" si="709"/>
        <v>45951</v>
      </c>
      <c r="K75" s="21">
        <f t="shared" ref="K75" si="710">IF(J75&gt;0,(J72*K72+J73*K73+J74*K74)/J75,0)</f>
        <v>7.6669691628038564E-2</v>
      </c>
      <c r="L75" s="52">
        <f t="shared" ref="L75" si="711">L72+L73+L74</f>
        <v>42427.951000000001</v>
      </c>
      <c r="M75" s="53">
        <f t="shared" ref="M75" si="712">IF(L75&gt;0,N75/L75,0)</f>
        <v>0.75294718934223337</v>
      </c>
      <c r="N75" s="54">
        <f t="shared" ref="N75" si="713">N72+N73+N74</f>
        <v>31946.006455000002</v>
      </c>
      <c r="O75" s="21">
        <f t="shared" ref="O75" si="714">IF(L75&gt;0,P75/L75,0)</f>
        <v>0.20804618229148045</v>
      </c>
      <c r="P75" s="54">
        <f t="shared" ref="P75" si="715">P72+P73+P74</f>
        <v>8826.9732280000007</v>
      </c>
      <c r="Q75" s="21">
        <f t="shared" ref="Q75" si="716">IF(L75&gt;0,R75/L75,0)</f>
        <v>3.9006628366286183E-2</v>
      </c>
      <c r="R75" s="54">
        <f t="shared" ref="R75" si="717">R72+R73+R74</f>
        <v>1654.9713170000002</v>
      </c>
      <c r="S75" s="21">
        <f t="shared" ref="S75" si="718">IF(L75&gt;0,T75/L75,0)</f>
        <v>0.20433368663030652</v>
      </c>
      <c r="T75" s="54">
        <f t="shared" ref="T75" si="719">T72+T73+T74</f>
        <v>8669.4596440000005</v>
      </c>
      <c r="U75" s="21">
        <f t="shared" ref="U75" si="720">IF(L75&gt;0,V75/L75,0)</f>
        <v>0.52166992634171749</v>
      </c>
      <c r="V75" s="54">
        <f t="shared" ref="V75" si="721">V72+V73+V74</f>
        <v>22133.386073000001</v>
      </c>
      <c r="W75" s="21">
        <f t="shared" ref="W75" si="722">IF(L75&gt;0,X75/L75,0)</f>
        <v>0.39667046966279379</v>
      </c>
      <c r="X75" s="54">
        <f t="shared" ref="X75" si="723">X72+X73+X74</f>
        <v>16829.915250000002</v>
      </c>
      <c r="Y75" s="55">
        <f t="shared" ref="Y75" si="724">IF(L75&gt;0,Z75/L75,0)</f>
        <v>3.3333281701489661E-3</v>
      </c>
      <c r="Z75" s="56">
        <f t="shared" ref="Z75" si="725">SUM(Z72:Z74)</f>
        <v>141.42628427</v>
      </c>
      <c r="AA75" s="55">
        <f t="shared" ref="AA75" si="726">IF(L75&gt;0,(AA72*L72+AA73*L73+AA74*L74)/L75,0)</f>
        <v>3.0888513463683412E-3</v>
      </c>
      <c r="AB75" s="55">
        <f t="shared" ref="AB75" si="727">IF(J75&gt;0,(J72*AB72+J73*AB73+J74*AB74)/J75,0)</f>
        <v>2.8335117842919632E-4</v>
      </c>
      <c r="AC75" s="52">
        <f t="shared" ref="AC75" si="728">SUM(AC72:AC74)</f>
        <v>12.021344969999999</v>
      </c>
      <c r="AD75" s="53">
        <f t="shared" ref="AD75" si="729">IF(J75&gt;0,(J72*AD72+J73*AD73+J74*AD74)/J75,0)</f>
        <v>0.23367115405540684</v>
      </c>
      <c r="AE75" s="58">
        <f t="shared" ref="AE75" si="730">SUM(AE72:AE74)</f>
        <v>121.17472780000001</v>
      </c>
      <c r="AF75" s="53">
        <f t="shared" ref="AF75" si="731">IF(AND(Z75&gt;0),((Z72*AF72+Z73*AF73+Z74*AF74)/Z75),0)</f>
        <v>0.9161101675046992</v>
      </c>
      <c r="AG75" s="57">
        <f t="shared" si="663"/>
        <v>0.90938941068612056</v>
      </c>
      <c r="AH75" s="51">
        <f t="shared" ref="AH75" si="732">SUM(AH72:AH74)</f>
        <v>572</v>
      </c>
      <c r="AI75" s="21">
        <f t="shared" ref="AI75" si="733">IF(AH75&gt;0,(AI72*AH72+AI73*AH73+AI74*AH74)/AH75,0)</f>
        <v>9.3321678321678314E-2</v>
      </c>
      <c r="AJ75" s="53">
        <f t="shared" ref="AJ75" si="734">IF(J75&gt;0,(AJ72*J72+AJ73*J73+AJ74*J74)/J75,0)</f>
        <v>0.22946978738221149</v>
      </c>
      <c r="AK75" s="58">
        <f t="shared" ref="AK75" si="735">SUM(AK72:AK74)</f>
        <v>119.03228860000002</v>
      </c>
      <c r="AL75" s="56"/>
      <c r="AM75" s="56">
        <f t="shared" ref="AM75" si="736">SUM(AM72:AM74)</f>
        <v>872.1</v>
      </c>
      <c r="AN75" s="106"/>
      <c r="AO75" s="107">
        <f>AN74</f>
        <v>2566.4800000000009</v>
      </c>
      <c r="AP75" s="51">
        <f t="shared" ref="AP75" si="737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50</v>
      </c>
      <c r="D76" s="12">
        <v>6419</v>
      </c>
      <c r="E76" s="12">
        <v>0</v>
      </c>
      <c r="F76" s="12">
        <v>16235</v>
      </c>
      <c r="G76" s="13">
        <v>3.2</v>
      </c>
      <c r="H76" s="13">
        <v>4</v>
      </c>
      <c r="I76" s="12">
        <v>17279</v>
      </c>
      <c r="J76" s="12">
        <v>15276</v>
      </c>
      <c r="K76" s="14">
        <v>8.2000000000000003E-2</v>
      </c>
      <c r="L76" s="24">
        <f t="shared" ref="L76:L78" si="738">J76*(1-K76)</f>
        <v>14023.368</v>
      </c>
      <c r="M76" s="15">
        <v>0.71299999999999997</v>
      </c>
      <c r="N76" s="25">
        <f t="shared" ref="N76:N78" si="739">L76*M76</f>
        <v>9998.6613839999991</v>
      </c>
      <c r="O76" s="14">
        <v>0.217</v>
      </c>
      <c r="P76" s="25">
        <f t="shared" ref="P76:P78" si="740">L76*O76</f>
        <v>3043.0708560000003</v>
      </c>
      <c r="Q76" s="16">
        <v>7.0000000000000007E-2</v>
      </c>
      <c r="R76" s="25">
        <f t="shared" ref="R76:R78" si="741">L76*Q76</f>
        <v>981.63576000000012</v>
      </c>
      <c r="S76" s="26">
        <v>0.20200000000000001</v>
      </c>
      <c r="T76" s="25">
        <f t="shared" ref="T76:T78" si="742">L76*S76</f>
        <v>2832.7203360000003</v>
      </c>
      <c r="U76" s="16">
        <v>0.52300000000000002</v>
      </c>
      <c r="V76" s="25">
        <f t="shared" ref="V76:V78" si="743">L76*U76</f>
        <v>7334.2214640000002</v>
      </c>
      <c r="W76" s="16">
        <v>0.39</v>
      </c>
      <c r="X76" s="25">
        <f t="shared" ref="X76:X78" si="744">W76*L76</f>
        <v>5469.1135200000008</v>
      </c>
      <c r="Y76" s="17">
        <v>3.3400000000000001E-3</v>
      </c>
      <c r="Z76" s="18">
        <f t="shared" ref="Z76:Z78" si="745">L76*Y76</f>
        <v>46.838049120000001</v>
      </c>
      <c r="AA76" s="27">
        <f>IF(L76&gt;0,(AC76+AK76)/L76,0)</f>
        <v>4.1359720232685901E-3</v>
      </c>
      <c r="AB76" s="17">
        <v>2.9E-4</v>
      </c>
      <c r="AC76" s="24">
        <f t="shared" ref="AC76:AC78" si="746">AB76*L76</f>
        <v>4.06677672</v>
      </c>
      <c r="AD76" s="118">
        <v>0.22620000000000001</v>
      </c>
      <c r="AE76" s="30">
        <f t="shared" ref="AE76:AE78" si="747">AH76*(1-AI76)*AD76</f>
        <v>52.698718800000009</v>
      </c>
      <c r="AF76" s="28">
        <f t="shared" ref="AF76:AF78" si="748">IF(AND(AD76&gt;0,AB76&gt;0,Y76&gt;0),((Y76-AB76)*AD76)/((AD76-AB76)*Y76),0)</f>
        <v>0.91434589101642672</v>
      </c>
      <c r="AG76" s="60">
        <f t="shared" si="663"/>
        <v>0.93104979743932903</v>
      </c>
      <c r="AH76" s="12">
        <v>258</v>
      </c>
      <c r="AI76" s="14">
        <v>9.7000000000000003E-2</v>
      </c>
      <c r="AJ76" s="15">
        <v>0.23150000000000001</v>
      </c>
      <c r="AK76" s="30">
        <f t="shared" ref="AK76:AK78" si="749">AH76*(1-AI76)*AJ76</f>
        <v>53.933481000000008</v>
      </c>
      <c r="AL76" s="19">
        <v>1.75</v>
      </c>
      <c r="AM76" s="19">
        <v>964.4</v>
      </c>
      <c r="AN76" s="102">
        <f>AN74+AH76-AM76</f>
        <v>1860.0800000000008</v>
      </c>
      <c r="AO76" s="103"/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11" t="s">
        <v>52</v>
      </c>
      <c r="D77" s="34">
        <v>22716</v>
      </c>
      <c r="E77" s="34">
        <v>5</v>
      </c>
      <c r="F77" s="34">
        <v>17905</v>
      </c>
      <c r="G77" s="35">
        <v>3.3</v>
      </c>
      <c r="H77" s="35">
        <v>4.5999999999999996</v>
      </c>
      <c r="I77" s="34">
        <v>18201</v>
      </c>
      <c r="J77" s="34">
        <v>15201</v>
      </c>
      <c r="K77" s="36">
        <v>7.5999999999999998E-2</v>
      </c>
      <c r="L77" s="37">
        <f t="shared" si="738"/>
        <v>14045.724</v>
      </c>
      <c r="M77" s="38">
        <v>0.71899999999999997</v>
      </c>
      <c r="N77" s="25">
        <f t="shared" si="739"/>
        <v>10098.875555999999</v>
      </c>
      <c r="O77" s="36">
        <v>0.22500000000000001</v>
      </c>
      <c r="P77" s="25">
        <f t="shared" si="740"/>
        <v>3160.2879000000003</v>
      </c>
      <c r="Q77" s="39">
        <v>5.6000000000000001E-2</v>
      </c>
      <c r="R77" s="25">
        <f t="shared" si="741"/>
        <v>786.56054400000005</v>
      </c>
      <c r="S77" s="28">
        <v>0.20799999999999999</v>
      </c>
      <c r="T77" s="25">
        <f t="shared" si="742"/>
        <v>2921.5105920000001</v>
      </c>
      <c r="U77" s="39">
        <v>0.51300000000000001</v>
      </c>
      <c r="V77" s="25">
        <f t="shared" si="743"/>
        <v>7205.4564120000005</v>
      </c>
      <c r="W77" s="39">
        <v>0.39</v>
      </c>
      <c r="X77" s="25">
        <f t="shared" si="744"/>
        <v>5477.8323600000003</v>
      </c>
      <c r="Y77" s="40">
        <v>3.3400000000000001E-3</v>
      </c>
      <c r="Z77" s="18">
        <f t="shared" si="745"/>
        <v>46.912718160000004</v>
      </c>
      <c r="AA77" s="27">
        <f>IF(L77&gt;0,(AC77+AK77)/L77,0)</f>
        <v>3.8009227007450809E-3</v>
      </c>
      <c r="AB77" s="40">
        <v>2.9999999999999997E-4</v>
      </c>
      <c r="AC77" s="37">
        <f t="shared" si="746"/>
        <v>4.2137171999999996</v>
      </c>
      <c r="AD77" s="28">
        <v>0.22639999999999999</v>
      </c>
      <c r="AE77" s="41">
        <f t="shared" si="747"/>
        <v>49.788755999999999</v>
      </c>
      <c r="AF77" s="28">
        <f t="shared" si="748"/>
        <v>0.91138730941478385</v>
      </c>
      <c r="AG77" s="29">
        <f t="shared" si="663"/>
        <v>0.92230924192408203</v>
      </c>
      <c r="AH77" s="34">
        <v>243</v>
      </c>
      <c r="AI77" s="36">
        <v>9.5000000000000001E-2</v>
      </c>
      <c r="AJ77" s="38">
        <v>0.22359999999999999</v>
      </c>
      <c r="AK77" s="41">
        <f t="shared" si="749"/>
        <v>49.172994000000003</v>
      </c>
      <c r="AL77" s="42">
        <v>1.65</v>
      </c>
      <c r="AM77" s="42"/>
      <c r="AN77" s="122">
        <f>AN76+AH77-AM77</f>
        <v>2103.0800000000008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46" t="s">
        <v>53</v>
      </c>
      <c r="D78" s="43">
        <v>22135</v>
      </c>
      <c r="E78" s="43">
        <v>2</v>
      </c>
      <c r="F78" s="43">
        <v>17504</v>
      </c>
      <c r="G78" s="37">
        <v>3</v>
      </c>
      <c r="H78" s="37">
        <v>4.3</v>
      </c>
      <c r="I78" s="43">
        <v>17309</v>
      </c>
      <c r="J78" s="43">
        <v>15288</v>
      </c>
      <c r="K78" s="39">
        <v>7.5999999999999998E-2</v>
      </c>
      <c r="L78" s="37">
        <f t="shared" si="738"/>
        <v>14126.112000000001</v>
      </c>
      <c r="M78" s="28">
        <v>0.745</v>
      </c>
      <c r="N78" s="25">
        <f t="shared" si="739"/>
        <v>10523.953440000001</v>
      </c>
      <c r="O78" s="39">
        <v>0.184</v>
      </c>
      <c r="P78" s="25">
        <f t="shared" si="740"/>
        <v>2599.204608</v>
      </c>
      <c r="Q78" s="39">
        <v>7.0999999999999994E-2</v>
      </c>
      <c r="R78" s="25">
        <f t="shared" si="741"/>
        <v>1002.953952</v>
      </c>
      <c r="S78" s="28">
        <v>0.20499999999999999</v>
      </c>
      <c r="T78" s="25">
        <f t="shared" si="742"/>
        <v>2895.8529600000002</v>
      </c>
      <c r="U78" s="39">
        <v>0.50700000000000001</v>
      </c>
      <c r="V78" s="25">
        <f t="shared" si="743"/>
        <v>7161.9387840000009</v>
      </c>
      <c r="W78" s="39">
        <v>0.39</v>
      </c>
      <c r="X78" s="25">
        <f t="shared" si="744"/>
        <v>5509.183680000001</v>
      </c>
      <c r="Y78" s="47">
        <v>3.3500000000000001E-3</v>
      </c>
      <c r="Z78" s="18">
        <f t="shared" si="745"/>
        <v>47.322475200000007</v>
      </c>
      <c r="AA78" s="27">
        <f>IF(L78&gt;0,(AC78+AK78)/L78,0)</f>
        <v>3.8076530612244897E-3</v>
      </c>
      <c r="AB78" s="47">
        <v>2.9999999999999997E-4</v>
      </c>
      <c r="AC78" s="37">
        <f t="shared" si="746"/>
        <v>4.2378336000000001</v>
      </c>
      <c r="AD78" s="28">
        <v>0.23280000000000001</v>
      </c>
      <c r="AE78" s="41">
        <f t="shared" si="747"/>
        <v>51.267216000000005</v>
      </c>
      <c r="AF78" s="28">
        <f t="shared" si="748"/>
        <v>0.91162253249879643</v>
      </c>
      <c r="AG78" s="29">
        <f t="shared" si="663"/>
        <v>0.92244123076603812</v>
      </c>
      <c r="AH78" s="43">
        <v>242</v>
      </c>
      <c r="AI78" s="39">
        <v>0.09</v>
      </c>
      <c r="AJ78" s="28">
        <v>0.22500000000000001</v>
      </c>
      <c r="AK78" s="41">
        <f t="shared" si="749"/>
        <v>49.549500000000002</v>
      </c>
      <c r="AL78" s="18">
        <v>1.75</v>
      </c>
      <c r="AM78" s="18"/>
      <c r="AN78" s="122">
        <f>AN77+AH78-AM78</f>
        <v>2345.0800000000008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750">SUM(D76:D78)</f>
        <v>51270</v>
      </c>
      <c r="E79" s="51"/>
      <c r="F79" s="51">
        <f t="shared" ref="F79" si="751">SUM(F76:F78)</f>
        <v>51644</v>
      </c>
      <c r="G79" s="52"/>
      <c r="H79" s="52"/>
      <c r="I79" s="51">
        <f t="shared" ref="I79:J79" si="752">SUM(I76:I78)</f>
        <v>52789</v>
      </c>
      <c r="J79" s="51">
        <f t="shared" si="752"/>
        <v>45765</v>
      </c>
      <c r="K79" s="21">
        <f t="shared" ref="K79" si="753">IF(J79&gt;0,(J76*K76+J77*K77+J78*K78)/J79,0)</f>
        <v>7.8002753195673555E-2</v>
      </c>
      <c r="L79" s="52">
        <f t="shared" ref="L79" si="754">L76+L77+L78</f>
        <v>42195.203999999998</v>
      </c>
      <c r="M79" s="53">
        <f t="shared" ref="M79" si="755">IF(L79&gt;0,N79/L79,0)</f>
        <v>0.72571021057274665</v>
      </c>
      <c r="N79" s="54">
        <f t="shared" ref="N79" si="756">N76+N77+N78</f>
        <v>30621.490379999999</v>
      </c>
      <c r="O79" s="21">
        <f t="shared" ref="O79" si="757">IF(L79&gt;0,P79/L79,0)</f>
        <v>0.20861525788570667</v>
      </c>
      <c r="P79" s="54">
        <f t="shared" ref="P79" si="758">P76+P77+P78</f>
        <v>8802.5633640000015</v>
      </c>
      <c r="Q79" s="21">
        <f t="shared" ref="Q79" si="759">IF(L79&gt;0,R79/L79,0)</f>
        <v>6.567453154154676E-2</v>
      </c>
      <c r="R79" s="54">
        <f t="shared" ref="R79" si="760">R76+R77+R78</f>
        <v>2771.1502559999999</v>
      </c>
      <c r="S79" s="21">
        <f t="shared" ref="S79" si="761">IF(L79&gt;0,T79/L79,0)</f>
        <v>0.20500158946974167</v>
      </c>
      <c r="T79" s="54">
        <f t="shared" ref="T79" si="762">T76+T77+T78</f>
        <v>8650.083888000001</v>
      </c>
      <c r="U79" s="21">
        <f t="shared" ref="U79" si="763">IF(L79&gt;0,V79/L79,0)</f>
        <v>0.51431477046538288</v>
      </c>
      <c r="V79" s="54">
        <f t="shared" ref="V79" si="764">V76+V77+V78</f>
        <v>21701.616660000003</v>
      </c>
      <c r="W79" s="21">
        <f t="shared" ref="W79" si="765">IF(L79&gt;0,X79/L79,0)</f>
        <v>0.39000000000000007</v>
      </c>
      <c r="X79" s="54">
        <f t="shared" ref="X79" si="766">X76+X77+X78</f>
        <v>16456.129560000001</v>
      </c>
      <c r="Y79" s="55">
        <f t="shared" ref="Y79" si="767">IF(L79&gt;0,Z79/L79,0)</f>
        <v>3.3433478003803466E-3</v>
      </c>
      <c r="Z79" s="56">
        <f t="shared" ref="Z79" si="768">SUM(Z76:Z78)</f>
        <v>141.07324248</v>
      </c>
      <c r="AA79" s="55">
        <f t="shared" ref="AA79" si="769">IF(L79&gt;0,(AA76*L76+AA77*L77+AA78*L78)/L79,0)</f>
        <v>3.9145278814151484E-3</v>
      </c>
      <c r="AB79" s="55">
        <f t="shared" ref="AB79" si="770">IF(J79&gt;0,(J76*AB76+J77*AB77+J78*AB78)/J79,0)</f>
        <v>2.9666207800721072E-4</v>
      </c>
      <c r="AC79" s="52">
        <f t="shared" ref="AC79" si="771">SUM(AC76:AC78)</f>
        <v>12.51832752</v>
      </c>
      <c r="AD79" s="53">
        <f t="shared" ref="AD79" si="772">IF(J79&gt;0,(J76*AD76+J77*AD77+J78*AD78)/J79,0)</f>
        <v>0.22847118977384465</v>
      </c>
      <c r="AE79" s="58">
        <f t="shared" ref="AE79" si="773">SUM(AE76:AE78)</f>
        <v>153.75469079999999</v>
      </c>
      <c r="AF79" s="53">
        <f t="shared" ref="AF79" si="774">IF(AND(Z79&gt;0),((Z76*AF76+Z77*AF77+Z78*AF78)/Z79),0)</f>
        <v>0.91244849951937901</v>
      </c>
      <c r="AG79" s="57">
        <f t="shared" si="663"/>
        <v>0.92542610452767593</v>
      </c>
      <c r="AH79" s="51">
        <f t="shared" ref="AH79" si="775">SUM(AH76:AH78)</f>
        <v>743</v>
      </c>
      <c r="AI79" s="21">
        <f t="shared" ref="AI79" si="776">IF(AH79&gt;0,(AI76*AH76+AI77*AH77+AI78*AH78)/AH79,0)</f>
        <v>9.4065948855989234E-2</v>
      </c>
      <c r="AJ79" s="53">
        <f t="shared" ref="AJ79" si="777">IF(J79&gt;0,(AJ76*J76+AJ77*J77+AJ78*J78)/J79,0)</f>
        <v>0.22670463454605053</v>
      </c>
      <c r="AK79" s="58">
        <f t="shared" ref="AK79" si="778">SUM(AK76:AK78)</f>
        <v>152.65597500000001</v>
      </c>
      <c r="AL79" s="56"/>
      <c r="AM79" s="56">
        <f t="shared" ref="AM79" si="779">SUM(AM76:AM78)</f>
        <v>964.4</v>
      </c>
      <c r="AN79" s="106"/>
      <c r="AO79" s="107">
        <f>AN78</f>
        <v>2345.0800000000008</v>
      </c>
      <c r="AP79" s="51">
        <f t="shared" ref="AP79" si="780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11" t="s">
        <v>50</v>
      </c>
      <c r="D80" s="12">
        <v>5649</v>
      </c>
      <c r="E80" s="12">
        <v>0</v>
      </c>
      <c r="F80" s="12">
        <v>5464</v>
      </c>
      <c r="G80" s="13">
        <v>2.9</v>
      </c>
      <c r="H80" s="13">
        <v>4</v>
      </c>
      <c r="I80" s="12">
        <v>5648</v>
      </c>
      <c r="J80" s="12">
        <v>15191</v>
      </c>
      <c r="K80" s="14">
        <v>8.1000000000000003E-2</v>
      </c>
      <c r="L80" s="24">
        <f t="shared" ref="L80:L82" si="781">J80*(1-K80)</f>
        <v>13960.529</v>
      </c>
      <c r="M80" s="15">
        <v>0.66200000000000003</v>
      </c>
      <c r="N80" s="25">
        <f t="shared" ref="N80:N82" si="782">L80*M80</f>
        <v>9241.8701980000005</v>
      </c>
      <c r="O80" s="14">
        <v>0.28199999999999997</v>
      </c>
      <c r="P80" s="25">
        <f t="shared" ref="P80:P82" si="783">L80*O80</f>
        <v>3936.8691779999999</v>
      </c>
      <c r="Q80" s="16">
        <v>5.6000000000000001E-2</v>
      </c>
      <c r="R80" s="25">
        <f t="shared" ref="R80:R82" si="784">L80*Q80</f>
        <v>781.789624</v>
      </c>
      <c r="S80" s="26">
        <v>0.20399999999999999</v>
      </c>
      <c r="T80" s="25">
        <f t="shared" ref="T80:T82" si="785">L80*S80</f>
        <v>2847.9479160000001</v>
      </c>
      <c r="U80" s="16">
        <v>0.51400000000000001</v>
      </c>
      <c r="V80" s="25">
        <f t="shared" ref="V80:V82" si="786">L80*U80</f>
        <v>7175.7119060000005</v>
      </c>
      <c r="W80" s="16">
        <v>0.39</v>
      </c>
      <c r="X80" s="25">
        <f t="shared" ref="X80:X82" si="787">W80*L80</f>
        <v>5444.6063100000001</v>
      </c>
      <c r="Y80" s="17">
        <v>3.3899999999999998E-3</v>
      </c>
      <c r="Z80" s="18">
        <f t="shared" ref="Z80:Z82" si="788">L80*Y80</f>
        <v>47.326193310000001</v>
      </c>
      <c r="AA80" s="27">
        <f>IF(L80&gt;0,(AC80+AK80)/L80,0)</f>
        <v>3.5336172218115806E-3</v>
      </c>
      <c r="AB80" s="17">
        <v>2.9999999999999997E-4</v>
      </c>
      <c r="AC80" s="24">
        <f t="shared" ref="AC80:AC82" si="789">AB80*L80</f>
        <v>4.1881586999999998</v>
      </c>
      <c r="AD80" s="118">
        <v>0.23130000000000001</v>
      </c>
      <c r="AE80" s="30">
        <f t="shared" ref="AE80:AE82" si="790">AH80*(1-AI80)*AD80</f>
        <v>44.832879000000005</v>
      </c>
      <c r="AF80" s="28">
        <f t="shared" ref="AF80:AF82" si="791">IF(AND(AD80&gt;0,AB80&gt;0,Y80&gt;0),((Y80-AB80)*AD80)/((AD80-AB80)*Y80),0)</f>
        <v>0.91268819675899326</v>
      </c>
      <c r="AG80" s="60">
        <f t="shared" si="663"/>
        <v>0.9162814289367226</v>
      </c>
      <c r="AH80" s="12">
        <v>213</v>
      </c>
      <c r="AI80" s="14">
        <v>0.09</v>
      </c>
      <c r="AJ80" s="15">
        <v>0.2329</v>
      </c>
      <c r="AK80" s="30">
        <f t="shared" ref="AK80:AK82" si="792">AH80*(1-AI80)*AJ80</f>
        <v>45.143007000000004</v>
      </c>
      <c r="AL80" s="19">
        <v>1.65</v>
      </c>
      <c r="AM80" s="19">
        <v>1200.94</v>
      </c>
      <c r="AN80" s="102">
        <f>AN78+AH80-AM80</f>
        <v>1357.1400000000008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46" t="s">
        <v>51</v>
      </c>
      <c r="D81" s="34">
        <v>6155</v>
      </c>
      <c r="E81" s="34">
        <v>0</v>
      </c>
      <c r="F81" s="34">
        <v>392</v>
      </c>
      <c r="G81" s="35">
        <v>9.4</v>
      </c>
      <c r="H81" s="35">
        <v>5.6</v>
      </c>
      <c r="I81" s="138">
        <v>1731</v>
      </c>
      <c r="J81" s="34">
        <v>14316</v>
      </c>
      <c r="K81" s="36">
        <v>7.9000000000000001E-2</v>
      </c>
      <c r="L81" s="37">
        <f t="shared" si="781"/>
        <v>13185.036</v>
      </c>
      <c r="M81" s="38">
        <v>0.53300000000000003</v>
      </c>
      <c r="N81" s="25">
        <f t="shared" si="782"/>
        <v>7027.6241880000007</v>
      </c>
      <c r="O81" s="36">
        <v>0.42199999999999999</v>
      </c>
      <c r="P81" s="25">
        <f t="shared" si="783"/>
        <v>5564.0851919999996</v>
      </c>
      <c r="Q81" s="39">
        <v>4.4999999999999998E-2</v>
      </c>
      <c r="R81" s="25">
        <f t="shared" si="784"/>
        <v>593.32661999999993</v>
      </c>
      <c r="S81" s="28">
        <v>0.17699999999999999</v>
      </c>
      <c r="T81" s="25">
        <f t="shared" si="785"/>
        <v>2333.7513719999997</v>
      </c>
      <c r="U81" s="39">
        <v>0.54</v>
      </c>
      <c r="V81" s="25">
        <f t="shared" si="786"/>
        <v>7119.9194400000006</v>
      </c>
      <c r="W81" s="39">
        <v>0.39</v>
      </c>
      <c r="X81" s="25">
        <f t="shared" si="787"/>
        <v>5142.1640400000006</v>
      </c>
      <c r="Y81" s="40">
        <v>3.1800000000000001E-3</v>
      </c>
      <c r="Z81" s="18">
        <f t="shared" si="788"/>
        <v>41.928414480000001</v>
      </c>
      <c r="AA81" s="27">
        <f>IF(L81&gt;0,(AC81+AK81)/L81,0)</f>
        <v>3.2578322516525556E-3</v>
      </c>
      <c r="AB81" s="40">
        <v>3.2000000000000003E-4</v>
      </c>
      <c r="AC81" s="37">
        <f t="shared" si="789"/>
        <v>4.21921152</v>
      </c>
      <c r="AD81" s="28">
        <v>0.22020000000000001</v>
      </c>
      <c r="AE81" s="41">
        <f t="shared" si="790"/>
        <v>38.473344000000004</v>
      </c>
      <c r="AF81" s="28">
        <f t="shared" si="791"/>
        <v>0.900679959223041</v>
      </c>
      <c r="AG81" s="29">
        <f t="shared" si="663"/>
        <v>0.903078672363822</v>
      </c>
      <c r="AH81" s="34">
        <v>192</v>
      </c>
      <c r="AI81" s="36">
        <v>0.09</v>
      </c>
      <c r="AJ81" s="38">
        <v>0.22170000000000001</v>
      </c>
      <c r="AK81" s="41">
        <f t="shared" si="792"/>
        <v>38.735424000000002</v>
      </c>
      <c r="AL81" s="42">
        <v>1.63</v>
      </c>
      <c r="AM81" s="42"/>
      <c r="AN81" s="122">
        <f>AN80+AH81-AM81</f>
        <v>1549.1400000000008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46" t="s">
        <v>53</v>
      </c>
      <c r="D82" s="43">
        <v>17146</v>
      </c>
      <c r="E82" s="43">
        <v>0</v>
      </c>
      <c r="F82" s="43">
        <v>17599</v>
      </c>
      <c r="G82" s="37">
        <v>3.4</v>
      </c>
      <c r="H82" s="37">
        <v>6.4</v>
      </c>
      <c r="I82" s="43">
        <v>17983</v>
      </c>
      <c r="J82" s="43">
        <v>15463</v>
      </c>
      <c r="K82" s="39">
        <v>8.3000000000000004E-2</v>
      </c>
      <c r="L82" s="37">
        <f t="shared" si="781"/>
        <v>14179.571</v>
      </c>
      <c r="M82" s="28">
        <v>0.749</v>
      </c>
      <c r="N82" s="25">
        <f t="shared" si="782"/>
        <v>10620.498679</v>
      </c>
      <c r="O82" s="39">
        <v>0.183</v>
      </c>
      <c r="P82" s="25">
        <f t="shared" si="783"/>
        <v>2594.8614929999999</v>
      </c>
      <c r="Q82" s="39">
        <v>6.8000000000000005E-2</v>
      </c>
      <c r="R82" s="25">
        <f t="shared" si="784"/>
        <v>964.21082800000011</v>
      </c>
      <c r="S82" s="28">
        <v>0.19900000000000001</v>
      </c>
      <c r="T82" s="25">
        <f t="shared" si="785"/>
        <v>2821.734629</v>
      </c>
      <c r="U82" s="39">
        <v>0.51</v>
      </c>
      <c r="V82" s="25">
        <f t="shared" si="786"/>
        <v>7231.5812100000003</v>
      </c>
      <c r="W82" s="39">
        <v>0.39</v>
      </c>
      <c r="X82" s="25">
        <f t="shared" si="787"/>
        <v>5530.03269</v>
      </c>
      <c r="Y82" s="47">
        <v>3.3700000000000002E-3</v>
      </c>
      <c r="Z82" s="18">
        <f t="shared" si="788"/>
        <v>47.78515427</v>
      </c>
      <c r="AA82" s="27">
        <f>IF(L82&gt;0,(AC82+AK82)/L82,0)</f>
        <v>3.4796495147843332E-3</v>
      </c>
      <c r="AB82" s="47">
        <v>3.5E-4</v>
      </c>
      <c r="AC82" s="37">
        <f t="shared" si="789"/>
        <v>4.9628498499999996</v>
      </c>
      <c r="AD82" s="28">
        <v>0.2203</v>
      </c>
      <c r="AE82" s="41">
        <f t="shared" si="790"/>
        <v>45.155992499999996</v>
      </c>
      <c r="AF82" s="28">
        <f t="shared" si="791"/>
        <v>0.89756843847030254</v>
      </c>
      <c r="AG82" s="29">
        <f t="shared" si="663"/>
        <v>0.90087153134020947</v>
      </c>
      <c r="AH82" s="43">
        <v>225</v>
      </c>
      <c r="AI82" s="39">
        <v>8.8999999999999996E-2</v>
      </c>
      <c r="AJ82" s="28">
        <v>0.2165</v>
      </c>
      <c r="AK82" s="41">
        <f t="shared" si="792"/>
        <v>44.377087500000002</v>
      </c>
      <c r="AL82" s="18">
        <v>1.7</v>
      </c>
      <c r="AM82" s="18"/>
      <c r="AN82" s="122">
        <f>AN81+AH82-AM82</f>
        <v>1774.1400000000008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793">SUM(D80:D82)</f>
        <v>28950</v>
      </c>
      <c r="E83" s="51"/>
      <c r="F83" s="51">
        <f t="shared" ref="F83" si="794">SUM(F80:F82)</f>
        <v>23455</v>
      </c>
      <c r="G83" s="52"/>
      <c r="H83" s="52"/>
      <c r="I83" s="51">
        <f t="shared" ref="I83:J83" si="795">SUM(I80:I82)</f>
        <v>25362</v>
      </c>
      <c r="J83" s="51">
        <f t="shared" si="795"/>
        <v>44970</v>
      </c>
      <c r="K83" s="21">
        <f t="shared" ref="K83" si="796">IF(J83&gt;0,(J80*K80+J81*K81+J82*K82)/J83,0)</f>
        <v>8.1051011785634869E-2</v>
      </c>
      <c r="L83" s="52">
        <f t="shared" ref="L83" si="797">L80+L81+L82</f>
        <v>41325.135999999999</v>
      </c>
      <c r="M83" s="53">
        <f t="shared" ref="M83" si="798">IF(L83&gt;0,N83/L83,0)</f>
        <v>0.65069339554018657</v>
      </c>
      <c r="N83" s="54">
        <f t="shared" ref="N83" si="799">N80+N81+N82</f>
        <v>26889.993065000002</v>
      </c>
      <c r="O83" s="21">
        <f t="shared" ref="O83" si="800">IF(L83&gt;0,P83/L83,0)</f>
        <v>0.2926987551353733</v>
      </c>
      <c r="P83" s="54">
        <f t="shared" ref="P83" si="801">P80+P81+P82</f>
        <v>12095.815863</v>
      </c>
      <c r="Q83" s="21">
        <f t="shared" ref="Q83" si="802">IF(L83&gt;0,R83/L83,0)</f>
        <v>5.6607849324440219E-2</v>
      </c>
      <c r="R83" s="54">
        <f t="shared" ref="R83" si="803">R80+R81+R82</f>
        <v>2339.327072</v>
      </c>
      <c r="S83" s="21">
        <f t="shared" ref="S83" si="804">IF(L83&gt;0,T83/L83,0)</f>
        <v>0.19366987484324311</v>
      </c>
      <c r="T83" s="54">
        <f t="shared" ref="T83" si="805">T80+T81+T82</f>
        <v>8003.4339170000003</v>
      </c>
      <c r="U83" s="21">
        <f t="shared" ref="U83" si="806">IF(L83&gt;0,V83/L83,0)</f>
        <v>0.52092296940051219</v>
      </c>
      <c r="V83" s="54">
        <f t="shared" ref="V83" si="807">V80+V81+V82</f>
        <v>21527.212556000002</v>
      </c>
      <c r="W83" s="21">
        <f t="shared" ref="W83" si="808">IF(L83&gt;0,X83/L83,0)</f>
        <v>0.39</v>
      </c>
      <c r="X83" s="54">
        <f t="shared" ref="X83" si="809">X80+X81+X82</f>
        <v>16116.803040000001</v>
      </c>
      <c r="Y83" s="55">
        <f t="shared" ref="Y83" si="810">IF(L83&gt;0,Z83/L83,0)</f>
        <v>3.3161357789602917E-3</v>
      </c>
      <c r="Z83" s="56">
        <f t="shared" ref="Z83" si="811">SUM(Z80:Z82)</f>
        <v>137.03976205999999</v>
      </c>
      <c r="AA83" s="55">
        <f t="shared" ref="AA83" si="812">IF(L83&gt;0,(AA80*L80+AA81*L81+AA82*L82)/L83,0)</f>
        <v>3.4271088320193314E-3</v>
      </c>
      <c r="AB83" s="55">
        <f t="shared" ref="AB83" si="813">IF(J83&gt;0,(J80*AB80+J81*AB81+J82*AB82)/J83,0)</f>
        <v>3.2355948410051148E-4</v>
      </c>
      <c r="AC83" s="52">
        <f t="shared" ref="AC83" si="814">SUM(AC80:AC82)</f>
        <v>13.37022007</v>
      </c>
      <c r="AD83" s="53">
        <f t="shared" ref="AD83" si="815">IF(J83&gt;0,(J80*AD80+J81*AD81+J82*AD82)/J83,0)</f>
        <v>0.22398399822103626</v>
      </c>
      <c r="AE83" s="58">
        <f t="shared" ref="AE83" si="816">SUM(AE80:AE82)</f>
        <v>128.46221550000001</v>
      </c>
      <c r="AF83" s="53">
        <f t="shared" ref="AF83" si="817">IF(AND(Z83&gt;0),((Z80*AF80+Z81*AF81+Z82*AF82)/Z83),0)</f>
        <v>0.9037419878302656</v>
      </c>
      <c r="AG83" s="57">
        <f t="shared" si="663"/>
        <v>0.90689997512008025</v>
      </c>
      <c r="AH83" s="51">
        <f t="shared" ref="AH83" si="818">SUM(AH80:AH82)</f>
        <v>630</v>
      </c>
      <c r="AI83" s="21">
        <f t="shared" ref="AI83" si="819">IF(AH83&gt;0,(AI80*AH80+AI81*AH81+AI82*AH82)/AH83,0)</f>
        <v>8.9642857142857149E-2</v>
      </c>
      <c r="AJ83" s="53">
        <f t="shared" ref="AJ83" si="820">IF(J83&gt;0,(AJ80*J80+AJ81*J81+AJ82*J82)/J83,0)</f>
        <v>0.22369536579942181</v>
      </c>
      <c r="AK83" s="58">
        <f t="shared" ref="AK83" si="821">SUM(AK80:AK82)</f>
        <v>128.25551849999999</v>
      </c>
      <c r="AL83" s="56"/>
      <c r="AM83" s="56">
        <f t="shared" ref="AM83" si="822">SUM(AM80:AM82)</f>
        <v>1200.94</v>
      </c>
      <c r="AN83" s="106"/>
      <c r="AO83" s="107">
        <f>AN82</f>
        <v>1774.1400000000008</v>
      </c>
      <c r="AP83" s="51">
        <f t="shared" ref="AP83" si="823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11" t="s">
        <v>50</v>
      </c>
      <c r="D84" s="12">
        <v>3318</v>
      </c>
      <c r="E84" s="12">
        <v>0</v>
      </c>
      <c r="F84" s="12">
        <v>16706</v>
      </c>
      <c r="G84" s="13">
        <v>2.2999999999999998</v>
      </c>
      <c r="H84" s="13">
        <v>4.2</v>
      </c>
      <c r="I84" s="12">
        <v>16550</v>
      </c>
      <c r="J84" s="12">
        <v>16049</v>
      </c>
      <c r="K84" s="14">
        <v>8.4000000000000005E-2</v>
      </c>
      <c r="L84" s="24">
        <f t="shared" ref="L84:L86" si="824">J84*(1-K84)</f>
        <v>14700.884</v>
      </c>
      <c r="M84" s="15">
        <v>0.749</v>
      </c>
      <c r="N84" s="25">
        <f t="shared" ref="N84:N86" si="825">L84*M84</f>
        <v>11010.962116000001</v>
      </c>
      <c r="O84" s="14">
        <v>0.21199999999999999</v>
      </c>
      <c r="P84" s="25">
        <f t="shared" ref="P84:P86" si="826">L84*O84</f>
        <v>3116.5874079999999</v>
      </c>
      <c r="Q84" s="16">
        <v>3.9E-2</v>
      </c>
      <c r="R84" s="25">
        <f t="shared" ref="R84:R86" si="827">L84*Q84</f>
        <v>573.334476</v>
      </c>
      <c r="S84" s="26">
        <v>0.20399999999999999</v>
      </c>
      <c r="T84" s="25">
        <f t="shared" ref="T84:T86" si="828">L84*S84</f>
        <v>2998.9803359999996</v>
      </c>
      <c r="U84" s="16">
        <v>0.51</v>
      </c>
      <c r="V84" s="25">
        <f t="shared" ref="V84:V86" si="829">L84*U84</f>
        <v>7497.4508400000004</v>
      </c>
      <c r="W84" s="16">
        <v>0.4</v>
      </c>
      <c r="X84" s="25">
        <f t="shared" ref="X84:X86" si="830">W84*L84</f>
        <v>5880.3536000000004</v>
      </c>
      <c r="Y84" s="17">
        <v>3.3600000000000001E-3</v>
      </c>
      <c r="Z84" s="18">
        <f t="shared" ref="Z84:Z86" si="831">L84*Y84</f>
        <v>49.394970239999999</v>
      </c>
      <c r="AA84" s="27">
        <f>IF(L84&gt;0,(AC84+AK84)/L84,0)</f>
        <v>3.5417783760486789E-3</v>
      </c>
      <c r="AB84" s="17">
        <v>3.4000000000000002E-4</v>
      </c>
      <c r="AC84" s="24">
        <f t="shared" ref="AC84:AC86" si="832">AB84*L84</f>
        <v>4.9983005600000006</v>
      </c>
      <c r="AD84" s="118">
        <v>0.2243</v>
      </c>
      <c r="AE84" s="30">
        <f t="shared" ref="AE84:AE86" si="833">AH84*(1-AI84)*AD84</f>
        <v>48.230107500000003</v>
      </c>
      <c r="AF84" s="28">
        <f t="shared" ref="AF84:AF86" si="834">IF(AND(AD84&gt;0,AB84&gt;0,Y84&gt;0),((Y84-AB84)*AD84)/((AD84-AB84)*Y84),0)</f>
        <v>0.90017403192747003</v>
      </c>
      <c r="AG84" s="60">
        <f t="shared" si="663"/>
        <v>0.90540932835017984</v>
      </c>
      <c r="AH84" s="34">
        <v>235</v>
      </c>
      <c r="AI84" s="14">
        <v>8.5000000000000006E-2</v>
      </c>
      <c r="AJ84" s="15">
        <v>0.21890000000000001</v>
      </c>
      <c r="AK84" s="30">
        <f t="shared" ref="AK84:AK86" si="835">AH84*(1-AI84)*AJ84</f>
        <v>47.068972500000001</v>
      </c>
      <c r="AL84" s="19">
        <v>1.7</v>
      </c>
      <c r="AM84" s="19">
        <v>1225.6600000000001</v>
      </c>
      <c r="AN84" s="102">
        <f>AN82+AH84-AM84-AO84</f>
        <v>649.6000000000007</v>
      </c>
      <c r="AO84" s="103">
        <v>133.88</v>
      </c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46" t="s">
        <v>51</v>
      </c>
      <c r="D85" s="34">
        <v>19704</v>
      </c>
      <c r="E85" s="34">
        <v>4</v>
      </c>
      <c r="F85" s="34">
        <v>14839</v>
      </c>
      <c r="G85" s="35">
        <v>2.2999999999999998</v>
      </c>
      <c r="H85" s="35">
        <v>4.5</v>
      </c>
      <c r="I85" s="34">
        <v>15486</v>
      </c>
      <c r="J85" s="34">
        <v>16346</v>
      </c>
      <c r="K85" s="36">
        <v>0.08</v>
      </c>
      <c r="L85" s="37">
        <f t="shared" si="824"/>
        <v>15038.320000000002</v>
      </c>
      <c r="M85" s="38">
        <v>0.65200000000000002</v>
      </c>
      <c r="N85" s="25">
        <f t="shared" si="825"/>
        <v>9804.9846400000006</v>
      </c>
      <c r="O85" s="36">
        <v>0.314</v>
      </c>
      <c r="P85" s="25">
        <f t="shared" si="826"/>
        <v>4722.0324800000008</v>
      </c>
      <c r="Q85" s="39">
        <v>3.4000000000000002E-2</v>
      </c>
      <c r="R85" s="25">
        <f t="shared" si="827"/>
        <v>511.30288000000007</v>
      </c>
      <c r="S85" s="28">
        <v>0.20100000000000001</v>
      </c>
      <c r="T85" s="25">
        <f t="shared" si="828"/>
        <v>3022.7023200000003</v>
      </c>
      <c r="U85" s="39">
        <v>0.50700000000000001</v>
      </c>
      <c r="V85" s="25">
        <f t="shared" si="829"/>
        <v>7624.4282400000011</v>
      </c>
      <c r="W85" s="39">
        <v>0.39</v>
      </c>
      <c r="X85" s="25">
        <f t="shared" si="830"/>
        <v>5864.9448000000011</v>
      </c>
      <c r="Y85" s="40">
        <v>3.2200000000000002E-3</v>
      </c>
      <c r="Z85" s="18">
        <f t="shared" si="831"/>
        <v>48.423390400000009</v>
      </c>
      <c r="AA85" s="27">
        <f>IF(L85&gt;0,(AC85+AK85)/L85,0)</f>
        <v>3.241515701221945E-3</v>
      </c>
      <c r="AB85" s="40">
        <v>3.2000000000000003E-4</v>
      </c>
      <c r="AC85" s="37">
        <f t="shared" si="832"/>
        <v>4.8122624000000007</v>
      </c>
      <c r="AD85" s="28">
        <v>0.2261</v>
      </c>
      <c r="AE85" s="41">
        <f t="shared" si="833"/>
        <v>44.746094399999997</v>
      </c>
      <c r="AF85" s="28">
        <f t="shared" si="834"/>
        <v>0.9018975763247794</v>
      </c>
      <c r="AG85" s="29">
        <f t="shared" si="663"/>
        <v>0.90258176842219895</v>
      </c>
      <c r="AH85" s="34">
        <v>217</v>
      </c>
      <c r="AI85" s="36">
        <v>8.7999999999999995E-2</v>
      </c>
      <c r="AJ85" s="38">
        <v>0.222</v>
      </c>
      <c r="AK85" s="41">
        <f t="shared" si="835"/>
        <v>43.934688000000001</v>
      </c>
      <c r="AL85" s="42">
        <v>1.63</v>
      </c>
      <c r="AM85" s="42"/>
      <c r="AN85" s="122">
        <f>AN84+AH85-AM85</f>
        <v>866.6000000000007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46" t="s">
        <v>49</v>
      </c>
      <c r="D86" s="43">
        <v>18128</v>
      </c>
      <c r="E86" s="43">
        <v>3</v>
      </c>
      <c r="F86" s="131">
        <v>16136</v>
      </c>
      <c r="G86" s="37">
        <v>3.5</v>
      </c>
      <c r="H86" s="37">
        <v>5.2</v>
      </c>
      <c r="I86" s="43">
        <v>17277</v>
      </c>
      <c r="J86" s="131">
        <v>16342</v>
      </c>
      <c r="K86" s="39">
        <v>7.6999999999999999E-2</v>
      </c>
      <c r="L86" s="37">
        <f t="shared" si="824"/>
        <v>15083.666000000001</v>
      </c>
      <c r="M86" s="28">
        <v>0.63100000000000001</v>
      </c>
      <c r="N86" s="25">
        <f t="shared" si="825"/>
        <v>9517.7932460000011</v>
      </c>
      <c r="O86" s="39">
        <v>0.32400000000000001</v>
      </c>
      <c r="P86" s="25">
        <f t="shared" si="826"/>
        <v>4887.1077840000007</v>
      </c>
      <c r="Q86" s="39">
        <v>4.4999999999999998E-2</v>
      </c>
      <c r="R86" s="25">
        <f t="shared" si="827"/>
        <v>678.76497000000006</v>
      </c>
      <c r="S86" s="28">
        <v>0.21199999999999999</v>
      </c>
      <c r="T86" s="25">
        <f t="shared" si="828"/>
        <v>3197.7371920000001</v>
      </c>
      <c r="U86" s="39">
        <v>0.50900000000000001</v>
      </c>
      <c r="V86" s="25">
        <f t="shared" si="829"/>
        <v>7677.5859940000009</v>
      </c>
      <c r="W86" s="39">
        <v>0.4</v>
      </c>
      <c r="X86" s="25">
        <f t="shared" si="830"/>
        <v>6033.4664000000012</v>
      </c>
      <c r="Y86" s="47"/>
      <c r="Z86" s="18">
        <f t="shared" si="831"/>
        <v>0</v>
      </c>
      <c r="AA86" s="27">
        <f>IF(L86&gt;0,(AC86+AK86)/L86,0)</f>
        <v>0</v>
      </c>
      <c r="AB86" s="47"/>
      <c r="AC86" s="37">
        <f t="shared" si="832"/>
        <v>0</v>
      </c>
      <c r="AD86" s="28"/>
      <c r="AE86" s="41">
        <f t="shared" si="833"/>
        <v>0</v>
      </c>
      <c r="AF86" s="28">
        <f t="shared" si="834"/>
        <v>0</v>
      </c>
      <c r="AG86" s="29">
        <f t="shared" si="663"/>
        <v>0</v>
      </c>
      <c r="AH86" s="43">
        <v>223</v>
      </c>
      <c r="AI86" s="39">
        <v>0.09</v>
      </c>
      <c r="AJ86" s="28"/>
      <c r="AK86" s="41">
        <f t="shared" si="835"/>
        <v>0</v>
      </c>
      <c r="AL86" s="18">
        <v>1.65</v>
      </c>
      <c r="AM86" s="18"/>
      <c r="AN86" s="122">
        <f>AN85+AH86-AM86</f>
        <v>1089.6000000000008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836">SUM(D84:D86)</f>
        <v>41150</v>
      </c>
      <c r="E87" s="51"/>
      <c r="F87" s="51">
        <f t="shared" ref="F87" si="837">SUM(F84:F86)</f>
        <v>47681</v>
      </c>
      <c r="G87" s="52"/>
      <c r="H87" s="52"/>
      <c r="I87" s="51">
        <f t="shared" ref="I87:J87" si="838">SUM(I84:I86)</f>
        <v>49313</v>
      </c>
      <c r="J87" s="139">
        <f t="shared" si="838"/>
        <v>48737</v>
      </c>
      <c r="K87" s="21">
        <f t="shared" ref="K87" si="839">IF(J87&gt;0,(J84*K84+J85*K85+J86*K86)/J87,0)</f>
        <v>8.0311262490510293E-2</v>
      </c>
      <c r="L87" s="52">
        <f t="shared" ref="L87" si="840">L84+L85+L86</f>
        <v>44822.87</v>
      </c>
      <c r="M87" s="53">
        <f t="shared" ref="M87" si="841">IF(L87&gt;0,N87/L87,0)</f>
        <v>0.67674693748972348</v>
      </c>
      <c r="N87" s="54">
        <f t="shared" ref="N87" si="842">N84+N85+N86</f>
        <v>30333.740002000002</v>
      </c>
      <c r="O87" s="21">
        <f t="shared" ref="O87" si="843">IF(L87&gt;0,P87/L87,0)</f>
        <v>0.28391148697082541</v>
      </c>
      <c r="P87" s="54">
        <f t="shared" ref="P87" si="844">P84+P85+P86</f>
        <v>12725.727672000001</v>
      </c>
      <c r="Q87" s="21">
        <f t="shared" ref="Q87" si="845">IF(L87&gt;0,R87/L87,0)</f>
        <v>3.9341575539451182E-2</v>
      </c>
      <c r="R87" s="54">
        <f t="shared" ref="R87" si="846">R84+R85+R86</f>
        <v>1763.4023260000004</v>
      </c>
      <c r="S87" s="21">
        <f t="shared" ref="S87" si="847">IF(L87&gt;0,T87/L87,0)</f>
        <v>0.20568562093413473</v>
      </c>
      <c r="T87" s="54">
        <f t="shared" ref="T87" si="848">T84+T85+T86</f>
        <v>9219.4198479999995</v>
      </c>
      <c r="U87" s="21">
        <f t="shared" ref="U87" si="849">IF(L87&gt;0,V87/L87,0)</f>
        <v>0.50865696627636747</v>
      </c>
      <c r="V87" s="54">
        <f t="shared" ref="V87" si="850">V84+V85+V86</f>
        <v>22799.465074000003</v>
      </c>
      <c r="W87" s="21">
        <f t="shared" ref="W87" si="851">IF(L87&gt;0,X87/L87,0)</f>
        <v>0.39664494486854596</v>
      </c>
      <c r="X87" s="54">
        <f t="shared" ref="X87" si="852">X84+X85+X86</f>
        <v>17778.764800000004</v>
      </c>
      <c r="Y87" s="55">
        <f t="shared" ref="Y87" si="853">IF(L87&gt;0,Z87/L87,0)</f>
        <v>2.1823314892598354E-3</v>
      </c>
      <c r="Z87" s="56">
        <f t="shared" ref="Z87" si="854">SUM(Z84:Z86)</f>
        <v>97.818360640000009</v>
      </c>
      <c r="AA87" s="55">
        <f t="shared" ref="AA87" si="855">IF(L87&gt;0,(AA84*L84+AA85*L85+AA86*L86)/L87,0)</f>
        <v>2.2491693070970245E-3</v>
      </c>
      <c r="AB87" s="55">
        <f t="shared" ref="AB87" si="856">IF(J87&gt;0,(J84*AB84+J85*AB85+J86*AB86)/J87,0)</f>
        <v>2.1928678416808587E-4</v>
      </c>
      <c r="AC87" s="52">
        <f t="shared" ref="AC87" si="857">SUM(AC84:AC86)</f>
        <v>9.8105629600000022</v>
      </c>
      <c r="AD87" s="53">
        <f t="shared" ref="AD87" si="858">IF(J87&gt;0,(J84*AD84+J85*AD85+J86*AD86)/J87,0)</f>
        <v>0.14969368857336315</v>
      </c>
      <c r="AE87" s="58">
        <f t="shared" ref="AE87" si="859">SUM(AE84:AE86)</f>
        <v>92.976201900000007</v>
      </c>
      <c r="AF87" s="53">
        <f t="shared" ref="AF87" si="860">IF(AND(Z87&gt;0),((Z84*AF84+Z85*AF85+Z86*AF86)/Z87),0)</f>
        <v>0.90102724458280992</v>
      </c>
      <c r="AG87" s="57">
        <f t="shared" si="663"/>
        <v>0.90385576456016514</v>
      </c>
      <c r="AH87" s="51">
        <f t="shared" ref="AH87" si="861">SUM(AH84:AH86)</f>
        <v>675</v>
      </c>
      <c r="AI87" s="21">
        <f t="shared" ref="AI87" si="862">IF(AH87&gt;0,(AI84*AH84+AI85*AH85+AI86*AH86)/AH87,0)</f>
        <v>8.7616296296296289E-2</v>
      </c>
      <c r="AJ87" s="53">
        <f t="shared" ref="AJ87" si="863">IF(J87&gt;0,(AJ84*J84+AJ85*J85+AJ86*J86)/J87,0)</f>
        <v>0.14654037179145207</v>
      </c>
      <c r="AK87" s="58">
        <f t="shared" ref="AK87" si="864">SUM(AK84:AK86)</f>
        <v>91.003660499999995</v>
      </c>
      <c r="AL87" s="56"/>
      <c r="AM87" s="56">
        <f t="shared" ref="AM87" si="865">SUM(AM84:AM86)</f>
        <v>1225.6600000000001</v>
      </c>
      <c r="AN87" s="106"/>
      <c r="AO87" s="107">
        <f>AN86</f>
        <v>1089.6000000000008</v>
      </c>
      <c r="AP87" s="51">
        <f t="shared" ref="AP87" si="866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11" t="s">
        <v>54</v>
      </c>
      <c r="D88" s="12">
        <v>18165</v>
      </c>
      <c r="E88" s="12">
        <v>0</v>
      </c>
      <c r="F88" s="12">
        <v>17368</v>
      </c>
      <c r="G88" s="13">
        <v>3.3</v>
      </c>
      <c r="H88" s="13">
        <v>3</v>
      </c>
      <c r="I88" s="12">
        <v>18192</v>
      </c>
      <c r="J88" s="12">
        <v>16375</v>
      </c>
      <c r="K88" s="14">
        <v>8.4000000000000005E-2</v>
      </c>
      <c r="L88" s="24">
        <f t="shared" ref="L88:L90" si="867">J88*(1-K88)</f>
        <v>14999.5</v>
      </c>
      <c r="M88" s="15">
        <v>0.77800000000000002</v>
      </c>
      <c r="N88" s="25">
        <f t="shared" ref="N88:N90" si="868">L88*M88</f>
        <v>11669.611000000001</v>
      </c>
      <c r="O88" s="14">
        <v>0.20499999999999999</v>
      </c>
      <c r="P88" s="25">
        <f t="shared" ref="P88:P90" si="869">L88*O88</f>
        <v>3074.8975</v>
      </c>
      <c r="Q88" s="16">
        <v>1.7000000000000001E-2</v>
      </c>
      <c r="R88" s="25">
        <f t="shared" ref="R88:R90" si="870">L88*Q88</f>
        <v>254.99150000000003</v>
      </c>
      <c r="S88" s="26">
        <v>0.214</v>
      </c>
      <c r="T88" s="25">
        <f t="shared" ref="T88:T90" si="871">L88*S88</f>
        <v>3209.893</v>
      </c>
      <c r="U88" s="16">
        <v>0.505</v>
      </c>
      <c r="V88" s="25">
        <f t="shared" ref="V88:V90" si="872">L88*U88</f>
        <v>7574.7475000000004</v>
      </c>
      <c r="W88" s="16">
        <v>0.39</v>
      </c>
      <c r="X88" s="25">
        <f t="shared" ref="X88:X90" si="873">W88*L88</f>
        <v>5849.8050000000003</v>
      </c>
      <c r="Y88" s="17"/>
      <c r="Z88" s="18">
        <f t="shared" ref="Z88:Z90" si="874">L88*Y88</f>
        <v>0</v>
      </c>
      <c r="AA88" s="27">
        <f>IF(L88&gt;0,(AC88+AK88)/L88,0)</f>
        <v>0</v>
      </c>
      <c r="AB88" s="17"/>
      <c r="AC88" s="24">
        <f t="shared" ref="AC88:AC90" si="875">AB88*L88</f>
        <v>0</v>
      </c>
      <c r="AD88" s="118"/>
      <c r="AE88" s="30">
        <f t="shared" ref="AE88:AE90" si="876">AH88*(1-AI88)*AD88</f>
        <v>0</v>
      </c>
      <c r="AF88" s="28">
        <f t="shared" ref="AF88:AF90" si="877">IF(AND(AD88&gt;0,AB88&gt;0,Y88&gt;0),((Y88-AB88)*AD88)/((AD88-AB88)*Y88),0)</f>
        <v>0</v>
      </c>
      <c r="AG88" s="60">
        <f t="shared" si="663"/>
        <v>0</v>
      </c>
      <c r="AH88" s="12">
        <v>227</v>
      </c>
      <c r="AI88" s="14">
        <v>9.1999999999999998E-2</v>
      </c>
      <c r="AJ88" s="15"/>
      <c r="AK88" s="30">
        <f t="shared" ref="AK88:AK90" si="878">AH88*(1-AI88)*AJ88</f>
        <v>0</v>
      </c>
      <c r="AL88" s="19">
        <v>1.6</v>
      </c>
      <c r="AM88" s="19"/>
      <c r="AN88" s="102">
        <f>AN86+AH88-AM88</f>
        <v>1316.6000000000008</v>
      </c>
      <c r="AO88" s="103"/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46" t="s">
        <v>51</v>
      </c>
      <c r="D89" s="34">
        <v>20000</v>
      </c>
      <c r="E89" s="34">
        <v>3</v>
      </c>
      <c r="F89" s="34">
        <v>16701</v>
      </c>
      <c r="G89" s="35">
        <v>3.4</v>
      </c>
      <c r="H89" s="35">
        <v>3.9</v>
      </c>
      <c r="I89" s="34">
        <v>17755</v>
      </c>
      <c r="J89" s="34">
        <v>16316</v>
      </c>
      <c r="K89" s="36">
        <v>8.4000000000000005E-2</v>
      </c>
      <c r="L89" s="37">
        <f t="shared" si="867"/>
        <v>14945.456</v>
      </c>
      <c r="M89" s="38">
        <v>0.629</v>
      </c>
      <c r="N89" s="25">
        <f t="shared" si="868"/>
        <v>9400.6918239999995</v>
      </c>
      <c r="O89" s="36">
        <v>0.34899999999999998</v>
      </c>
      <c r="P89" s="25">
        <f t="shared" si="869"/>
        <v>5215.9641439999996</v>
      </c>
      <c r="Q89" s="39">
        <v>2.1999999999999999E-2</v>
      </c>
      <c r="R89" s="25">
        <f t="shared" si="870"/>
        <v>328.80003199999999</v>
      </c>
      <c r="S89" s="28">
        <v>0.20599999999999999</v>
      </c>
      <c r="T89" s="25">
        <f t="shared" si="871"/>
        <v>3078.7639359999998</v>
      </c>
      <c r="U89" s="39">
        <v>0.51600000000000001</v>
      </c>
      <c r="V89" s="25">
        <f t="shared" si="872"/>
        <v>7711.8552960000006</v>
      </c>
      <c r="W89" s="39">
        <v>0.39</v>
      </c>
      <c r="X89" s="25">
        <f t="shared" si="873"/>
        <v>5828.7278400000005</v>
      </c>
      <c r="Y89" s="40"/>
      <c r="Z89" s="18">
        <f t="shared" si="874"/>
        <v>0</v>
      </c>
      <c r="AA89" s="27">
        <f>IF(L89&gt;0,(AC89+AK89)/L89,0)</f>
        <v>0</v>
      </c>
      <c r="AB89" s="40"/>
      <c r="AC89" s="37">
        <f t="shared" si="875"/>
        <v>0</v>
      </c>
      <c r="AD89" s="28"/>
      <c r="AE89" s="41">
        <f t="shared" si="876"/>
        <v>0</v>
      </c>
      <c r="AF89" s="28">
        <f t="shared" si="877"/>
        <v>0</v>
      </c>
      <c r="AG89" s="29">
        <f t="shared" si="663"/>
        <v>0</v>
      </c>
      <c r="AH89" s="34">
        <v>226</v>
      </c>
      <c r="AI89" s="36">
        <v>8.6999999999999994E-2</v>
      </c>
      <c r="AJ89" s="38"/>
      <c r="AK89" s="41">
        <f t="shared" si="878"/>
        <v>0</v>
      </c>
      <c r="AL89" s="42">
        <v>1.63</v>
      </c>
      <c r="AM89" s="42"/>
      <c r="AN89" s="122">
        <f>AN88+AH89-AM89</f>
        <v>1542.6000000000008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17535</v>
      </c>
      <c r="E90" s="43">
        <v>3</v>
      </c>
      <c r="F90" s="43">
        <v>18154</v>
      </c>
      <c r="G90" s="37">
        <v>4.5999999999999996</v>
      </c>
      <c r="H90" s="37">
        <v>4.5999999999999996</v>
      </c>
      <c r="I90" s="43">
        <v>18703</v>
      </c>
      <c r="J90" s="43">
        <v>16267</v>
      </c>
      <c r="K90" s="39">
        <v>0.08</v>
      </c>
      <c r="L90" s="37">
        <f t="shared" si="867"/>
        <v>14965.640000000001</v>
      </c>
      <c r="M90" s="28">
        <v>0.68899999999999995</v>
      </c>
      <c r="N90" s="25">
        <f t="shared" si="868"/>
        <v>10311.32596</v>
      </c>
      <c r="O90" s="39">
        <v>0.25600000000000001</v>
      </c>
      <c r="P90" s="25">
        <f t="shared" si="869"/>
        <v>3831.2038400000006</v>
      </c>
      <c r="Q90" s="39">
        <v>5.5E-2</v>
      </c>
      <c r="R90" s="25">
        <f t="shared" si="870"/>
        <v>823.11020000000008</v>
      </c>
      <c r="S90" s="28">
        <v>0.19600000000000001</v>
      </c>
      <c r="T90" s="25">
        <f t="shared" si="871"/>
        <v>2933.2654400000006</v>
      </c>
      <c r="U90" s="39">
        <v>0.52600000000000002</v>
      </c>
      <c r="V90" s="25">
        <f t="shared" si="872"/>
        <v>7871.9266400000006</v>
      </c>
      <c r="W90" s="39">
        <v>0.39</v>
      </c>
      <c r="X90" s="25">
        <f t="shared" si="873"/>
        <v>5836.5996000000005</v>
      </c>
      <c r="Y90" s="47"/>
      <c r="Z90" s="18">
        <f t="shared" si="874"/>
        <v>0</v>
      </c>
      <c r="AA90" s="27">
        <f>IF(L90&gt;0,(AC90+AK90)/L90,0)</f>
        <v>0</v>
      </c>
      <c r="AB90" s="47"/>
      <c r="AC90" s="37">
        <f t="shared" si="875"/>
        <v>0</v>
      </c>
      <c r="AD90" s="28"/>
      <c r="AE90" s="41">
        <f t="shared" si="876"/>
        <v>0</v>
      </c>
      <c r="AF90" s="28">
        <f t="shared" si="877"/>
        <v>0</v>
      </c>
      <c r="AG90" s="29">
        <f t="shared" si="663"/>
        <v>0</v>
      </c>
      <c r="AH90" s="43">
        <v>221</v>
      </c>
      <c r="AI90" s="39">
        <v>8.5000000000000006E-2</v>
      </c>
      <c r="AJ90" s="28"/>
      <c r="AK90" s="41">
        <f t="shared" si="878"/>
        <v>0</v>
      </c>
      <c r="AL90" s="18">
        <v>1.6</v>
      </c>
      <c r="AM90" s="18"/>
      <c r="AN90" s="122">
        <f>AN89+AH90-AM90</f>
        <v>1763.6000000000008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879">SUM(D88:D90)</f>
        <v>55700</v>
      </c>
      <c r="E91" s="51"/>
      <c r="F91" s="51">
        <f t="shared" ref="F91" si="880">SUM(F88:F90)</f>
        <v>52223</v>
      </c>
      <c r="G91" s="52"/>
      <c r="H91" s="52"/>
      <c r="I91" s="51">
        <f t="shared" ref="I91:J91" si="881">SUM(I88:I90)</f>
        <v>54650</v>
      </c>
      <c r="J91" s="51">
        <f t="shared" si="881"/>
        <v>48958</v>
      </c>
      <c r="K91" s="21">
        <f t="shared" ref="K91" si="882">IF(J91&gt;0,(J88*K88+J89*K89+J90*K90)/J91,0)</f>
        <v>8.2670942440459166E-2</v>
      </c>
      <c r="L91" s="52">
        <f t="shared" ref="L91" si="883">L88+L89+L90</f>
        <v>44910.595999999998</v>
      </c>
      <c r="M91" s="53">
        <f t="shared" ref="M91" si="884">IF(L91&gt;0,N91/L91,0)</f>
        <v>0.69875778945351785</v>
      </c>
      <c r="N91" s="54">
        <f t="shared" ref="N91" si="885">N88+N89+N90</f>
        <v>31381.628784</v>
      </c>
      <c r="O91" s="21">
        <f t="shared" ref="O91" si="886">IF(L91&gt;0,P91/L91,0)</f>
        <v>0.2699154890752285</v>
      </c>
      <c r="P91" s="54">
        <f t="shared" ref="P91" si="887">P88+P89+P90</f>
        <v>12122.065484000001</v>
      </c>
      <c r="Q91" s="21">
        <f t="shared" ref="Q91" si="888">IF(L91&gt;0,R91/L91,0)</f>
        <v>3.1326721471253691E-2</v>
      </c>
      <c r="R91" s="54">
        <f t="shared" ref="R91" si="889">R88+R89+R90</f>
        <v>1406.901732</v>
      </c>
      <c r="S91" s="21">
        <f t="shared" ref="S91" si="890">IF(L91&gt;0,T91/L91,0)</f>
        <v>0.20533956788282215</v>
      </c>
      <c r="T91" s="54">
        <f t="shared" ref="T91" si="891">T88+T89+T90</f>
        <v>9221.9223760000004</v>
      </c>
      <c r="U91" s="21">
        <f t="shared" ref="U91" si="892">IF(L91&gt;0,V91/L91,0)</f>
        <v>0.51565847480625737</v>
      </c>
      <c r="V91" s="54">
        <f t="shared" ref="V91" si="893">V88+V89+V90</f>
        <v>23158.529436000001</v>
      </c>
      <c r="W91" s="21">
        <f t="shared" ref="W91" si="894">IF(L91&gt;0,X91/L91,0)</f>
        <v>0.39000000000000007</v>
      </c>
      <c r="X91" s="54">
        <f t="shared" ref="X91" si="895">X88+X89+X90</f>
        <v>17515.132440000001</v>
      </c>
      <c r="Y91" s="55">
        <f t="shared" ref="Y91" si="896">IF(L91&gt;0,Z91/L91,0)</f>
        <v>0</v>
      </c>
      <c r="Z91" s="56">
        <f t="shared" ref="Z91" si="897">SUM(Z88:Z90)</f>
        <v>0</v>
      </c>
      <c r="AA91" s="55">
        <f t="shared" ref="AA91" si="898">IF(L91&gt;0,(AA88*L88+AA89*L89+AA90*L90)/L91,0)</f>
        <v>0</v>
      </c>
      <c r="AB91" s="55">
        <f t="shared" ref="AB91" si="899">IF(J91&gt;0,(J88*AB88+J89*AB89+J90*AB90)/J91,0)</f>
        <v>0</v>
      </c>
      <c r="AC91" s="52">
        <f t="shared" ref="AC91" si="900">SUM(AC88:AC90)</f>
        <v>0</v>
      </c>
      <c r="AD91" s="53">
        <f t="shared" ref="AD91" si="901">IF(J91&gt;0,(J88*AD88+J89*AD89+J90*AD90)/J91,0)</f>
        <v>0</v>
      </c>
      <c r="AE91" s="58">
        <f t="shared" ref="AE91" si="902">SUM(AE88:AE90)</f>
        <v>0</v>
      </c>
      <c r="AF91" s="53">
        <f t="shared" ref="AF91" si="903">IF(AND(Z91&gt;0),((Z88*AF88+Z89*AF89+Z90*AF90)/Z91),0)</f>
        <v>0</v>
      </c>
      <c r="AG91" s="57">
        <f t="shared" si="663"/>
        <v>0</v>
      </c>
      <c r="AH91" s="51">
        <f t="shared" ref="AH91" si="904">SUM(AH88:AH90)</f>
        <v>674</v>
      </c>
      <c r="AI91" s="21">
        <f t="shared" ref="AI91" si="905">IF(AH91&gt;0,(AI88*AH88+AI89*AH89+AI90*AH90)/AH91,0)</f>
        <v>8.8028189910979229E-2</v>
      </c>
      <c r="AJ91" s="53">
        <f t="shared" ref="AJ91" si="906">IF(J91&gt;0,(AJ88*J88+AJ89*J89+AJ90*J90)/J91,0)</f>
        <v>0</v>
      </c>
      <c r="AK91" s="58">
        <f t="shared" ref="AK91" si="907">SUM(AK88:AK90)</f>
        <v>0</v>
      </c>
      <c r="AL91" s="56"/>
      <c r="AM91" s="56">
        <f t="shared" ref="AM91" si="908">SUM(AM88:AM90)</f>
        <v>0</v>
      </c>
      <c r="AN91" s="106"/>
      <c r="AO91" s="107">
        <f>AN90</f>
        <v>1763.6000000000008</v>
      </c>
      <c r="AP91" s="51">
        <f t="shared" ref="AP91" si="909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11" t="s">
        <v>54</v>
      </c>
      <c r="D92" s="12">
        <v>16614</v>
      </c>
      <c r="E92" s="12">
        <v>0</v>
      </c>
      <c r="F92" s="12">
        <v>16254</v>
      </c>
      <c r="G92" s="13">
        <v>3.4</v>
      </c>
      <c r="H92" s="13">
        <v>3.7</v>
      </c>
      <c r="I92" s="12">
        <v>16367</v>
      </c>
      <c r="J92" s="12">
        <v>16105</v>
      </c>
      <c r="K92" s="14">
        <v>8.4000000000000005E-2</v>
      </c>
      <c r="L92" s="24">
        <f t="shared" ref="L92:L94" si="910">J92*(1-K92)</f>
        <v>14752.18</v>
      </c>
      <c r="M92" s="15">
        <v>0.71699999999999997</v>
      </c>
      <c r="N92" s="25">
        <f t="shared" ref="N92:N94" si="911">L92*M92</f>
        <v>10577.31306</v>
      </c>
      <c r="O92" s="14">
        <v>0.26300000000000001</v>
      </c>
      <c r="P92" s="25">
        <f t="shared" ref="P92:P94" si="912">L92*O92</f>
        <v>3879.8233400000004</v>
      </c>
      <c r="Q92" s="16">
        <v>0.02</v>
      </c>
      <c r="R92" s="25">
        <f t="shared" ref="R92:R94" si="913">L92*Q92</f>
        <v>295.04360000000003</v>
      </c>
      <c r="S92" s="26">
        <v>0.20200000000000001</v>
      </c>
      <c r="T92" s="25">
        <f t="shared" ref="T92:T94" si="914">L92*S92</f>
        <v>2979.9403600000001</v>
      </c>
      <c r="U92" s="16">
        <v>0.51</v>
      </c>
      <c r="V92" s="25">
        <f t="shared" ref="V92:V94" si="915">L92*U92</f>
        <v>7523.6118000000006</v>
      </c>
      <c r="W92" s="16">
        <v>0.39</v>
      </c>
      <c r="X92" s="25">
        <f t="shared" ref="X92:X94" si="916">W92*L92</f>
        <v>5753.3501999999999</v>
      </c>
      <c r="Y92" s="17"/>
      <c r="Z92" s="18">
        <f t="shared" ref="Z92:Z94" si="917">L92*Y92</f>
        <v>0</v>
      </c>
      <c r="AA92" s="27">
        <f>IF(L92&gt;0,(AC92+AK92)/L92,0)</f>
        <v>0</v>
      </c>
      <c r="AB92" s="17"/>
      <c r="AC92" s="24">
        <f t="shared" ref="AC92:AC94" si="918">AB92*L92</f>
        <v>0</v>
      </c>
      <c r="AD92" s="118"/>
      <c r="AE92" s="30">
        <f t="shared" ref="AE92:AE94" si="919">AH92*(1-AI92)*AD92</f>
        <v>0</v>
      </c>
      <c r="AF92" s="28">
        <f t="shared" ref="AF92:AF94" si="920">IF(AND(AD92&gt;0,AB92&gt;0,Y92&gt;0),((Y92-AB92)*AD92)/((AD92-AB92)*Y92),0)</f>
        <v>0</v>
      </c>
      <c r="AG92" s="60">
        <f t="shared" si="663"/>
        <v>0</v>
      </c>
      <c r="AH92" s="12">
        <v>235</v>
      </c>
      <c r="AI92" s="14">
        <v>8.6999999999999994E-2</v>
      </c>
      <c r="AJ92" s="15"/>
      <c r="AK92" s="30">
        <f t="shared" ref="AK92:AK94" si="921">AH92*(1-AI92)*AJ92</f>
        <v>0</v>
      </c>
      <c r="AL92" s="19">
        <v>1.6</v>
      </c>
      <c r="AM92" s="19"/>
      <c r="AN92" s="102">
        <f>AN90+AH92-AM92-AO92</f>
        <v>1998.6000000000008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11" t="s">
        <v>53</v>
      </c>
      <c r="D93" s="34">
        <v>19400</v>
      </c>
      <c r="E93" s="34">
        <v>1</v>
      </c>
      <c r="F93" s="34">
        <v>13880</v>
      </c>
      <c r="G93" s="35">
        <v>2.1</v>
      </c>
      <c r="H93" s="35">
        <v>4.4000000000000004</v>
      </c>
      <c r="I93" s="34">
        <v>14349</v>
      </c>
      <c r="J93" s="34">
        <v>16337</v>
      </c>
      <c r="K93" s="36">
        <v>8.5000000000000006E-2</v>
      </c>
      <c r="L93" s="37">
        <f t="shared" si="910"/>
        <v>14948.355000000001</v>
      </c>
      <c r="M93" s="38">
        <v>0.71899999999999997</v>
      </c>
      <c r="N93" s="25">
        <f t="shared" si="911"/>
        <v>10747.867245000001</v>
      </c>
      <c r="O93" s="36">
        <v>0.249</v>
      </c>
      <c r="P93" s="25">
        <f t="shared" si="912"/>
        <v>3722.1403950000004</v>
      </c>
      <c r="Q93" s="39">
        <v>3.2000000000000001E-2</v>
      </c>
      <c r="R93" s="25">
        <f t="shared" si="913"/>
        <v>478.34736000000004</v>
      </c>
      <c r="S93" s="28">
        <v>0.20300000000000001</v>
      </c>
      <c r="T93" s="25">
        <f t="shared" si="914"/>
        <v>3034.5160650000007</v>
      </c>
      <c r="U93" s="39">
        <v>0.51400000000000001</v>
      </c>
      <c r="V93" s="25">
        <f t="shared" si="915"/>
        <v>7683.4544700000006</v>
      </c>
      <c r="W93" s="39">
        <v>0.39</v>
      </c>
      <c r="X93" s="25">
        <f t="shared" si="916"/>
        <v>5829.8584500000006</v>
      </c>
      <c r="Y93" s="40"/>
      <c r="Z93" s="18">
        <f t="shared" si="917"/>
        <v>0</v>
      </c>
      <c r="AA93" s="27">
        <f>IF(L93&gt;0,(AC93+AK93)/L93,0)</f>
        <v>0</v>
      </c>
      <c r="AB93" s="40"/>
      <c r="AC93" s="37">
        <f t="shared" si="918"/>
        <v>0</v>
      </c>
      <c r="AD93" s="28"/>
      <c r="AE93" s="41">
        <f t="shared" si="919"/>
        <v>0</v>
      </c>
      <c r="AF93" s="28">
        <f t="shared" si="920"/>
        <v>0</v>
      </c>
      <c r="AG93" s="29">
        <f t="shared" si="663"/>
        <v>0</v>
      </c>
      <c r="AH93" s="34">
        <v>220</v>
      </c>
      <c r="AI93" s="36">
        <v>8.6999999999999994E-2</v>
      </c>
      <c r="AJ93" s="38"/>
      <c r="AK93" s="41">
        <f t="shared" si="921"/>
        <v>0</v>
      </c>
      <c r="AL93" s="42">
        <v>1.6</v>
      </c>
      <c r="AM93" s="42"/>
      <c r="AN93" s="122">
        <f>AN92+AH93-AM93</f>
        <v>2218.6000000000008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46" t="s">
        <v>49</v>
      </c>
      <c r="D94" s="43">
        <v>15246</v>
      </c>
      <c r="E94" s="43">
        <v>0</v>
      </c>
      <c r="F94" s="43">
        <v>15442</v>
      </c>
      <c r="G94" s="37">
        <v>0.6</v>
      </c>
      <c r="H94" s="37">
        <v>4.5</v>
      </c>
      <c r="I94" s="43">
        <v>16207</v>
      </c>
      <c r="J94" s="43">
        <v>16259</v>
      </c>
      <c r="K94" s="39">
        <v>0.08</v>
      </c>
      <c r="L94" s="37">
        <f t="shared" si="910"/>
        <v>14958.28</v>
      </c>
      <c r="M94" s="28">
        <v>0.748</v>
      </c>
      <c r="N94" s="25">
        <f t="shared" si="911"/>
        <v>11188.793440000001</v>
      </c>
      <c r="O94" s="39">
        <v>0.219</v>
      </c>
      <c r="P94" s="25">
        <f t="shared" si="912"/>
        <v>3275.8633199999999</v>
      </c>
      <c r="Q94" s="39">
        <v>3.3000000000000002E-2</v>
      </c>
      <c r="R94" s="25">
        <f t="shared" si="913"/>
        <v>493.62324000000007</v>
      </c>
      <c r="S94" s="28">
        <v>0.20899999999999999</v>
      </c>
      <c r="T94" s="25">
        <f t="shared" si="914"/>
        <v>3126.2805199999998</v>
      </c>
      <c r="U94" s="39">
        <v>0.51600000000000001</v>
      </c>
      <c r="V94" s="25">
        <f t="shared" si="915"/>
        <v>7718.4724800000004</v>
      </c>
      <c r="W94" s="39">
        <v>0.39</v>
      </c>
      <c r="X94" s="25">
        <f t="shared" si="916"/>
        <v>5833.7292000000007</v>
      </c>
      <c r="Y94" s="47"/>
      <c r="Z94" s="18">
        <f t="shared" si="917"/>
        <v>0</v>
      </c>
      <c r="AA94" s="27">
        <f>IF(L94&gt;0,(AC94+AK94)/L94,0)</f>
        <v>0</v>
      </c>
      <c r="AB94" s="47"/>
      <c r="AC94" s="37">
        <f t="shared" si="918"/>
        <v>0</v>
      </c>
      <c r="AD94" s="28"/>
      <c r="AE94" s="41">
        <f t="shared" si="919"/>
        <v>0</v>
      </c>
      <c r="AF94" s="28">
        <f t="shared" si="920"/>
        <v>0</v>
      </c>
      <c r="AG94" s="29">
        <f t="shared" si="663"/>
        <v>0</v>
      </c>
      <c r="AH94" s="43">
        <v>213</v>
      </c>
      <c r="AI94" s="39">
        <v>8.6999999999999994E-2</v>
      </c>
      <c r="AJ94" s="28"/>
      <c r="AK94" s="41">
        <f t="shared" si="921"/>
        <v>0</v>
      </c>
      <c r="AL94" s="18">
        <v>1.62</v>
      </c>
      <c r="AM94" s="18"/>
      <c r="AN94" s="122">
        <f>AN93+AH94-AM94</f>
        <v>2431.6000000000008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922">SUM(D92:D94)</f>
        <v>51260</v>
      </c>
      <c r="E95" s="51"/>
      <c r="F95" s="51">
        <f t="shared" ref="F95" si="923">SUM(F92:F94)</f>
        <v>45576</v>
      </c>
      <c r="G95" s="52"/>
      <c r="H95" s="52"/>
      <c r="I95" s="51">
        <f t="shared" ref="I95:J95" si="924">SUM(I92:I94)</f>
        <v>46923</v>
      </c>
      <c r="J95" s="51">
        <f t="shared" si="924"/>
        <v>48701</v>
      </c>
      <c r="K95" s="21">
        <f t="shared" ref="K95" si="925">IF(J95&gt;0,(J92*K92+J93*K93+J94*K94)/J95,0)</f>
        <v>8.3000041066918551E-2</v>
      </c>
      <c r="L95" s="52">
        <f t="shared" ref="L95" si="926">L92+L93+L94</f>
        <v>44658.815000000002</v>
      </c>
      <c r="M95" s="53">
        <f t="shared" ref="M95" si="927">IF(L95&gt;0,N95/L95,0)</f>
        <v>0.72805276505881311</v>
      </c>
      <c r="N95" s="54">
        <f t="shared" ref="N95" si="928">N92+N93+N94</f>
        <v>32513.973745000003</v>
      </c>
      <c r="O95" s="21">
        <f t="shared" ref="O95" si="929">IF(L95&gt;0,P95/L95,0)</f>
        <v>0.24357625823703563</v>
      </c>
      <c r="P95" s="54">
        <f t="shared" ref="P95" si="930">P92+P93+P94</f>
        <v>10877.827055000002</v>
      </c>
      <c r="Q95" s="21">
        <f t="shared" ref="Q95" si="931">IF(L95&gt;0,R95/L95,0)</f>
        <v>2.837097670415124E-2</v>
      </c>
      <c r="R95" s="54">
        <f t="shared" ref="R95" si="932">R92+R93+R94</f>
        <v>1267.0142000000001</v>
      </c>
      <c r="S95" s="21">
        <f t="shared" ref="S95" si="933">IF(L95&gt;0,T95/L95,0)</f>
        <v>0.20467934370851534</v>
      </c>
      <c r="T95" s="54">
        <f t="shared" ref="T95" si="934">T92+T93+T94</f>
        <v>9140.7369450000006</v>
      </c>
      <c r="U95" s="21">
        <f t="shared" ref="U95" si="935">IF(L95&gt;0,V95/L95,0)</f>
        <v>0.51334856847410748</v>
      </c>
      <c r="V95" s="54">
        <f t="shared" ref="V95" si="936">V92+V93+V94</f>
        <v>22925.53875</v>
      </c>
      <c r="W95" s="21">
        <f t="shared" ref="W95" si="937">IF(L95&gt;0,X95/L95,0)</f>
        <v>0.39</v>
      </c>
      <c r="X95" s="54">
        <f t="shared" ref="X95" si="938">X92+X93+X94</f>
        <v>17416.937850000002</v>
      </c>
      <c r="Y95" s="55">
        <f t="shared" ref="Y95" si="939">IF(L95&gt;0,Z95/L95,0)</f>
        <v>0</v>
      </c>
      <c r="Z95" s="56">
        <f t="shared" ref="Z95" si="940">SUM(Z92:Z94)</f>
        <v>0</v>
      </c>
      <c r="AA95" s="55">
        <f t="shared" ref="AA95" si="941">IF(L95&gt;0,(AA92*L92+AA93*L93+AA94*L94)/L95,0)</f>
        <v>0</v>
      </c>
      <c r="AB95" s="55">
        <f t="shared" ref="AB95" si="942">IF(J95&gt;0,(J92*AB92+J93*AB93+J94*AB94)/J95,0)</f>
        <v>0</v>
      </c>
      <c r="AC95" s="52">
        <f t="shared" ref="AC95" si="943">SUM(AC92:AC94)</f>
        <v>0</v>
      </c>
      <c r="AD95" s="53">
        <f t="shared" ref="AD95" si="944">IF(J95&gt;0,(J92*AD92+J93*AD93+J94*AD94)/J95,0)</f>
        <v>0</v>
      </c>
      <c r="AE95" s="58">
        <f t="shared" ref="AE95" si="945">SUM(AE92:AE94)</f>
        <v>0</v>
      </c>
      <c r="AF95" s="53">
        <f t="shared" ref="AF95" si="946">IF(AND(Z95&gt;0),((Z92*AF92+Z93*AF93+Z94*AF94)/Z95),0)</f>
        <v>0</v>
      </c>
      <c r="AG95" s="57">
        <f t="shared" si="663"/>
        <v>0</v>
      </c>
      <c r="AH95" s="51">
        <f t="shared" ref="AH95" si="947">SUM(AH92:AH94)</f>
        <v>668</v>
      </c>
      <c r="AI95" s="21">
        <f t="shared" ref="AI95" si="948">IF(AH95&gt;0,(AI92*AH92+AI93*AH93+AI94*AH94)/AH95,0)</f>
        <v>8.6999999999999994E-2</v>
      </c>
      <c r="AJ95" s="53">
        <f t="shared" ref="AJ95" si="949">IF(J95&gt;0,(AJ92*J92+AJ93*J93+AJ94*J94)/J95,0)</f>
        <v>0</v>
      </c>
      <c r="AK95" s="58">
        <f t="shared" ref="AK95" si="950">SUM(AK92:AK94)</f>
        <v>0</v>
      </c>
      <c r="AL95" s="56"/>
      <c r="AM95" s="56">
        <f t="shared" ref="AM95" si="951">SUM(AM92:AM94)</f>
        <v>0</v>
      </c>
      <c r="AN95" s="106"/>
      <c r="AO95" s="107">
        <f>AN94</f>
        <v>2431.6000000000008</v>
      </c>
      <c r="AP95" s="51">
        <f t="shared" ref="AP95" si="952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54</v>
      </c>
      <c r="D96" s="12">
        <v>14991</v>
      </c>
      <c r="E96" s="12">
        <v>0</v>
      </c>
      <c r="F96" s="12">
        <v>15750</v>
      </c>
      <c r="G96" s="13">
        <v>1.8</v>
      </c>
      <c r="H96" s="13">
        <v>3.8</v>
      </c>
      <c r="I96" s="12">
        <v>16707</v>
      </c>
      <c r="J96" s="12">
        <v>16122</v>
      </c>
      <c r="K96" s="14">
        <v>7.8E-2</v>
      </c>
      <c r="L96" s="24">
        <f t="shared" ref="L96:L98" si="953">J96*(1-K96)</f>
        <v>14864.484</v>
      </c>
      <c r="M96" s="15">
        <v>0.70699999999999996</v>
      </c>
      <c r="N96" s="25">
        <f t="shared" ref="N96:N98" si="954">L96*M96</f>
        <v>10509.190188</v>
      </c>
      <c r="O96" s="14">
        <v>0.25</v>
      </c>
      <c r="P96" s="25">
        <f t="shared" ref="P96:P98" si="955">L96*O96</f>
        <v>3716.1210000000001</v>
      </c>
      <c r="Q96" s="16">
        <v>4.2999999999999997E-2</v>
      </c>
      <c r="R96" s="25">
        <f t="shared" ref="R96:R98" si="956">L96*Q96</f>
        <v>639.17281200000002</v>
      </c>
      <c r="S96" s="26">
        <v>0.20399999999999999</v>
      </c>
      <c r="T96" s="25">
        <f t="shared" ref="T96:T98" si="957">L96*S96</f>
        <v>3032.3547359999998</v>
      </c>
      <c r="U96" s="16">
        <v>0.51900000000000002</v>
      </c>
      <c r="V96" s="25">
        <f t="shared" ref="V96:V98" si="958">L96*U96</f>
        <v>7714.6671960000003</v>
      </c>
      <c r="W96" s="16">
        <v>0.39</v>
      </c>
      <c r="X96" s="25">
        <f t="shared" ref="X96:X98" si="959">W96*L96</f>
        <v>5797.14876</v>
      </c>
      <c r="Y96" s="17"/>
      <c r="Z96" s="18">
        <f t="shared" ref="Z96:Z98" si="960">L96*Y96</f>
        <v>0</v>
      </c>
      <c r="AA96" s="27">
        <f>IF(L96&gt;0,(AC96+AK96)/L96,0)</f>
        <v>0</v>
      </c>
      <c r="AB96" s="17"/>
      <c r="AC96" s="24">
        <f t="shared" ref="AC96:AC98" si="961">AB96*L96</f>
        <v>0</v>
      </c>
      <c r="AD96" s="118"/>
      <c r="AE96" s="30">
        <f t="shared" ref="AE96:AE98" si="962">AH96*(1-AI96)*AD96</f>
        <v>0</v>
      </c>
      <c r="AF96" s="28">
        <f t="shared" ref="AF96:AF98" si="963">IF(AND(AD96&gt;0,AB96&gt;0,Y96&gt;0),((Y96-AB96)*AD96)/((AD96-AB96)*Y96),0)</f>
        <v>0</v>
      </c>
      <c r="AG96" s="60">
        <f t="shared" si="663"/>
        <v>0</v>
      </c>
      <c r="AH96" s="12">
        <v>213</v>
      </c>
      <c r="AI96" s="14">
        <v>8.4000000000000005E-2</v>
      </c>
      <c r="AJ96" s="15"/>
      <c r="AK96" s="30">
        <f t="shared" ref="AK96:AK98" si="964">AH96*(1-AI96)*AJ96</f>
        <v>0</v>
      </c>
      <c r="AL96" s="19">
        <v>1.6</v>
      </c>
      <c r="AM96" s="19"/>
      <c r="AN96" s="102">
        <f>AN94+AH96-AM96</f>
        <v>2644.6000000000008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11" t="s">
        <v>53</v>
      </c>
      <c r="D97" s="34">
        <v>19665</v>
      </c>
      <c r="E97" s="34">
        <v>1</v>
      </c>
      <c r="F97" s="34">
        <v>14656</v>
      </c>
      <c r="G97" s="35">
        <v>1.3</v>
      </c>
      <c r="H97" s="35">
        <v>3.9</v>
      </c>
      <c r="I97" s="34">
        <v>15325</v>
      </c>
      <c r="J97" s="34">
        <v>16131</v>
      </c>
      <c r="K97" s="36">
        <v>7.6999999999999999E-2</v>
      </c>
      <c r="L97" s="37">
        <f t="shared" si="953"/>
        <v>14888.913</v>
      </c>
      <c r="M97" s="38">
        <v>0.71599999999999997</v>
      </c>
      <c r="N97" s="25">
        <f t="shared" si="954"/>
        <v>10660.461708000001</v>
      </c>
      <c r="O97" s="36">
        <v>0.21</v>
      </c>
      <c r="P97" s="25">
        <f t="shared" si="955"/>
        <v>3126.67173</v>
      </c>
      <c r="Q97" s="39">
        <v>7.3999999999999996E-2</v>
      </c>
      <c r="R97" s="25">
        <f t="shared" si="956"/>
        <v>1101.7795619999999</v>
      </c>
      <c r="S97" s="28">
        <v>0.20100000000000001</v>
      </c>
      <c r="T97" s="25">
        <f t="shared" si="957"/>
        <v>2992.6715130000002</v>
      </c>
      <c r="U97" s="39">
        <v>0.52</v>
      </c>
      <c r="V97" s="25">
        <f t="shared" si="958"/>
        <v>7742.2347600000003</v>
      </c>
      <c r="W97" s="39">
        <v>0.39</v>
      </c>
      <c r="X97" s="25">
        <f t="shared" si="959"/>
        <v>5806.6760700000004</v>
      </c>
      <c r="Y97" s="40"/>
      <c r="Z97" s="18">
        <f t="shared" si="960"/>
        <v>0</v>
      </c>
      <c r="AA97" s="27">
        <f>IF(L97&gt;0,(AC97+AK97)/L97,0)</f>
        <v>0</v>
      </c>
      <c r="AB97" s="40"/>
      <c r="AC97" s="37">
        <f t="shared" si="961"/>
        <v>0</v>
      </c>
      <c r="AD97" s="28"/>
      <c r="AE97" s="41">
        <f t="shared" si="962"/>
        <v>0</v>
      </c>
      <c r="AF97" s="28">
        <f t="shared" si="963"/>
        <v>0</v>
      </c>
      <c r="AG97" s="29">
        <f t="shared" si="663"/>
        <v>0</v>
      </c>
      <c r="AH97" s="34">
        <v>193</v>
      </c>
      <c r="AI97" s="36">
        <v>8.7999999999999995E-2</v>
      </c>
      <c r="AJ97" s="38"/>
      <c r="AK97" s="41">
        <f t="shared" si="964"/>
        <v>0</v>
      </c>
      <c r="AL97" s="42">
        <v>1.68</v>
      </c>
      <c r="AM97" s="42"/>
      <c r="AN97" s="122">
        <f>AN96+AH97-AM97</f>
        <v>2837.6000000000008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11" t="s">
        <v>50</v>
      </c>
      <c r="D98" s="43">
        <v>13944</v>
      </c>
      <c r="E98" s="43">
        <v>2</v>
      </c>
      <c r="F98" s="43">
        <v>14414</v>
      </c>
      <c r="G98" s="37">
        <v>0.9</v>
      </c>
      <c r="H98" s="37">
        <v>4</v>
      </c>
      <c r="I98" s="43">
        <v>14482</v>
      </c>
      <c r="J98" s="43">
        <v>16051</v>
      </c>
      <c r="K98" s="39">
        <v>7.8E-2</v>
      </c>
      <c r="L98" s="37">
        <f t="shared" si="953"/>
        <v>14799.022000000001</v>
      </c>
      <c r="M98" s="28">
        <v>0.66400000000000003</v>
      </c>
      <c r="N98" s="25">
        <f t="shared" si="954"/>
        <v>9826.5506080000014</v>
      </c>
      <c r="O98" s="39">
        <v>0.19400000000000001</v>
      </c>
      <c r="P98" s="25">
        <f t="shared" si="955"/>
        <v>2871.0102680000005</v>
      </c>
      <c r="Q98" s="39">
        <v>0.14199999999999999</v>
      </c>
      <c r="R98" s="25">
        <f t="shared" si="956"/>
        <v>2101.4611239999999</v>
      </c>
      <c r="S98" s="28">
        <v>0.20699999999999999</v>
      </c>
      <c r="T98" s="25">
        <f t="shared" si="957"/>
        <v>3063.3975540000001</v>
      </c>
      <c r="U98" s="39">
        <v>0.51200000000000001</v>
      </c>
      <c r="V98" s="25">
        <f t="shared" si="958"/>
        <v>7577.0992640000004</v>
      </c>
      <c r="W98" s="39">
        <v>0.39</v>
      </c>
      <c r="X98" s="25">
        <f t="shared" si="959"/>
        <v>5771.6185800000003</v>
      </c>
      <c r="Y98" s="47"/>
      <c r="Z98" s="18">
        <f t="shared" si="960"/>
        <v>0</v>
      </c>
      <c r="AA98" s="27">
        <f>IF(L98&gt;0,(AC98+AK98)/L98,0)</f>
        <v>0</v>
      </c>
      <c r="AB98" s="47"/>
      <c r="AC98" s="37">
        <f t="shared" si="961"/>
        <v>0</v>
      </c>
      <c r="AD98" s="28"/>
      <c r="AE98" s="41">
        <f t="shared" si="962"/>
        <v>0</v>
      </c>
      <c r="AF98" s="28">
        <f t="shared" si="963"/>
        <v>0</v>
      </c>
      <c r="AG98" s="29">
        <f t="shared" si="663"/>
        <v>0</v>
      </c>
      <c r="AH98" s="43">
        <v>193</v>
      </c>
      <c r="AI98" s="39">
        <v>8.6999999999999994E-2</v>
      </c>
      <c r="AJ98" s="28"/>
      <c r="AK98" s="41">
        <f t="shared" si="964"/>
        <v>0</v>
      </c>
      <c r="AL98" s="18">
        <v>1.65</v>
      </c>
      <c r="AM98" s="18"/>
      <c r="AN98" s="122">
        <f>AN97+AH98-AM98</f>
        <v>3030.6000000000008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965">SUM(D96:D98)</f>
        <v>48600</v>
      </c>
      <c r="E99" s="51"/>
      <c r="F99" s="51">
        <f t="shared" ref="F99" si="966">SUM(F96:F98)</f>
        <v>44820</v>
      </c>
      <c r="G99" s="52"/>
      <c r="H99" s="52"/>
      <c r="I99" s="51">
        <f t="shared" ref="I99:J99" si="967">SUM(I96:I98)</f>
        <v>46514</v>
      </c>
      <c r="J99" s="51">
        <f t="shared" si="967"/>
        <v>48304</v>
      </c>
      <c r="K99" s="21">
        <f t="shared" ref="K99" si="968">IF(J99&gt;0,(J96*K96+J97*K97+J98*K98)/J99,0)</f>
        <v>7.7666052500828087E-2</v>
      </c>
      <c r="L99" s="52">
        <f t="shared" ref="L99" si="969">L96+L97+L98</f>
        <v>44552.419000000002</v>
      </c>
      <c r="M99" s="53">
        <f t="shared" ref="M99" si="970">IF(L99&gt;0,N99/L99,0)</f>
        <v>0.69572434448508857</v>
      </c>
      <c r="N99" s="54">
        <f t="shared" ref="N99" si="971">N96+N97+N98</f>
        <v>30996.202504000004</v>
      </c>
      <c r="O99" s="21">
        <f t="shared" ref="O99" si="972">IF(L99&gt;0,P99/L99,0)</f>
        <v>0.21803087724596953</v>
      </c>
      <c r="P99" s="54">
        <f t="shared" ref="P99" si="973">P96+P97+P98</f>
        <v>9713.802998000001</v>
      </c>
      <c r="Q99" s="21">
        <f t="shared" ref="Q99" si="974">IF(L99&gt;0,R99/L99,0)</f>
        <v>8.6244778268942029E-2</v>
      </c>
      <c r="R99" s="54">
        <f t="shared" ref="R99" si="975">R96+R97+R98</f>
        <v>3842.4134979999999</v>
      </c>
      <c r="S99" s="21">
        <f t="shared" ref="S99" si="976">IF(L99&gt;0,T99/L99,0)</f>
        <v>0.20399394706267243</v>
      </c>
      <c r="T99" s="54">
        <f t="shared" ref="T99" si="977">T96+T97+T98</f>
        <v>9088.4238030000015</v>
      </c>
      <c r="U99" s="21">
        <f t="shared" ref="U99" si="978">IF(L99&gt;0,V99/L99,0)</f>
        <v>0.51700899158808866</v>
      </c>
      <c r="V99" s="54">
        <f t="shared" ref="V99" si="979">V96+V97+V98</f>
        <v>23034.001220000002</v>
      </c>
      <c r="W99" s="21">
        <f t="shared" ref="W99" si="980">IF(L99&gt;0,X99/L99,0)</f>
        <v>0.38999999999999996</v>
      </c>
      <c r="X99" s="54">
        <f t="shared" ref="X99" si="981">X96+X97+X98</f>
        <v>17375.44341</v>
      </c>
      <c r="Y99" s="55">
        <f t="shared" ref="Y99" si="982">IF(L99&gt;0,Z99/L99,0)</f>
        <v>0</v>
      </c>
      <c r="Z99" s="56">
        <f t="shared" ref="Z99" si="983">SUM(Z96:Z98)</f>
        <v>0</v>
      </c>
      <c r="AA99" s="55">
        <f t="shared" ref="AA99" si="984">IF(L99&gt;0,(AA96*L96+AA97*L97+AA98*L98)/L99,0)</f>
        <v>0</v>
      </c>
      <c r="AB99" s="55">
        <f t="shared" ref="AB99" si="985">IF(J99&gt;0,(J96*AB96+J97*AB97+J98*AB98)/J99,0)</f>
        <v>0</v>
      </c>
      <c r="AC99" s="52">
        <f t="shared" ref="AC99" si="986">SUM(AC96:AC98)</f>
        <v>0</v>
      </c>
      <c r="AD99" s="53">
        <f t="shared" ref="AD99" si="987">IF(J99&gt;0,(J96*AD96+J97*AD97+J98*AD98)/J99,0)</f>
        <v>0</v>
      </c>
      <c r="AE99" s="58">
        <f t="shared" ref="AE99" si="988">SUM(AE96:AE98)</f>
        <v>0</v>
      </c>
      <c r="AF99" s="53">
        <f t="shared" ref="AF99" si="989">IF(AND(Z99&gt;0),((Z96*AF96+Z97*AF97+Z98*AF98)/Z99),0)</f>
        <v>0</v>
      </c>
      <c r="AG99" s="57">
        <f t="shared" si="663"/>
        <v>0</v>
      </c>
      <c r="AH99" s="51">
        <f t="shared" ref="AH99" si="990">SUM(AH96:AH98)</f>
        <v>599</v>
      </c>
      <c r="AI99" s="21">
        <f t="shared" ref="AI99" si="991">IF(AH99&gt;0,(AI96*AH96+AI97*AH97+AI98*AH98)/AH99,0)</f>
        <v>8.6255425709515859E-2</v>
      </c>
      <c r="AJ99" s="53">
        <f t="shared" ref="AJ99" si="992">IF(J99&gt;0,(AJ96*J96+AJ97*J97+AJ98*J98)/J99,0)</f>
        <v>0</v>
      </c>
      <c r="AK99" s="58">
        <f t="shared" ref="AK99" si="993">SUM(AK96:AK98)</f>
        <v>0</v>
      </c>
      <c r="AL99" s="56"/>
      <c r="AM99" s="56">
        <f t="shared" ref="AM99" si="994">SUM(AM96:AM98)</f>
        <v>0</v>
      </c>
      <c r="AN99" s="106"/>
      <c r="AO99" s="107">
        <f>AN98</f>
        <v>3030.6000000000008</v>
      </c>
      <c r="AP99" s="51">
        <f t="shared" ref="AP99" si="995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46" t="s">
        <v>51</v>
      </c>
      <c r="D100" s="12">
        <v>2300</v>
      </c>
      <c r="E100" s="12">
        <v>0</v>
      </c>
      <c r="F100" s="12">
        <v>14160</v>
      </c>
      <c r="G100" s="13">
        <v>1.5</v>
      </c>
      <c r="H100" s="13">
        <v>4.0999999999999996</v>
      </c>
      <c r="I100" s="12">
        <v>14521</v>
      </c>
      <c r="J100" s="12">
        <v>15549</v>
      </c>
      <c r="K100" s="14">
        <v>7.4999999999999997E-2</v>
      </c>
      <c r="L100" s="24">
        <f t="shared" ref="L100:L102" si="996">J100*(1-K100)</f>
        <v>14382.825000000001</v>
      </c>
      <c r="M100" s="15">
        <v>0.47199999999999998</v>
      </c>
      <c r="N100" s="25">
        <f t="shared" ref="N100:N102" si="997">L100*M100</f>
        <v>6788.6934000000001</v>
      </c>
      <c r="O100" s="14">
        <v>0.40899999999999997</v>
      </c>
      <c r="P100" s="25">
        <f t="shared" ref="P100:P102" si="998">L100*O100</f>
        <v>5882.575425</v>
      </c>
      <c r="Q100" s="16">
        <v>0.11899999999999999</v>
      </c>
      <c r="R100" s="25">
        <f t="shared" ref="R100:R102" si="999">L100*Q100</f>
        <v>1711.5561749999999</v>
      </c>
      <c r="S100" s="26">
        <v>0.214</v>
      </c>
      <c r="T100" s="25">
        <f t="shared" ref="T100:T102" si="1000">L100*S100</f>
        <v>3077.9245500000002</v>
      </c>
      <c r="U100" s="16">
        <v>0.47799999999999998</v>
      </c>
      <c r="V100" s="25">
        <f t="shared" ref="V100:V102" si="1001">L100*U100</f>
        <v>6874.99035</v>
      </c>
      <c r="W100" s="16">
        <v>0.39</v>
      </c>
      <c r="X100" s="25">
        <f t="shared" ref="X100:X102" si="1002">W100*L100</f>
        <v>5609.3017500000005</v>
      </c>
      <c r="Y100" s="17">
        <v>2.9299999999999999E-3</v>
      </c>
      <c r="Z100" s="18">
        <f t="shared" ref="Z100:Z102" si="1003">L100*Y100</f>
        <v>42.141677250000001</v>
      </c>
      <c r="AA100" s="27">
        <f>IF(L100&gt;0,(AC100+AK100)/L100,0)</f>
        <v>3.1E-4</v>
      </c>
      <c r="AB100" s="17">
        <v>3.1E-4</v>
      </c>
      <c r="AC100" s="24">
        <f t="shared" ref="AC100:AC102" si="1004">AB100*L100</f>
        <v>4.4586757500000003</v>
      </c>
      <c r="AD100" s="118">
        <v>0.2218</v>
      </c>
      <c r="AE100" s="30">
        <f t="shared" ref="AE100:AE102" si="1005">AH100*(1-AI100)*AD100</f>
        <v>37.7022294</v>
      </c>
      <c r="AF100" s="28">
        <f t="shared" ref="AF100:AF102" si="1006">IF(AND(AD100&gt;0,AB100&gt;0,Y100&gt;0),((Y100-AB100)*AD100)/((AD100-AB100)*Y100),0)</f>
        <v>0.89544948215290887</v>
      </c>
      <c r="AG100" s="60">
        <f t="shared" si="663"/>
        <v>0</v>
      </c>
      <c r="AH100" s="12">
        <v>187</v>
      </c>
      <c r="AI100" s="14">
        <v>9.0999999999999998E-2</v>
      </c>
      <c r="AJ100" s="15"/>
      <c r="AK100" s="30">
        <f t="shared" ref="AK100:AK102" si="1007">AH100*(1-AI100)*AJ100</f>
        <v>0</v>
      </c>
      <c r="AL100" s="19">
        <v>1.62</v>
      </c>
      <c r="AM100" s="19">
        <v>1200.44</v>
      </c>
      <c r="AN100" s="102">
        <f>AN98+AH100-AM100</f>
        <v>2017.1600000000008</v>
      </c>
      <c r="AO100" s="121"/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11" t="s">
        <v>53</v>
      </c>
      <c r="D101" s="34">
        <v>20250</v>
      </c>
      <c r="E101" s="34">
        <v>2</v>
      </c>
      <c r="F101" s="34">
        <v>13457</v>
      </c>
      <c r="G101" s="35">
        <v>1.3</v>
      </c>
      <c r="H101" s="35">
        <v>4.7</v>
      </c>
      <c r="I101" s="34">
        <v>14445</v>
      </c>
      <c r="J101" s="34">
        <v>15637</v>
      </c>
      <c r="K101" s="36">
        <v>7.5999999999999998E-2</v>
      </c>
      <c r="L101" s="37">
        <f t="shared" si="996"/>
        <v>14448.588000000002</v>
      </c>
      <c r="M101" s="38">
        <v>0.63100000000000001</v>
      </c>
      <c r="N101" s="25">
        <f t="shared" si="997"/>
        <v>9117.0590280000015</v>
      </c>
      <c r="O101" s="36">
        <v>0.26900000000000002</v>
      </c>
      <c r="P101" s="25">
        <f t="shared" si="998"/>
        <v>3886.6701720000005</v>
      </c>
      <c r="Q101" s="39">
        <v>0.1</v>
      </c>
      <c r="R101" s="25">
        <f t="shared" si="999"/>
        <v>1444.8588000000002</v>
      </c>
      <c r="S101" s="28">
        <v>0.20200000000000001</v>
      </c>
      <c r="T101" s="25">
        <f t="shared" si="1000"/>
        <v>2918.6147760000003</v>
      </c>
      <c r="U101" s="39">
        <v>0.50600000000000001</v>
      </c>
      <c r="V101" s="25">
        <f t="shared" si="1001"/>
        <v>7310.9855280000011</v>
      </c>
      <c r="W101" s="39">
        <v>0.39</v>
      </c>
      <c r="X101" s="25">
        <f t="shared" si="1002"/>
        <v>5634.9493200000006</v>
      </c>
      <c r="Y101" s="40">
        <v>2.9299999999999999E-3</v>
      </c>
      <c r="Z101" s="18">
        <f t="shared" si="1003"/>
        <v>42.334362840000004</v>
      </c>
      <c r="AA101" s="27">
        <f>IF(L101&gt;0,(AC101+AK101)/L101,0)</f>
        <v>2.8999999999999995E-4</v>
      </c>
      <c r="AB101" s="40">
        <v>2.9E-4</v>
      </c>
      <c r="AC101" s="37">
        <f t="shared" si="1004"/>
        <v>4.19009052</v>
      </c>
      <c r="AD101" s="28">
        <v>0.218</v>
      </c>
      <c r="AE101" s="41">
        <f t="shared" si="1005"/>
        <v>38.203192000000001</v>
      </c>
      <c r="AF101" s="28">
        <f t="shared" si="1006"/>
        <v>0.9022240971527552</v>
      </c>
      <c r="AG101" s="29">
        <f t="shared" si="663"/>
        <v>0</v>
      </c>
      <c r="AH101" s="34">
        <v>193</v>
      </c>
      <c r="AI101" s="36">
        <v>9.1999999999999998E-2</v>
      </c>
      <c r="AJ101" s="38"/>
      <c r="AK101" s="41">
        <f t="shared" si="1007"/>
        <v>0</v>
      </c>
      <c r="AL101" s="42">
        <v>1.6</v>
      </c>
      <c r="AM101" s="42"/>
      <c r="AN101" s="122">
        <f>AN100+AH101-AM101</f>
        <v>2210.1600000000008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11" t="s">
        <v>50</v>
      </c>
      <c r="D102" s="43">
        <v>18850</v>
      </c>
      <c r="E102" s="43">
        <v>2</v>
      </c>
      <c r="F102" s="43">
        <v>15526</v>
      </c>
      <c r="G102" s="37">
        <v>1.3</v>
      </c>
      <c r="H102" s="37">
        <v>4.3</v>
      </c>
      <c r="I102" s="43">
        <v>15758</v>
      </c>
      <c r="J102" s="43">
        <v>15200</v>
      </c>
      <c r="K102" s="39">
        <v>8.1000000000000003E-2</v>
      </c>
      <c r="L102" s="37">
        <f t="shared" si="996"/>
        <v>13968.800000000001</v>
      </c>
      <c r="M102" s="28">
        <v>0.60699999999999998</v>
      </c>
      <c r="N102" s="25">
        <f t="shared" si="997"/>
        <v>8479.0616000000009</v>
      </c>
      <c r="O102" s="39">
        <v>0.29799999999999999</v>
      </c>
      <c r="P102" s="25">
        <f t="shared" si="998"/>
        <v>4162.7024000000001</v>
      </c>
      <c r="Q102" s="39">
        <v>9.5000000000000001E-2</v>
      </c>
      <c r="R102" s="25">
        <f t="shared" si="999"/>
        <v>1327.0360000000001</v>
      </c>
      <c r="S102" s="28">
        <v>0.188</v>
      </c>
      <c r="T102" s="25">
        <f t="shared" si="1000"/>
        <v>2626.1344000000004</v>
      </c>
      <c r="U102" s="39">
        <v>0.51900000000000002</v>
      </c>
      <c r="V102" s="25">
        <f t="shared" si="1001"/>
        <v>7249.8072000000011</v>
      </c>
      <c r="W102" s="39">
        <v>0.39</v>
      </c>
      <c r="X102" s="25">
        <f t="shared" si="1002"/>
        <v>5447.8320000000003</v>
      </c>
      <c r="Y102" s="47">
        <v>2.96E-3</v>
      </c>
      <c r="Z102" s="18">
        <f t="shared" si="1003"/>
        <v>41.347648</v>
      </c>
      <c r="AA102" s="27">
        <f>IF(L102&gt;0,(AC102+AK102)/L102,0)</f>
        <v>3.1E-4</v>
      </c>
      <c r="AB102" s="47">
        <v>3.1E-4</v>
      </c>
      <c r="AC102" s="37">
        <f t="shared" si="1004"/>
        <v>4.3303280000000006</v>
      </c>
      <c r="AD102" s="28">
        <v>0.22</v>
      </c>
      <c r="AE102" s="41">
        <f t="shared" si="1005"/>
        <v>38.638599999999997</v>
      </c>
      <c r="AF102" s="28">
        <f t="shared" si="1006"/>
        <v>0.896533567570028</v>
      </c>
      <c r="AG102" s="29">
        <f t="shared" si="663"/>
        <v>0</v>
      </c>
      <c r="AH102" s="43">
        <v>193</v>
      </c>
      <c r="AI102" s="39">
        <v>0.09</v>
      </c>
      <c r="AJ102" s="28"/>
      <c r="AK102" s="41">
        <f t="shared" si="1007"/>
        <v>0</v>
      </c>
      <c r="AL102" s="18">
        <v>1.65</v>
      </c>
      <c r="AM102" s="18"/>
      <c r="AN102" s="122">
        <f>AN101+AH102-AM102</f>
        <v>2403.1600000000008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1008">SUM(D100:D102)</f>
        <v>41400</v>
      </c>
      <c r="E103" s="51"/>
      <c r="F103" s="51">
        <f t="shared" ref="F103" si="1009">SUM(F100:F102)</f>
        <v>43143</v>
      </c>
      <c r="G103" s="52"/>
      <c r="H103" s="52"/>
      <c r="I103" s="51">
        <f t="shared" ref="I103:J103" si="1010">SUM(I100:I102)</f>
        <v>44724</v>
      </c>
      <c r="J103" s="51">
        <f t="shared" si="1010"/>
        <v>46386</v>
      </c>
      <c r="K103" s="21">
        <f t="shared" ref="K103" si="1011">IF(J103&gt;0,(J100*K100+J101*K101+J102*K102)/J103,0)</f>
        <v>7.7303216487733376E-2</v>
      </c>
      <c r="L103" s="52">
        <f t="shared" ref="L103" si="1012">L100+L101+L102</f>
        <v>42800.213000000003</v>
      </c>
      <c r="M103" s="53">
        <f t="shared" ref="M103" si="1013">IF(L103&gt;0,N103/L103,0)</f>
        <v>0.56973581014655228</v>
      </c>
      <c r="N103" s="54">
        <f t="shared" ref="N103" si="1014">N100+N101+N102</f>
        <v>24384.814028000001</v>
      </c>
      <c r="O103" s="21">
        <f t="shared" ref="O103" si="1015">IF(L103&gt;0,P103/L103,0)</f>
        <v>0.32551118371770721</v>
      </c>
      <c r="P103" s="54">
        <f t="shared" ref="P103" si="1016">P100+P101+P102</f>
        <v>13931.947997000001</v>
      </c>
      <c r="Q103" s="21">
        <f t="shared" ref="Q103" si="1017">IF(L103&gt;0,R103/L103,0)</f>
        <v>0.10475300613574048</v>
      </c>
      <c r="R103" s="54">
        <f t="shared" ref="R103" si="1018">R100+R101+R102</f>
        <v>4483.4509749999997</v>
      </c>
      <c r="S103" s="21">
        <f t="shared" ref="S103" si="1019">IF(L103&gt;0,T103/L103,0)</f>
        <v>0.20146333678292677</v>
      </c>
      <c r="T103" s="54">
        <f t="shared" ref="T103" si="1020">T100+T101+T102</f>
        <v>8622.6737260000009</v>
      </c>
      <c r="U103" s="21">
        <f t="shared" ref="U103" si="1021">IF(L103&gt;0,V103/L103,0)</f>
        <v>0.50083356075821395</v>
      </c>
      <c r="V103" s="54">
        <f t="shared" ref="V103" si="1022">V100+V101+V102</f>
        <v>21435.783078</v>
      </c>
      <c r="W103" s="21">
        <f t="shared" ref="W103" si="1023">IF(L103&gt;0,X103/L103,0)</f>
        <v>0.38999999999999996</v>
      </c>
      <c r="X103" s="54">
        <f t="shared" ref="X103" si="1024">X100+X101+X102</f>
        <v>16692.083070000001</v>
      </c>
      <c r="Y103" s="55">
        <f t="shared" ref="Y103" si="1025">IF(L103&gt;0,Z103/L103,0)</f>
        <v>2.9397911662262049E-3</v>
      </c>
      <c r="Z103" s="56">
        <f t="shared" ref="Z103" si="1026">SUM(Z100:Z102)</f>
        <v>125.82368808999999</v>
      </c>
      <c r="AA103" s="55">
        <f t="shared" ref="AA103" si="1027">IF(L103&gt;0,(AA100*L100+AA101*L101+AA102*L102)/L103,0)</f>
        <v>3.0324835696495249E-4</v>
      </c>
      <c r="AB103" s="55">
        <f t="shared" ref="AB103" si="1028">IF(J103&gt;0,(J100*AB100+J101*AB101+J102*AB102)/J103,0)</f>
        <v>3.0325787953261761E-4</v>
      </c>
      <c r="AC103" s="52">
        <f t="shared" ref="AC103" si="1029">SUM(AC100:AC102)</f>
        <v>12.979094270000001</v>
      </c>
      <c r="AD103" s="53">
        <f t="shared" ref="AD103" si="1030">IF(J103&gt;0,(J100*AD100+J101*AD101+J102*AD102)/J103,0)</f>
        <v>0.21992916397188808</v>
      </c>
      <c r="AE103" s="58">
        <f t="shared" ref="AE103" si="1031">SUM(AE100:AE102)</f>
        <v>114.54402139999999</v>
      </c>
      <c r="AF103" s="53">
        <f t="shared" ref="AF103" si="1032">IF(AND(Z103&gt;0),((Z100*AF100+Z101*AF101+Z102*AF102)/Z103),0)</f>
        <v>0.89808510185829049</v>
      </c>
      <c r="AG103" s="57">
        <f t="shared" si="663"/>
        <v>0</v>
      </c>
      <c r="AH103" s="51">
        <f t="shared" ref="AH103" si="1033">SUM(AH100:AH102)</f>
        <v>573</v>
      </c>
      <c r="AI103" s="21">
        <f t="shared" ref="AI103" si="1034">IF(AH103&gt;0,(AI100*AH100+AI101*AH101+AI102*AH102)/AH103,0)</f>
        <v>9.0999999999999998E-2</v>
      </c>
      <c r="AJ103" s="53">
        <f t="shared" ref="AJ103" si="1035">IF(J103&gt;0,(AJ100*J100+AJ101*J101+AJ102*J102)/J103,0)</f>
        <v>0</v>
      </c>
      <c r="AK103" s="58">
        <f t="shared" ref="AK103" si="1036">SUM(AK100:AK102)</f>
        <v>0</v>
      </c>
      <c r="AL103" s="56"/>
      <c r="AM103" s="56">
        <f t="shared" ref="AM103" si="1037">SUM(AM100:AM102)</f>
        <v>1200.44</v>
      </c>
      <c r="AN103" s="123"/>
      <c r="AO103" s="107">
        <f>AN102</f>
        <v>2403.1600000000008</v>
      </c>
      <c r="AP103" s="51">
        <f t="shared" ref="AP103" si="1038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46" t="s">
        <v>51</v>
      </c>
      <c r="D104" s="12">
        <v>5500</v>
      </c>
      <c r="E104" s="12">
        <v>0</v>
      </c>
      <c r="F104" s="12">
        <v>13838</v>
      </c>
      <c r="G104" s="13">
        <v>2.4</v>
      </c>
      <c r="H104" s="13">
        <v>4.8</v>
      </c>
      <c r="I104" s="12">
        <v>13933</v>
      </c>
      <c r="J104" s="12">
        <v>15234</v>
      </c>
      <c r="K104" s="14">
        <v>7.9000000000000001E-2</v>
      </c>
      <c r="L104" s="24">
        <f t="shared" ref="L104:L106" si="1039">J104*(1-K104)</f>
        <v>14030.514000000001</v>
      </c>
      <c r="M104" s="15">
        <v>0.59699999999999998</v>
      </c>
      <c r="N104" s="25">
        <f t="shared" ref="N104:N106" si="1040">L104*M104</f>
        <v>8376.2168579999998</v>
      </c>
      <c r="O104" s="14">
        <v>0.36</v>
      </c>
      <c r="P104" s="25">
        <f t="shared" ref="P104:P106" si="1041">L104*O104</f>
        <v>5050.9850400000005</v>
      </c>
      <c r="Q104" s="16">
        <v>4.2999999999999997E-2</v>
      </c>
      <c r="R104" s="25">
        <f t="shared" ref="R104:R106" si="1042">L104*Q104</f>
        <v>603.31210199999998</v>
      </c>
      <c r="S104" s="26">
        <v>0.184</v>
      </c>
      <c r="T104" s="25">
        <f t="shared" ref="T104:T106" si="1043">L104*S104</f>
        <v>2581.6145759999999</v>
      </c>
      <c r="U104" s="16">
        <v>0.51700000000000002</v>
      </c>
      <c r="V104" s="25">
        <f t="shared" ref="V104:V106" si="1044">L104*U104</f>
        <v>7253.7757380000012</v>
      </c>
      <c r="W104" s="16">
        <v>0.39</v>
      </c>
      <c r="X104" s="25">
        <f t="shared" ref="X104:X106" si="1045">W104*L104</f>
        <v>5471.9004600000007</v>
      </c>
      <c r="Y104" s="17">
        <v>3.14E-3</v>
      </c>
      <c r="Z104" s="18">
        <f t="shared" ref="Z104:Z106" si="1046">L104*Y104</f>
        <v>44.055813960000002</v>
      </c>
      <c r="AA104" s="27">
        <f>IF(L104&gt;0,(AC104+AK104)/L104,0)</f>
        <v>3.3E-4</v>
      </c>
      <c r="AB104" s="17">
        <v>3.3E-4</v>
      </c>
      <c r="AC104" s="24">
        <f t="shared" ref="AC104:AC106" si="1047">AB104*L104</f>
        <v>4.6300696200000004</v>
      </c>
      <c r="AD104" s="118">
        <v>0.22159999999999999</v>
      </c>
      <c r="AE104" s="30">
        <f t="shared" ref="AE104:AE106" si="1048">AH104*(1-AI104)*AD104</f>
        <v>40.824038399999999</v>
      </c>
      <c r="AF104" s="28">
        <f t="shared" ref="AF104:AF106" si="1049">IF(AND(AD104&gt;0,AB104&gt;0,Y104&gt;0),((Y104-AB104)*AD104)/((AD104-AB104)*Y104),0)</f>
        <v>0.89623911070401641</v>
      </c>
      <c r="AG104" s="60">
        <f t="shared" si="663"/>
        <v>0</v>
      </c>
      <c r="AH104" s="12">
        <v>202</v>
      </c>
      <c r="AI104" s="14">
        <v>8.7999999999999995E-2</v>
      </c>
      <c r="AJ104" s="15"/>
      <c r="AK104" s="30">
        <f t="shared" ref="AK104:AK106" si="1050">AH104*(1-AI104)*AJ104</f>
        <v>0</v>
      </c>
      <c r="AL104" s="19">
        <v>1.64</v>
      </c>
      <c r="AM104" s="19">
        <v>1017.34</v>
      </c>
      <c r="AN104" s="102">
        <f>AN102+AH104-AM104</f>
        <v>1587.8200000000006</v>
      </c>
      <c r="AO104" s="103"/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49</v>
      </c>
      <c r="D105" s="34">
        <v>21346</v>
      </c>
      <c r="E105" s="34">
        <v>0</v>
      </c>
      <c r="F105" s="34">
        <v>11454</v>
      </c>
      <c r="G105" s="35">
        <v>2.7</v>
      </c>
      <c r="H105" s="35">
        <v>5.9</v>
      </c>
      <c r="I105" s="34">
        <v>12756</v>
      </c>
      <c r="J105" s="34">
        <v>12681</v>
      </c>
      <c r="K105" s="36">
        <v>7.0999999999999994E-2</v>
      </c>
      <c r="L105" s="37">
        <f t="shared" si="1039"/>
        <v>11780.649000000001</v>
      </c>
      <c r="M105" s="38">
        <v>0.66200000000000003</v>
      </c>
      <c r="N105" s="25">
        <f t="shared" si="1040"/>
        <v>7798.7896380000011</v>
      </c>
      <c r="O105" s="36">
        <v>0.29699999999999999</v>
      </c>
      <c r="P105" s="25">
        <f t="shared" si="1041"/>
        <v>3498.8527530000001</v>
      </c>
      <c r="Q105" s="39">
        <v>0.04</v>
      </c>
      <c r="R105" s="25">
        <f t="shared" si="1042"/>
        <v>471.22596000000004</v>
      </c>
      <c r="S105" s="28">
        <v>0.17599999999999999</v>
      </c>
      <c r="T105" s="25">
        <f t="shared" si="1043"/>
        <v>2073.3942240000001</v>
      </c>
      <c r="U105" s="39">
        <v>0.52600000000000002</v>
      </c>
      <c r="V105" s="25">
        <f t="shared" si="1044"/>
        <v>6196.6213740000012</v>
      </c>
      <c r="W105" s="39">
        <v>0.39</v>
      </c>
      <c r="X105" s="25">
        <f t="shared" si="1045"/>
        <v>4594.4531100000004</v>
      </c>
      <c r="Y105" s="40">
        <v>3.2000000000000002E-3</v>
      </c>
      <c r="Z105" s="18">
        <f t="shared" si="1046"/>
        <v>37.698076800000003</v>
      </c>
      <c r="AA105" s="27">
        <f>IF(L105&gt;0,(AC105+AK105)/L105,0)</f>
        <v>3.2000000000000003E-4</v>
      </c>
      <c r="AB105" s="40">
        <v>3.2000000000000003E-4</v>
      </c>
      <c r="AC105" s="37">
        <f t="shared" si="1047"/>
        <v>3.7698076800000009</v>
      </c>
      <c r="AD105" s="28">
        <v>0.22600000000000001</v>
      </c>
      <c r="AE105" s="41">
        <f t="shared" si="1048"/>
        <v>32.280031999999999</v>
      </c>
      <c r="AF105" s="28">
        <f t="shared" si="1049"/>
        <v>0.90127614321162708</v>
      </c>
      <c r="AG105" s="29">
        <f t="shared" si="663"/>
        <v>0</v>
      </c>
      <c r="AH105" s="34">
        <v>158</v>
      </c>
      <c r="AI105" s="36">
        <v>9.6000000000000002E-2</v>
      </c>
      <c r="AJ105" s="38"/>
      <c r="AK105" s="41">
        <f t="shared" si="1050"/>
        <v>0</v>
      </c>
      <c r="AL105" s="42">
        <v>1.6</v>
      </c>
      <c r="AM105" s="42"/>
      <c r="AN105" s="122">
        <f>AN104+AH105-AM105</f>
        <v>1745.8200000000006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11" t="s">
        <v>50</v>
      </c>
      <c r="D106" s="43">
        <v>17554</v>
      </c>
      <c r="E106" s="43">
        <v>0</v>
      </c>
      <c r="F106" s="43">
        <v>17792</v>
      </c>
      <c r="G106" s="37">
        <v>1.8</v>
      </c>
      <c r="H106" s="37">
        <v>5.9</v>
      </c>
      <c r="I106" s="43">
        <v>18063</v>
      </c>
      <c r="J106" s="43">
        <v>12956</v>
      </c>
      <c r="K106" s="39">
        <v>7.0999999999999994E-2</v>
      </c>
      <c r="L106" s="37">
        <f t="shared" si="1039"/>
        <v>12036.124</v>
      </c>
      <c r="M106" s="28">
        <v>0.72199999999999998</v>
      </c>
      <c r="N106" s="25">
        <f t="shared" si="1040"/>
        <v>8690.0815279999988</v>
      </c>
      <c r="O106" s="39">
        <v>0.21199999999999999</v>
      </c>
      <c r="P106" s="25">
        <f t="shared" si="1041"/>
        <v>2551.6582880000001</v>
      </c>
      <c r="Q106" s="39">
        <v>6.6000000000000003E-2</v>
      </c>
      <c r="R106" s="25">
        <f t="shared" si="1042"/>
        <v>794.384184</v>
      </c>
      <c r="S106" s="28">
        <v>0.16300000000000001</v>
      </c>
      <c r="T106" s="25">
        <f t="shared" si="1043"/>
        <v>1961.8882120000001</v>
      </c>
      <c r="U106" s="39">
        <v>0.54500000000000004</v>
      </c>
      <c r="V106" s="25">
        <f t="shared" si="1044"/>
        <v>6559.6875800000007</v>
      </c>
      <c r="W106" s="39">
        <v>0.39</v>
      </c>
      <c r="X106" s="25">
        <f t="shared" si="1045"/>
        <v>4694.0883599999997</v>
      </c>
      <c r="Y106" s="47">
        <v>3.3400000000000001E-3</v>
      </c>
      <c r="Z106" s="18">
        <f t="shared" si="1046"/>
        <v>40.200654159999999</v>
      </c>
      <c r="AA106" s="27">
        <f>IF(L106&gt;0,(AC106+AK106)/L106,0)</f>
        <v>3.3999999999999997E-4</v>
      </c>
      <c r="AB106" s="47">
        <v>3.4000000000000002E-4</v>
      </c>
      <c r="AC106" s="37">
        <f t="shared" si="1047"/>
        <v>4.0922821599999999</v>
      </c>
      <c r="AD106" s="28">
        <v>0.2235</v>
      </c>
      <c r="AE106" s="41">
        <f t="shared" si="1048"/>
        <v>43.022856000000004</v>
      </c>
      <c r="AF106" s="28">
        <f t="shared" si="1049"/>
        <v>0.89957206934043721</v>
      </c>
      <c r="AG106" s="29">
        <f t="shared" si="663"/>
        <v>0</v>
      </c>
      <c r="AH106" s="43">
        <v>212</v>
      </c>
      <c r="AI106" s="39">
        <v>9.1999999999999998E-2</v>
      </c>
      <c r="AJ106" s="28"/>
      <c r="AK106" s="41">
        <f t="shared" si="1050"/>
        <v>0</v>
      </c>
      <c r="AL106" s="18">
        <v>1.7</v>
      </c>
      <c r="AM106" s="18"/>
      <c r="AN106" s="122">
        <f>AN105+AH106-AM106</f>
        <v>1957.8200000000006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1051">SUM(D104:D106)</f>
        <v>44400</v>
      </c>
      <c r="E107" s="51"/>
      <c r="F107" s="51">
        <f t="shared" ref="F107" si="1052">SUM(F104:F106)</f>
        <v>43084</v>
      </c>
      <c r="G107" s="52"/>
      <c r="H107" s="52"/>
      <c r="I107" s="51">
        <f t="shared" ref="I107:J107" si="1053">SUM(I104:I106)</f>
        <v>44752</v>
      </c>
      <c r="J107" s="51">
        <f t="shared" si="1053"/>
        <v>40871</v>
      </c>
      <c r="K107" s="21">
        <f t="shared" ref="K107" si="1054">IF(J107&gt;0,(J104*K104+J105*K105+J106*K106)/J107,0)</f>
        <v>7.3981869785422413E-2</v>
      </c>
      <c r="L107" s="52">
        <f t="shared" ref="L107" si="1055">L104+L105+L106</f>
        <v>37847.286999999997</v>
      </c>
      <c r="M107" s="53">
        <f t="shared" ref="M107" si="1056">IF(L107&gt;0,N107/L107,0)</f>
        <v>0.65698468754180461</v>
      </c>
      <c r="N107" s="54">
        <f t="shared" ref="N107" si="1057">N104+N105+N106</f>
        <v>24865.088024000001</v>
      </c>
      <c r="O107" s="21">
        <f t="shared" ref="O107" si="1058">IF(L107&gt;0,P107/L107,0)</f>
        <v>0.29332343110881376</v>
      </c>
      <c r="P107" s="54">
        <f t="shared" ref="P107" si="1059">P104+P105+P106</f>
        <v>11101.496081000001</v>
      </c>
      <c r="Q107" s="21">
        <f t="shared" ref="Q107" si="1060">IF(L107&gt;0,R107/L107,0)</f>
        <v>4.9380613358098832E-2</v>
      </c>
      <c r="R107" s="54">
        <f t="shared" ref="R107" si="1061">R104+R105+R106</f>
        <v>1868.9222460000001</v>
      </c>
      <c r="S107" s="21">
        <f t="shared" ref="S107" si="1062">IF(L107&gt;0,T107/L107,0)</f>
        <v>0.17483147502752311</v>
      </c>
      <c r="T107" s="54">
        <f t="shared" ref="T107" si="1063">T104+T105+T106</f>
        <v>6616.8970119999994</v>
      </c>
      <c r="U107" s="21">
        <f t="shared" ref="U107" si="1064">IF(L107&gt;0,V107/L107,0)</f>
        <v>0.52870591997783101</v>
      </c>
      <c r="V107" s="54">
        <f t="shared" ref="V107" si="1065">V104+V105+V106</f>
        <v>20010.084692000004</v>
      </c>
      <c r="W107" s="21">
        <f t="shared" ref="W107" si="1066">IF(L107&gt;0,X107/L107,0)</f>
        <v>0.39000000000000007</v>
      </c>
      <c r="X107" s="54">
        <f t="shared" ref="X107" si="1067">X104+X105+X106</f>
        <v>14760.441930000001</v>
      </c>
      <c r="Y107" s="55">
        <f t="shared" ref="Y107" si="1068">IF(L107&gt;0,Z107/L107,0)</f>
        <v>3.222279708450437E-3</v>
      </c>
      <c r="Z107" s="56">
        <f t="shared" ref="Z107" si="1069">SUM(Z104:Z106)</f>
        <v>121.95454492</v>
      </c>
      <c r="AA107" s="55">
        <f t="shared" ref="AA107" si="1070">IF(L107&gt;0,(AA104*L104+AA105*L105+AA106*L106)/L107,0)</f>
        <v>3.3006750153584332E-4</v>
      </c>
      <c r="AB107" s="55">
        <f t="shared" ref="AB107" si="1071">IF(J107&gt;0,(J104*AB104+J105*AB105+J106*AB106)/J107,0)</f>
        <v>3.3006728487191406E-4</v>
      </c>
      <c r="AC107" s="52">
        <f t="shared" ref="AC107" si="1072">SUM(AC104:AC106)</f>
        <v>12.492159460000002</v>
      </c>
      <c r="AD107" s="53">
        <f t="shared" ref="AD107" si="1073">IF(J107&gt;0,(J104*AD104+J105*AD105+J106*AD106)/J107,0)</f>
        <v>0.22356747816300065</v>
      </c>
      <c r="AE107" s="58">
        <f t="shared" ref="AE107" si="1074">SUM(AE104:AE106)</f>
        <v>116.1269264</v>
      </c>
      <c r="AF107" s="53">
        <f t="shared" ref="AF107" si="1075">IF(AND(Z107&gt;0),((Z104*AF104+Z105*AF105+Z106*AF106)/Z107),0)</f>
        <v>0.89889480144519207</v>
      </c>
      <c r="AG107" s="57">
        <f t="shared" si="663"/>
        <v>0</v>
      </c>
      <c r="AH107" s="51">
        <f t="shared" ref="AH107" si="1076">SUM(AH104:AH106)</f>
        <v>572</v>
      </c>
      <c r="AI107" s="21">
        <f t="shared" ref="AI107" si="1077">IF(AH107&gt;0,(AI104*AH104+AI105*AH105+AI106*AH106)/AH107,0)</f>
        <v>9.1692307692307712E-2</v>
      </c>
      <c r="AJ107" s="53">
        <f t="shared" ref="AJ107" si="1078">IF(J107&gt;0,(AJ104*J104+AJ105*J105+AJ106*J106)/J107,0)</f>
        <v>0</v>
      </c>
      <c r="AK107" s="58">
        <f t="shared" ref="AK107" si="1079">SUM(AK104:AK106)</f>
        <v>0</v>
      </c>
      <c r="AL107" s="56"/>
      <c r="AM107" s="56">
        <f t="shared" ref="AM107" si="1080">SUM(AM104:AM106)</f>
        <v>1017.34</v>
      </c>
      <c r="AN107" s="106"/>
      <c r="AO107" s="107">
        <f>AN106</f>
        <v>1957.8200000000006</v>
      </c>
      <c r="AP107" s="51">
        <f t="shared" ref="AP107" si="1081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46" t="s">
        <v>51</v>
      </c>
      <c r="D108" s="12">
        <v>3600</v>
      </c>
      <c r="E108" s="12">
        <v>0</v>
      </c>
      <c r="F108" s="12">
        <v>14021</v>
      </c>
      <c r="G108" s="13">
        <v>2.8</v>
      </c>
      <c r="H108" s="13">
        <v>4.3</v>
      </c>
      <c r="I108" s="12">
        <v>14769</v>
      </c>
      <c r="J108" s="12">
        <v>16134</v>
      </c>
      <c r="K108" s="14">
        <v>0.08</v>
      </c>
      <c r="L108" s="24">
        <f t="shared" ref="L108:L110" si="1082">J108*(1-K108)</f>
        <v>14843.28</v>
      </c>
      <c r="M108" s="15">
        <v>0.64900000000000002</v>
      </c>
      <c r="N108" s="25">
        <f t="shared" ref="N108:N110" si="1083">L108*M108</f>
        <v>9633.2887200000005</v>
      </c>
      <c r="O108" s="14">
        <v>0.34100000000000003</v>
      </c>
      <c r="P108" s="25">
        <f t="shared" ref="P108:P110" si="1084">L108*O108</f>
        <v>5061.5584800000006</v>
      </c>
      <c r="Q108" s="16">
        <v>0.01</v>
      </c>
      <c r="R108" s="25">
        <f t="shared" ref="R108:R110" si="1085">L108*Q108</f>
        <v>148.43280000000001</v>
      </c>
      <c r="S108" s="26">
        <v>0.20100000000000001</v>
      </c>
      <c r="T108" s="25">
        <f t="shared" ref="T108:T110" si="1086">L108*S108</f>
        <v>2983.4992800000005</v>
      </c>
      <c r="U108" s="16">
        <v>0.495</v>
      </c>
      <c r="V108" s="25">
        <f t="shared" ref="V108:V110" si="1087">L108*U108</f>
        <v>7347.4236000000001</v>
      </c>
      <c r="W108" s="16">
        <v>0.39</v>
      </c>
      <c r="X108" s="25">
        <f t="shared" ref="X108:X110" si="1088">W108*L108</f>
        <v>5788.8792000000003</v>
      </c>
      <c r="Y108" s="17">
        <v>3.2699999999999999E-3</v>
      </c>
      <c r="Z108" s="18">
        <f t="shared" ref="Z108:Z110" si="1089">L108*Y108</f>
        <v>48.537525600000002</v>
      </c>
      <c r="AA108" s="27">
        <f>IF(L108&gt;0,(AC108+AK108)/L108,0)</f>
        <v>3.6999999999999999E-4</v>
      </c>
      <c r="AB108" s="17">
        <v>3.6999999999999999E-4</v>
      </c>
      <c r="AC108" s="24">
        <f t="shared" ref="AC108:AC110" si="1090">AB108*L108</f>
        <v>5.4920135999999999</v>
      </c>
      <c r="AD108" s="118">
        <v>0.22359999999999999</v>
      </c>
      <c r="AE108" s="30">
        <f t="shared" ref="AE108:AE110" si="1091">AH108*(1-AI108)*AD108</f>
        <v>43.783116</v>
      </c>
      <c r="AF108" s="28">
        <f t="shared" ref="AF108:AF110" si="1092">IF(AND(AD108&gt;0,AB108&gt;0,Y108&gt;0),((Y108-AB108)*AD108)/((AD108-AB108)*Y108),0)</f>
        <v>0.88832009223492558</v>
      </c>
      <c r="AG108" s="60">
        <f t="shared" si="663"/>
        <v>0</v>
      </c>
      <c r="AH108" s="12">
        <v>214</v>
      </c>
      <c r="AI108" s="14">
        <v>8.5000000000000006E-2</v>
      </c>
      <c r="AJ108" s="15"/>
      <c r="AK108" s="30">
        <f t="shared" ref="AK108:AK110" si="1093">AH108*(1-AI108)*AJ108</f>
        <v>0</v>
      </c>
      <c r="AL108" s="19">
        <v>1.65</v>
      </c>
      <c r="AM108" s="19">
        <v>1196.08</v>
      </c>
      <c r="AN108" s="102">
        <f>AN106+AH108-AM108</f>
        <v>975.74000000000069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11" t="s">
        <v>49</v>
      </c>
      <c r="D109" s="34">
        <v>19905</v>
      </c>
      <c r="E109" s="34">
        <v>4</v>
      </c>
      <c r="F109" s="34">
        <v>14745</v>
      </c>
      <c r="G109" s="35">
        <v>4</v>
      </c>
      <c r="H109" s="35">
        <v>6</v>
      </c>
      <c r="I109" s="34">
        <v>15840</v>
      </c>
      <c r="J109" s="34">
        <v>16331</v>
      </c>
      <c r="K109" s="36">
        <v>6.9000000000000006E-2</v>
      </c>
      <c r="L109" s="37">
        <f t="shared" si="1082"/>
        <v>15204.161</v>
      </c>
      <c r="M109" s="38">
        <v>0.70199999999999996</v>
      </c>
      <c r="N109" s="25">
        <f t="shared" si="1083"/>
        <v>10673.321022</v>
      </c>
      <c r="O109" s="36">
        <v>0.27800000000000002</v>
      </c>
      <c r="P109" s="25">
        <f t="shared" si="1084"/>
        <v>4226.7567580000004</v>
      </c>
      <c r="Q109" s="39">
        <v>0.02</v>
      </c>
      <c r="R109" s="25">
        <f t="shared" si="1085"/>
        <v>304.08321999999998</v>
      </c>
      <c r="S109" s="28">
        <v>0.20699999999999999</v>
      </c>
      <c r="T109" s="25">
        <f t="shared" si="1086"/>
        <v>3147.2613269999997</v>
      </c>
      <c r="U109" s="39">
        <v>0.504</v>
      </c>
      <c r="V109" s="25">
        <f t="shared" si="1087"/>
        <v>7662.8971440000005</v>
      </c>
      <c r="W109" s="39">
        <v>0.39</v>
      </c>
      <c r="X109" s="25">
        <f t="shared" si="1088"/>
        <v>5929.6227900000004</v>
      </c>
      <c r="Y109" s="40">
        <v>3.1800000000000001E-3</v>
      </c>
      <c r="Z109" s="18">
        <f t="shared" si="1089"/>
        <v>48.349231979999999</v>
      </c>
      <c r="AA109" s="27">
        <f>IF(L109&gt;0,(AC109+AK109)/L109,0)</f>
        <v>2.9E-4</v>
      </c>
      <c r="AB109" s="40">
        <v>2.9E-4</v>
      </c>
      <c r="AC109" s="37">
        <f t="shared" si="1090"/>
        <v>4.4092066900000004</v>
      </c>
      <c r="AD109" s="28">
        <v>0.22389999999999999</v>
      </c>
      <c r="AE109" s="41">
        <f t="shared" si="1091"/>
        <v>45.424384199999999</v>
      </c>
      <c r="AF109" s="28">
        <f t="shared" si="1092"/>
        <v>0.90998366146809417</v>
      </c>
      <c r="AG109" s="29">
        <f t="shared" si="663"/>
        <v>0</v>
      </c>
      <c r="AH109" s="34">
        <v>221</v>
      </c>
      <c r="AI109" s="36">
        <v>8.2000000000000003E-2</v>
      </c>
      <c r="AJ109" s="38"/>
      <c r="AK109" s="41">
        <f t="shared" si="1093"/>
        <v>0</v>
      </c>
      <c r="AL109" s="42">
        <v>1.65</v>
      </c>
      <c r="AM109" s="42"/>
      <c r="AN109" s="122">
        <f>AN108+AH109-AM109</f>
        <v>1196.7400000000007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11" t="s">
        <v>52</v>
      </c>
      <c r="D110" s="43">
        <v>22334</v>
      </c>
      <c r="E110" s="43">
        <v>2</v>
      </c>
      <c r="F110" s="43">
        <v>16175</v>
      </c>
      <c r="G110" s="37">
        <v>4.0999999999999996</v>
      </c>
      <c r="H110" s="37">
        <v>4.4000000000000004</v>
      </c>
      <c r="I110" s="43">
        <v>16525</v>
      </c>
      <c r="J110" s="43">
        <v>16107</v>
      </c>
      <c r="K110" s="39">
        <v>7.0999999999999994E-2</v>
      </c>
      <c r="L110" s="37">
        <f t="shared" si="1082"/>
        <v>14963.403</v>
      </c>
      <c r="M110" s="28">
        <v>0.73399999999999999</v>
      </c>
      <c r="N110" s="25">
        <f t="shared" si="1083"/>
        <v>10983.137801999999</v>
      </c>
      <c r="O110" s="39">
        <v>0.23200000000000001</v>
      </c>
      <c r="P110" s="25">
        <f t="shared" si="1084"/>
        <v>3471.5094960000001</v>
      </c>
      <c r="Q110" s="39">
        <v>3.4000000000000002E-2</v>
      </c>
      <c r="R110" s="25">
        <f t="shared" si="1085"/>
        <v>508.75570200000004</v>
      </c>
      <c r="S110" s="28">
        <v>0.20200000000000001</v>
      </c>
      <c r="T110" s="25">
        <f t="shared" si="1086"/>
        <v>3022.6074060000001</v>
      </c>
      <c r="U110" s="39">
        <v>0.49099999999999999</v>
      </c>
      <c r="V110" s="25">
        <f t="shared" si="1087"/>
        <v>7347.0308729999997</v>
      </c>
      <c r="W110" s="39">
        <v>0.39</v>
      </c>
      <c r="X110" s="25">
        <f t="shared" si="1088"/>
        <v>5835.7271700000001</v>
      </c>
      <c r="Y110" s="47">
        <v>3.15E-3</v>
      </c>
      <c r="Z110" s="18">
        <f t="shared" si="1089"/>
        <v>47.134719449999999</v>
      </c>
      <c r="AA110" s="27">
        <f>IF(L110&gt;0,(AC110+AK110)/L110,0)</f>
        <v>2.9999999999999997E-4</v>
      </c>
      <c r="AB110" s="47">
        <v>2.9999999999999997E-4</v>
      </c>
      <c r="AC110" s="37">
        <f t="shared" si="1090"/>
        <v>4.4890208999999999</v>
      </c>
      <c r="AD110" s="28">
        <v>0.22239999999999999</v>
      </c>
      <c r="AE110" s="41">
        <f t="shared" si="1091"/>
        <v>44.110371199999996</v>
      </c>
      <c r="AF110" s="28">
        <f t="shared" si="1092"/>
        <v>0.90598400548873304</v>
      </c>
      <c r="AG110" s="29">
        <f t="shared" si="663"/>
        <v>0</v>
      </c>
      <c r="AH110" s="43">
        <v>217</v>
      </c>
      <c r="AI110" s="39">
        <v>8.5999999999999993E-2</v>
      </c>
      <c r="AJ110" s="28"/>
      <c r="AK110" s="41">
        <f t="shared" si="1093"/>
        <v>0</v>
      </c>
      <c r="AL110" s="18">
        <v>1.65</v>
      </c>
      <c r="AM110" s="18"/>
      <c r="AN110" s="122">
        <f>AN109+AH110-AM110</f>
        <v>1413.7400000000007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1094">SUM(D108:D110)</f>
        <v>45839</v>
      </c>
      <c r="E111" s="51"/>
      <c r="F111" s="51">
        <f t="shared" ref="F111" si="1095">SUM(F108:F110)</f>
        <v>44941</v>
      </c>
      <c r="G111" s="52"/>
      <c r="H111" s="52"/>
      <c r="I111" s="51">
        <f t="shared" ref="I111:J111" si="1096">SUM(I108:I110)</f>
        <v>47134</v>
      </c>
      <c r="J111" s="51">
        <f t="shared" si="1096"/>
        <v>48572</v>
      </c>
      <c r="K111" s="21">
        <f t="shared" ref="K111" si="1097">IF(J111&gt;0,(J108*K108+J109*K109+J110*K110)/J111,0)</f>
        <v>7.3317055093469488E-2</v>
      </c>
      <c r="L111" s="52">
        <f t="shared" ref="L111" si="1098">L108+L109+L110</f>
        <v>45010.843999999997</v>
      </c>
      <c r="M111" s="53">
        <f t="shared" ref="M111" si="1099">IF(L111&gt;0,N111/L111,0)</f>
        <v>0.69516020503859022</v>
      </c>
      <c r="N111" s="54">
        <f t="shared" ref="N111" si="1100">N108+N109+N110</f>
        <v>31289.747543999998</v>
      </c>
      <c r="O111" s="21">
        <f t="shared" ref="O111" si="1101">IF(L111&gt;0,P111/L111,0)</f>
        <v>0.28348334756842158</v>
      </c>
      <c r="P111" s="54">
        <f t="shared" ref="P111" si="1102">P108+P109+P110</f>
        <v>12759.824734000002</v>
      </c>
      <c r="Q111" s="21">
        <f t="shared" ref="Q111" si="1103">IF(L111&gt;0,R111/L111,0)</f>
        <v>2.1356447392988236E-2</v>
      </c>
      <c r="R111" s="54">
        <f t="shared" ref="R111" si="1104">R108+R109+R110</f>
        <v>961.27172200000007</v>
      </c>
      <c r="S111" s="21">
        <f t="shared" ref="S111" si="1105">IF(L111&gt;0,T111/L111,0)</f>
        <v>0.20335917302506035</v>
      </c>
      <c r="T111" s="54">
        <f t="shared" ref="T111" si="1106">T108+T109+T110</f>
        <v>9153.3680129999993</v>
      </c>
      <c r="U111" s="21">
        <f t="shared" ref="U111" si="1107">IF(L111&gt;0,V111/L111,0)</f>
        <v>0.49671033977945406</v>
      </c>
      <c r="V111" s="54">
        <f t="shared" ref="V111" si="1108">V108+V109+V110</f>
        <v>22357.351617</v>
      </c>
      <c r="W111" s="21">
        <f t="shared" ref="W111" si="1109">IF(L111&gt;0,X111/L111,0)</f>
        <v>0.39000000000000007</v>
      </c>
      <c r="X111" s="54">
        <f t="shared" ref="X111" si="1110">X108+X109+X110</f>
        <v>17554.229160000003</v>
      </c>
      <c r="Y111" s="55">
        <f t="shared" ref="Y111" si="1111">IF(L111&gt;0,Z111/L111,0)</f>
        <v>3.1997062092414888E-3</v>
      </c>
      <c r="Z111" s="56">
        <f t="shared" ref="Z111" si="1112">SUM(Z108:Z110)</f>
        <v>144.02147703</v>
      </c>
      <c r="AA111" s="55">
        <f t="shared" ref="AA111" si="1113">IF(L111&gt;0,(AA108*L108+AA109*L109+AA110*L110)/L111,0)</f>
        <v>3.1970609549112212E-4</v>
      </c>
      <c r="AB111" s="55">
        <f t="shared" ref="AB111" si="1114">IF(J111&gt;0,(J108*AB108+J109*AB109+J110*AB110)/J111,0)</f>
        <v>3.1988944247714727E-4</v>
      </c>
      <c r="AC111" s="52">
        <f t="shared" ref="AC111" si="1115">SUM(AC108:AC110)</f>
        <v>14.390241190000001</v>
      </c>
      <c r="AD111" s="53">
        <f t="shared" ref="AD111" si="1116">IF(J111&gt;0,(J108*AD108+J109*AD109+J110*AD110)/J111,0)</f>
        <v>0.22330293378901425</v>
      </c>
      <c r="AE111" s="58">
        <f t="shared" ref="AE111" si="1117">SUM(AE108:AE110)</f>
        <v>133.3178714</v>
      </c>
      <c r="AF111" s="53">
        <f t="shared" ref="AF111" si="1118">IF(AND(Z111&gt;0),((Z108*AF108+Z109*AF109+Z110*AF110)/Z111),0)</f>
        <v>0.90137370457626398</v>
      </c>
      <c r="AG111" s="57">
        <f t="shared" si="663"/>
        <v>0</v>
      </c>
      <c r="AH111" s="51">
        <f t="shared" ref="AH111" si="1119">SUM(AH108:AH110)</f>
        <v>652</v>
      </c>
      <c r="AI111" s="21">
        <f t="shared" ref="AI111" si="1120">IF(AH111&gt;0,(AI108*AH108+AI109*AH109+AI110*AH110)/AH111,0)</f>
        <v>8.4315950920245394E-2</v>
      </c>
      <c r="AJ111" s="53">
        <f t="shared" ref="AJ111" si="1121">IF(J111&gt;0,(AJ108*J108+AJ109*J109+AJ110*J110)/J111,0)</f>
        <v>0</v>
      </c>
      <c r="AK111" s="58">
        <f t="shared" ref="AK111" si="1122">SUM(AK108:AK110)</f>
        <v>0</v>
      </c>
      <c r="AL111" s="56"/>
      <c r="AM111" s="56">
        <f t="shared" ref="AM111" si="1123">SUM(AM108:AM110)</f>
        <v>1196.08</v>
      </c>
      <c r="AN111" s="106"/>
      <c r="AO111" s="107">
        <f>AN110</f>
        <v>1413.7400000000007</v>
      </c>
      <c r="AP111" s="51">
        <f t="shared" ref="AP111" si="1124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11" t="s">
        <v>54</v>
      </c>
      <c r="D112" s="12">
        <v>3200</v>
      </c>
      <c r="E112" s="12">
        <v>0</v>
      </c>
      <c r="F112" s="12">
        <v>14585</v>
      </c>
      <c r="G112" s="13">
        <v>3.9</v>
      </c>
      <c r="H112" s="13">
        <v>4.2</v>
      </c>
      <c r="I112" s="12">
        <v>15655</v>
      </c>
      <c r="J112" s="12">
        <v>16013</v>
      </c>
      <c r="K112" s="14">
        <v>7.0999999999999994E-2</v>
      </c>
      <c r="L112" s="24">
        <f t="shared" ref="L112:L114" si="1125">J112*(1-K112)</f>
        <v>14876.077000000001</v>
      </c>
      <c r="M112" s="15">
        <v>0.77100000000000002</v>
      </c>
      <c r="N112" s="25">
        <f t="shared" ref="N112:N114" si="1126">L112*M112</f>
        <v>11469.455367</v>
      </c>
      <c r="O112" s="14">
        <v>0.152</v>
      </c>
      <c r="P112" s="25">
        <f t="shared" ref="P112:P114" si="1127">L112*O112</f>
        <v>2261.1637040000001</v>
      </c>
      <c r="Q112" s="16">
        <v>7.6999999999999999E-2</v>
      </c>
      <c r="R112" s="25">
        <f t="shared" ref="R112:R114" si="1128">L112*Q112</f>
        <v>1145.4579290000001</v>
      </c>
      <c r="S112" s="26">
        <v>0.20499999999999999</v>
      </c>
      <c r="T112" s="25">
        <f t="shared" ref="T112:T114" si="1129">L112*S112</f>
        <v>3049.595785</v>
      </c>
      <c r="U112" s="16">
        <v>0.51200000000000001</v>
      </c>
      <c r="V112" s="25">
        <f t="shared" ref="V112:V114" si="1130">L112*U112</f>
        <v>7616.5514240000011</v>
      </c>
      <c r="W112" s="16">
        <v>0.39</v>
      </c>
      <c r="X112" s="25">
        <f t="shared" ref="X112:X114" si="1131">W112*L112</f>
        <v>5801.6700300000002</v>
      </c>
      <c r="Y112" s="17">
        <v>3.0899999999999999E-3</v>
      </c>
      <c r="Z112" s="18">
        <f t="shared" ref="Z112:Z114" si="1132">L112*Y112</f>
        <v>45.967077930000002</v>
      </c>
      <c r="AA112" s="27">
        <f>IF(L112&gt;0,(AC112+AK112)/L112,0)</f>
        <v>2.9999999999999997E-4</v>
      </c>
      <c r="AB112" s="17">
        <v>2.9999999999999997E-4</v>
      </c>
      <c r="AC112" s="24">
        <f t="shared" ref="AC112:AC114" si="1133">AB112*L112</f>
        <v>4.4628230999999996</v>
      </c>
      <c r="AD112" s="118">
        <v>0.22159999999999999</v>
      </c>
      <c r="AE112" s="30">
        <f t="shared" ref="AE112:AE114" si="1134">AH112*(1-AI112)*AD112</f>
        <v>42.689688799999999</v>
      </c>
      <c r="AF112" s="28">
        <f t="shared" ref="AF112:AF114" si="1135">IF(AND(AD112&gt;0,AB112&gt;0,Y112&gt;0),((Y112-AB112)*AD112)/((AD112-AB112)*Y112),0)</f>
        <v>0.90413663304656067</v>
      </c>
      <c r="AG112" s="60">
        <f t="shared" si="663"/>
        <v>0</v>
      </c>
      <c r="AH112" s="12">
        <v>211</v>
      </c>
      <c r="AI112" s="14">
        <v>8.6999999999999994E-2</v>
      </c>
      <c r="AJ112" s="15"/>
      <c r="AK112" s="30">
        <f t="shared" ref="AK112:AK114" si="1136">AH112*(1-AI112)*AJ112</f>
        <v>0</v>
      </c>
      <c r="AL112" s="19">
        <v>1.7</v>
      </c>
      <c r="AM112" s="19">
        <v>942.02</v>
      </c>
      <c r="AN112" s="102">
        <f>AN110+AH112-AM112</f>
        <v>682.72000000000071</v>
      </c>
      <c r="AO112" s="103"/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11" t="s">
        <v>49</v>
      </c>
      <c r="D113" s="34">
        <v>19940</v>
      </c>
      <c r="E113" s="34">
        <v>5</v>
      </c>
      <c r="F113" s="34">
        <v>16013</v>
      </c>
      <c r="G113" s="35">
        <v>4.2</v>
      </c>
      <c r="H113" s="35">
        <v>6.5</v>
      </c>
      <c r="I113" s="34">
        <v>15727</v>
      </c>
      <c r="J113" s="34">
        <v>15902</v>
      </c>
      <c r="K113" s="36">
        <v>7.1999999999999995E-2</v>
      </c>
      <c r="L113" s="37">
        <f t="shared" si="1125"/>
        <v>14757.056</v>
      </c>
      <c r="M113" s="38">
        <v>0.73099999999999998</v>
      </c>
      <c r="N113" s="25">
        <f t="shared" si="1126"/>
        <v>10787.407936</v>
      </c>
      <c r="O113" s="36">
        <v>0.21199999999999999</v>
      </c>
      <c r="P113" s="25">
        <f t="shared" si="1127"/>
        <v>3128.495872</v>
      </c>
      <c r="Q113" s="39">
        <v>5.7000000000000002E-2</v>
      </c>
      <c r="R113" s="25">
        <f t="shared" si="1128"/>
        <v>841.15219200000001</v>
      </c>
      <c r="S113" s="28">
        <v>0.20699999999999999</v>
      </c>
      <c r="T113" s="25">
        <f t="shared" si="1129"/>
        <v>3054.7105919999999</v>
      </c>
      <c r="U113" s="39">
        <v>0.51</v>
      </c>
      <c r="V113" s="25">
        <f t="shared" si="1130"/>
        <v>7526.0985600000004</v>
      </c>
      <c r="W113" s="39">
        <v>0.39</v>
      </c>
      <c r="X113" s="25">
        <f t="shared" si="1131"/>
        <v>5755.2518400000008</v>
      </c>
      <c r="Y113" s="40">
        <v>3.0100000000000001E-3</v>
      </c>
      <c r="Z113" s="18">
        <f t="shared" si="1132"/>
        <v>44.418738560000001</v>
      </c>
      <c r="AA113" s="27">
        <f>IF(L113&gt;0,(AC113+AK113)/L113,0)</f>
        <v>2.7E-4</v>
      </c>
      <c r="AB113" s="40">
        <v>2.7E-4</v>
      </c>
      <c r="AC113" s="37">
        <f t="shared" si="1133"/>
        <v>3.9844051200000004</v>
      </c>
      <c r="AD113" s="28">
        <v>0.22359999999999999</v>
      </c>
      <c r="AE113" s="41">
        <f t="shared" si="1134"/>
        <v>38.752786800000003</v>
      </c>
      <c r="AF113" s="28">
        <f t="shared" si="1135"/>
        <v>0.9113995304833975</v>
      </c>
      <c r="AG113" s="29">
        <f t="shared" si="663"/>
        <v>0</v>
      </c>
      <c r="AH113" s="34">
        <v>189</v>
      </c>
      <c r="AI113" s="36">
        <v>8.3000000000000004E-2</v>
      </c>
      <c r="AJ113" s="38"/>
      <c r="AK113" s="41">
        <f t="shared" si="1136"/>
        <v>0</v>
      </c>
      <c r="AL113" s="42">
        <v>1.65</v>
      </c>
      <c r="AM113" s="42"/>
      <c r="AN113" s="122">
        <f>AN112+AH113-AM113</f>
        <v>871.72000000000071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11" t="s">
        <v>52</v>
      </c>
      <c r="D114" s="43">
        <v>18596</v>
      </c>
      <c r="E114" s="43">
        <v>4</v>
      </c>
      <c r="F114" s="43">
        <v>18282</v>
      </c>
      <c r="G114" s="37">
        <v>3.6</v>
      </c>
      <c r="H114" s="37">
        <v>5</v>
      </c>
      <c r="I114" s="43">
        <v>18922</v>
      </c>
      <c r="J114" s="43">
        <v>15990</v>
      </c>
      <c r="K114" s="39">
        <v>7.1999999999999995E-2</v>
      </c>
      <c r="L114" s="37">
        <f t="shared" si="1125"/>
        <v>14838.720000000001</v>
      </c>
      <c r="M114" s="28">
        <v>0.66500000000000004</v>
      </c>
      <c r="N114" s="25">
        <f t="shared" si="1126"/>
        <v>9867.7488000000012</v>
      </c>
      <c r="O114" s="39">
        <v>0.28499999999999998</v>
      </c>
      <c r="P114" s="25">
        <f t="shared" si="1127"/>
        <v>4229.0352000000003</v>
      </c>
      <c r="Q114" s="39">
        <v>0.05</v>
      </c>
      <c r="R114" s="25">
        <f t="shared" si="1128"/>
        <v>741.93600000000015</v>
      </c>
      <c r="S114" s="28">
        <v>0.19800000000000001</v>
      </c>
      <c r="T114" s="25">
        <f t="shared" si="1129"/>
        <v>2938.0665600000002</v>
      </c>
      <c r="U114" s="39">
        <v>0.52700000000000002</v>
      </c>
      <c r="V114" s="25">
        <f t="shared" si="1130"/>
        <v>7820.0054400000008</v>
      </c>
      <c r="W114" s="39">
        <v>0.39</v>
      </c>
      <c r="X114" s="25">
        <f t="shared" si="1131"/>
        <v>5787.1008000000011</v>
      </c>
      <c r="Y114" s="47">
        <v>3.0799999999999998E-3</v>
      </c>
      <c r="Z114" s="18">
        <f t="shared" si="1132"/>
        <v>45.703257600000001</v>
      </c>
      <c r="AA114" s="27">
        <f>IF(L114&gt;0,(AC114+AK114)/L114,0)</f>
        <v>2.9E-4</v>
      </c>
      <c r="AB114" s="47">
        <v>2.9E-4</v>
      </c>
      <c r="AC114" s="37">
        <f t="shared" si="1133"/>
        <v>4.3032288000000003</v>
      </c>
      <c r="AD114" s="28">
        <v>0.2213</v>
      </c>
      <c r="AE114" s="41">
        <f t="shared" si="1134"/>
        <v>42.320305500000003</v>
      </c>
      <c r="AF114" s="28">
        <f t="shared" si="1135"/>
        <v>0.90703276633777519</v>
      </c>
      <c r="AG114" s="29">
        <f t="shared" si="663"/>
        <v>0</v>
      </c>
      <c r="AH114" s="43">
        <v>209</v>
      </c>
      <c r="AI114" s="39">
        <v>8.5000000000000006E-2</v>
      </c>
      <c r="AJ114" s="28"/>
      <c r="AK114" s="41">
        <f t="shared" si="1136"/>
        <v>0</v>
      </c>
      <c r="AL114" s="18">
        <v>1.65</v>
      </c>
      <c r="AM114" s="18"/>
      <c r="AN114" s="122">
        <f>AN113+AH114-AM114</f>
        <v>1080.7200000000007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1137">SUM(D112:D114)</f>
        <v>41736</v>
      </c>
      <c r="E115" s="51"/>
      <c r="F115" s="51">
        <f t="shared" ref="F115" si="1138">SUM(F112:F114)</f>
        <v>48880</v>
      </c>
      <c r="G115" s="52"/>
      <c r="H115" s="52"/>
      <c r="I115" s="51">
        <f t="shared" ref="I115:J115" si="1139">SUM(I112:I114)</f>
        <v>50304</v>
      </c>
      <c r="J115" s="51">
        <f t="shared" si="1139"/>
        <v>47905</v>
      </c>
      <c r="K115" s="21">
        <f t="shared" ref="K115" si="1140">IF(J115&gt;0,(J112*K112+J113*K113+J114*K114)/J115,0)</f>
        <v>7.1665734265734263E-2</v>
      </c>
      <c r="L115" s="52">
        <f t="shared" ref="L115" si="1141">L112+L113+L114</f>
        <v>44471.853000000003</v>
      </c>
      <c r="M115" s="53">
        <f t="shared" ref="M115" si="1142">IF(L115&gt;0,N115/L115,0)</f>
        <v>0.7223582993719645</v>
      </c>
      <c r="N115" s="54">
        <f t="shared" ref="N115" si="1143">N112+N113+N114</f>
        <v>32124.612102999999</v>
      </c>
      <c r="O115" s="21">
        <f t="shared" ref="O115" si="1144">IF(L115&gt;0,P115/L115,0)</f>
        <v>0.21628724973524263</v>
      </c>
      <c r="P115" s="54">
        <f t="shared" ref="P115" si="1145">P112+P113+P114</f>
        <v>9618.6947760000003</v>
      </c>
      <c r="Q115" s="21">
        <f t="shared" ref="Q115" si="1146">IF(L115&gt;0,R115/L115,0)</f>
        <v>6.1354450892792803E-2</v>
      </c>
      <c r="R115" s="54">
        <f t="shared" ref="R115" si="1147">R112+R113+R114</f>
        <v>2728.5461210000003</v>
      </c>
      <c r="S115" s="21">
        <f t="shared" ref="S115" si="1148">IF(L115&gt;0,T115/L115,0)</f>
        <v>0.20332800022971834</v>
      </c>
      <c r="T115" s="54">
        <f t="shared" ref="T115" si="1149">T112+T113+T114</f>
        <v>9042.3729370000001</v>
      </c>
      <c r="U115" s="21">
        <f t="shared" ref="U115" si="1150">IF(L115&gt;0,V115/L115,0)</f>
        <v>0.5163413232185311</v>
      </c>
      <c r="V115" s="54">
        <f t="shared" ref="V115" si="1151">V112+V113+V114</f>
        <v>22962.655424000004</v>
      </c>
      <c r="W115" s="21">
        <f t="shared" ref="W115" si="1152">IF(L115&gt;0,X115/L115,0)</f>
        <v>0.39</v>
      </c>
      <c r="X115" s="54">
        <f t="shared" ref="X115" si="1153">X112+X113+X114</f>
        <v>17344.022670000002</v>
      </c>
      <c r="Y115" s="55">
        <f t="shared" ref="Y115" si="1154">IF(L115&gt;0,Z115/L115,0)</f>
        <v>3.0601170158122259E-3</v>
      </c>
      <c r="Z115" s="56">
        <f t="shared" ref="Z115" si="1155">SUM(Z112:Z114)</f>
        <v>136.08907409</v>
      </c>
      <c r="AA115" s="55">
        <f t="shared" ref="AA115" si="1156">IF(L115&gt;0,(AA112*L112+AA113*L113+AA114*L114)/L115,0)</f>
        <v>2.8670847198563996E-4</v>
      </c>
      <c r="AB115" s="55">
        <f t="shared" ref="AB115" si="1157">IF(J115&gt;0,(J112*AB112+J113*AB113+J114*AB114)/J115,0)</f>
        <v>2.8670368437532613E-4</v>
      </c>
      <c r="AC115" s="52">
        <f t="shared" ref="AC115" si="1158">SUM(AC112:AC114)</f>
        <v>12.750457019999999</v>
      </c>
      <c r="AD115" s="53">
        <f t="shared" ref="AD115" si="1159">IF(J115&gt;0,(J112*AD112+J113*AD113+J114*AD114)/J115,0)</f>
        <v>0.22216376161152279</v>
      </c>
      <c r="AE115" s="58">
        <f t="shared" ref="AE115" si="1160">SUM(AE112:AE114)</f>
        <v>123.7627811</v>
      </c>
      <c r="AF115" s="53">
        <f t="shared" ref="AF115" si="1161">IF(AND(Z115&gt;0),((Z112*AF112+Z113*AF113+Z114*AF114)/Z115),0)</f>
        <v>0.90747982184646658</v>
      </c>
      <c r="AG115" s="57">
        <f t="shared" si="663"/>
        <v>0</v>
      </c>
      <c r="AH115" s="51">
        <f t="shared" ref="AH115" si="1162">SUM(AH112:AH114)</f>
        <v>609</v>
      </c>
      <c r="AI115" s="21">
        <f t="shared" ref="AI115" si="1163">IF(AH115&gt;0,(AI112*AH112+AI113*AH113+AI114*AH114)/AH115,0)</f>
        <v>8.5072249589490959E-2</v>
      </c>
      <c r="AJ115" s="53">
        <f t="shared" ref="AJ115" si="1164">IF(J115&gt;0,(AJ112*J112+AJ113*J113+AJ114*J114)/J115,0)</f>
        <v>0</v>
      </c>
      <c r="AK115" s="58">
        <f t="shared" ref="AK115" si="1165">SUM(AK112:AK114)</f>
        <v>0</v>
      </c>
      <c r="AL115" s="56"/>
      <c r="AM115" s="56">
        <f t="shared" ref="AM115" si="1166">SUM(AM112:AM114)</f>
        <v>942.02</v>
      </c>
      <c r="AN115" s="106"/>
      <c r="AO115" s="107">
        <f>AN114</f>
        <v>1080.7200000000007</v>
      </c>
      <c r="AP115" s="51">
        <f t="shared" ref="AP115" si="1167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11" t="s">
        <v>54</v>
      </c>
      <c r="D116" s="12">
        <v>20662</v>
      </c>
      <c r="E116" s="12">
        <v>1</v>
      </c>
      <c r="F116" s="12">
        <v>16933</v>
      </c>
      <c r="G116" s="13">
        <v>3.8</v>
      </c>
      <c r="H116" s="13">
        <v>4.8</v>
      </c>
      <c r="I116" s="12">
        <v>17306</v>
      </c>
      <c r="J116" s="12">
        <v>16114</v>
      </c>
      <c r="K116" s="14">
        <v>7.4999999999999997E-2</v>
      </c>
      <c r="L116" s="24">
        <f t="shared" ref="L116:L118" si="1168">J116*(1-K116)</f>
        <v>14905.45</v>
      </c>
      <c r="M116" s="15">
        <v>0.73</v>
      </c>
      <c r="N116" s="25">
        <f t="shared" ref="N116:N118" si="1169">L116*M116</f>
        <v>10880.978500000001</v>
      </c>
      <c r="O116" s="14">
        <v>0.193</v>
      </c>
      <c r="P116" s="25">
        <f t="shared" ref="P116:P118" si="1170">L116*O116</f>
        <v>2876.7518500000001</v>
      </c>
      <c r="Q116" s="16">
        <v>7.6999999999999999E-2</v>
      </c>
      <c r="R116" s="25">
        <f t="shared" ref="R116:R118" si="1171">L116*Q116</f>
        <v>1147.71965</v>
      </c>
      <c r="S116" s="26">
        <v>0.20100000000000001</v>
      </c>
      <c r="T116" s="25">
        <f t="shared" ref="T116:T118" si="1172">L116*S116</f>
        <v>2995.9954500000003</v>
      </c>
      <c r="U116" s="16">
        <v>0.52200000000000002</v>
      </c>
      <c r="V116" s="25">
        <f t="shared" ref="V116:V118" si="1173">L116*U116</f>
        <v>7780.6449000000002</v>
      </c>
      <c r="W116" s="16">
        <v>0.39</v>
      </c>
      <c r="X116" s="25">
        <f t="shared" ref="X116:X118" si="1174">W116*L116</f>
        <v>5813.1255000000001</v>
      </c>
      <c r="Y116" s="17">
        <v>3.1099999999999999E-3</v>
      </c>
      <c r="Z116" s="18">
        <f t="shared" ref="Z116:Z118" si="1175">L116*Y116</f>
        <v>46.355949500000001</v>
      </c>
      <c r="AA116" s="27">
        <f>IF(L116&gt;0,(AC116+AK116)/L116,0)</f>
        <v>2.7999999999999998E-4</v>
      </c>
      <c r="AB116" s="17">
        <v>2.7999999999999998E-4</v>
      </c>
      <c r="AC116" s="24">
        <f t="shared" ref="AC116:AC118" si="1176">AB116*L116</f>
        <v>4.1735259999999998</v>
      </c>
      <c r="AD116" s="118">
        <v>0.2258</v>
      </c>
      <c r="AE116" s="30">
        <f t="shared" ref="AE116:AE118" si="1177">AH116*(1-AI116)*AD116</f>
        <v>41.231079999999999</v>
      </c>
      <c r="AF116" s="28">
        <f t="shared" ref="AF116:AF118" si="1178">IF(AND(AD116&gt;0,AB116&gt;0,Y116&gt;0),((Y116-AB116)*AD116)/((AD116-AB116)*Y116),0)</f>
        <v>0.9110976390113481</v>
      </c>
      <c r="AG116" s="60">
        <f t="shared" si="663"/>
        <v>0</v>
      </c>
      <c r="AH116" s="12">
        <v>200</v>
      </c>
      <c r="AI116" s="14">
        <v>8.6999999999999994E-2</v>
      </c>
      <c r="AJ116" s="15"/>
      <c r="AK116" s="30">
        <f t="shared" ref="AK116:AK118" si="1179">AH116*(1-AI116)*AJ116</f>
        <v>0</v>
      </c>
      <c r="AL116" s="19">
        <v>1.6</v>
      </c>
      <c r="AM116" s="19"/>
      <c r="AN116" s="102">
        <f>AN114+AH116-AM116</f>
        <v>1280.7200000000007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 t="s">
        <v>50</v>
      </c>
      <c r="D117" s="34">
        <v>20203</v>
      </c>
      <c r="E117" s="34">
        <v>4</v>
      </c>
      <c r="F117" s="34">
        <v>17876</v>
      </c>
      <c r="G117" s="35">
        <v>5.6</v>
      </c>
      <c r="H117" s="35">
        <v>4.5999999999999996</v>
      </c>
      <c r="I117" s="34">
        <v>19082</v>
      </c>
      <c r="J117" s="34">
        <v>16155</v>
      </c>
      <c r="K117" s="36">
        <v>7.8E-2</v>
      </c>
      <c r="L117" s="37">
        <f t="shared" si="1168"/>
        <v>14894.91</v>
      </c>
      <c r="M117" s="38">
        <v>0.67300000000000004</v>
      </c>
      <c r="N117" s="25">
        <f t="shared" si="1169"/>
        <v>10024.274430000001</v>
      </c>
      <c r="O117" s="36">
        <v>0.25800000000000001</v>
      </c>
      <c r="P117" s="25">
        <f t="shared" si="1170"/>
        <v>3842.8867800000003</v>
      </c>
      <c r="Q117" s="39">
        <v>6.9000000000000006E-2</v>
      </c>
      <c r="R117" s="25">
        <f t="shared" si="1171"/>
        <v>1027.7487900000001</v>
      </c>
      <c r="S117" s="28">
        <v>0.20100000000000001</v>
      </c>
      <c r="T117" s="25">
        <f t="shared" si="1172"/>
        <v>2993.87691</v>
      </c>
      <c r="U117" s="39">
        <v>0.53100000000000003</v>
      </c>
      <c r="V117" s="25">
        <f t="shared" si="1173"/>
        <v>7909.1972100000003</v>
      </c>
      <c r="W117" s="39">
        <v>0.4</v>
      </c>
      <c r="X117" s="25">
        <f t="shared" si="1174"/>
        <v>5957.9639999999999</v>
      </c>
      <c r="Y117" s="40">
        <v>3.14E-3</v>
      </c>
      <c r="Z117" s="18">
        <f t="shared" si="1175"/>
        <v>46.7700174</v>
      </c>
      <c r="AA117" s="27">
        <f>IF(L117&gt;0,(AC117+AK117)/L117,0)</f>
        <v>2.7999999999999998E-4</v>
      </c>
      <c r="AB117" s="40">
        <v>2.7999999999999998E-4</v>
      </c>
      <c r="AC117" s="37">
        <f t="shared" si="1176"/>
        <v>4.1705747999999998</v>
      </c>
      <c r="AD117" s="28">
        <v>0.22370000000000001</v>
      </c>
      <c r="AE117" s="41">
        <f t="shared" si="1177"/>
        <v>44.883168000000005</v>
      </c>
      <c r="AF117" s="28">
        <f t="shared" si="1178"/>
        <v>0.91196951615505817</v>
      </c>
      <c r="AG117" s="29">
        <f t="shared" si="663"/>
        <v>0</v>
      </c>
      <c r="AH117" s="34">
        <v>220</v>
      </c>
      <c r="AI117" s="36">
        <v>8.7999999999999995E-2</v>
      </c>
      <c r="AJ117" s="38"/>
      <c r="AK117" s="41">
        <f t="shared" si="1179"/>
        <v>0</v>
      </c>
      <c r="AL117" s="42">
        <v>1.6</v>
      </c>
      <c r="AM117" s="42"/>
      <c r="AN117" s="122">
        <f>AN116+AH117-AM117</f>
        <v>1500.7200000000007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11" t="s">
        <v>52</v>
      </c>
      <c r="D118" s="43">
        <v>18226</v>
      </c>
      <c r="E118" s="43">
        <v>2</v>
      </c>
      <c r="F118" s="43">
        <v>18976</v>
      </c>
      <c r="G118" s="37">
        <v>4.4000000000000004</v>
      </c>
      <c r="H118" s="37">
        <v>4.7</v>
      </c>
      <c r="I118" s="43">
        <v>18467</v>
      </c>
      <c r="J118" s="43">
        <v>15969</v>
      </c>
      <c r="K118" s="39">
        <v>7.1999999999999995E-2</v>
      </c>
      <c r="L118" s="37">
        <f t="shared" si="1168"/>
        <v>14819.232</v>
      </c>
      <c r="M118" s="28">
        <v>0.67200000000000004</v>
      </c>
      <c r="N118" s="25">
        <f t="shared" si="1169"/>
        <v>9958.5239040000015</v>
      </c>
      <c r="O118" s="39">
        <v>0.29699999999999999</v>
      </c>
      <c r="P118" s="25">
        <f t="shared" si="1170"/>
        <v>4401.3119040000001</v>
      </c>
      <c r="Q118" s="39">
        <v>3.1E-2</v>
      </c>
      <c r="R118" s="25">
        <f t="shared" si="1171"/>
        <v>459.39619199999999</v>
      </c>
      <c r="S118" s="28">
        <v>0.19700000000000001</v>
      </c>
      <c r="T118" s="25">
        <f t="shared" si="1172"/>
        <v>2919.388704</v>
      </c>
      <c r="U118" s="39">
        <v>0.52400000000000002</v>
      </c>
      <c r="V118" s="25">
        <f t="shared" si="1173"/>
        <v>7765.2775680000004</v>
      </c>
      <c r="W118" s="39">
        <v>0.39</v>
      </c>
      <c r="X118" s="25">
        <f t="shared" si="1174"/>
        <v>5779.5004800000006</v>
      </c>
      <c r="Y118" s="47">
        <v>3.13E-3</v>
      </c>
      <c r="Z118" s="18">
        <f t="shared" si="1175"/>
        <v>46.384196160000002</v>
      </c>
      <c r="AA118" s="27">
        <f>IF(L118&gt;0,(AC118+AK118)/L118,0)</f>
        <v>2.7999999999999998E-4</v>
      </c>
      <c r="AB118" s="47">
        <v>2.7999999999999998E-4</v>
      </c>
      <c r="AC118" s="37">
        <f t="shared" si="1176"/>
        <v>4.1493849599999999</v>
      </c>
      <c r="AD118" s="28">
        <v>0.2233</v>
      </c>
      <c r="AE118" s="41">
        <f t="shared" si="1177"/>
        <v>43.377364800000002</v>
      </c>
      <c r="AF118" s="28">
        <f t="shared" si="1178"/>
        <v>0.91168631131808697</v>
      </c>
      <c r="AG118" s="29">
        <f t="shared" si="663"/>
        <v>0</v>
      </c>
      <c r="AH118" s="43">
        <v>213</v>
      </c>
      <c r="AI118" s="39">
        <v>8.7999999999999995E-2</v>
      </c>
      <c r="AJ118" s="28"/>
      <c r="AK118" s="41">
        <f t="shared" si="1179"/>
        <v>0</v>
      </c>
      <c r="AL118" s="18">
        <v>1.6</v>
      </c>
      <c r="AM118" s="18"/>
      <c r="AN118" s="122">
        <f>AN117+AH118-AM118</f>
        <v>1713.7200000000007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1180">SUM(D116:D118)</f>
        <v>59091</v>
      </c>
      <c r="E119" s="51"/>
      <c r="F119" s="51">
        <f t="shared" ref="F119" si="1181">SUM(F116:F118)</f>
        <v>53785</v>
      </c>
      <c r="G119" s="52"/>
      <c r="H119" s="52"/>
      <c r="I119" s="51">
        <f t="shared" ref="I119:J119" si="1182">SUM(I116:I118)</f>
        <v>54855</v>
      </c>
      <c r="J119" s="51">
        <f t="shared" si="1182"/>
        <v>48238</v>
      </c>
      <c r="K119" s="21">
        <f t="shared" ref="K119" si="1183">IF(J119&gt;0,(J116*K116+J117*K117+J118*K118)/J119,0)</f>
        <v>7.5011567643766319E-2</v>
      </c>
      <c r="L119" s="52">
        <f t="shared" ref="L119" si="1184">L116+L117+L118</f>
        <v>44619.592000000004</v>
      </c>
      <c r="M119" s="53">
        <f t="shared" ref="M119" si="1185">IF(L119&gt;0,N119/L119,0)</f>
        <v>0.69170907779703594</v>
      </c>
      <c r="N119" s="54">
        <f t="shared" ref="N119" si="1186">N116+N117+N118</f>
        <v>30863.776834000004</v>
      </c>
      <c r="O119" s="21">
        <f t="shared" ref="O119" si="1187">IF(L119&gt;0,P119/L119,0)</f>
        <v>0.2492391802686138</v>
      </c>
      <c r="P119" s="54">
        <f t="shared" ref="P119" si="1188">P116+P117+P118</f>
        <v>11120.950534</v>
      </c>
      <c r="Q119" s="21">
        <f t="shared" ref="Q119" si="1189">IF(L119&gt;0,R119/L119,0)</f>
        <v>5.9051741934350276E-2</v>
      </c>
      <c r="R119" s="54">
        <f t="shared" ref="R119" si="1190">R116+R117+R118</f>
        <v>2634.8646320000003</v>
      </c>
      <c r="S119" s="21">
        <f t="shared" ref="S119" si="1191">IF(L119&gt;0,T119/L119,0)</f>
        <v>0.19967150448170837</v>
      </c>
      <c r="T119" s="54">
        <f t="shared" ref="T119" si="1192">T116+T117+T118</f>
        <v>8909.2610640000003</v>
      </c>
      <c r="U119" s="21">
        <f t="shared" ref="U119" si="1193">IF(L119&gt;0,V119/L119,0)</f>
        <v>0.52566862731510411</v>
      </c>
      <c r="V119" s="54">
        <f t="shared" ref="V119" si="1194">V116+V117+V118</f>
        <v>23455.119678000003</v>
      </c>
      <c r="W119" s="21">
        <f t="shared" ref="W119" si="1195">IF(L119&gt;0,X119/L119,0)</f>
        <v>0.3933381995066203</v>
      </c>
      <c r="X119" s="54">
        <f t="shared" ref="X119" si="1196">X116+X117+X118</f>
        <v>17550.589980000001</v>
      </c>
      <c r="Y119" s="55">
        <f t="shared" ref="Y119" si="1197">IF(L119&gt;0,Z119/L119,0)</f>
        <v>3.1266570761113192E-3</v>
      </c>
      <c r="Z119" s="56">
        <f t="shared" ref="Z119" si="1198">SUM(Z116:Z118)</f>
        <v>139.51016306000002</v>
      </c>
      <c r="AA119" s="55">
        <f t="shared" ref="AA119" si="1199">IF(L119&gt;0,(AA116*L116+AA117*L117+AA118*L118)/L119,0)</f>
        <v>2.7999999999999992E-4</v>
      </c>
      <c r="AB119" s="55">
        <f t="shared" ref="AB119" si="1200">IF(J119&gt;0,(J116*AB116+J117*AB117+J118*AB118)/J119,0)</f>
        <v>2.7999999999999992E-4</v>
      </c>
      <c r="AC119" s="52">
        <f t="shared" ref="AC119" si="1201">SUM(AC116:AC118)</f>
        <v>12.493485759999999</v>
      </c>
      <c r="AD119" s="53">
        <f t="shared" ref="AD119" si="1202">IF(J119&gt;0,(J116*AD116+J117*AD117+J118*AD118)/J119,0)</f>
        <v>0.22426909075832333</v>
      </c>
      <c r="AE119" s="58">
        <f t="shared" ref="AE119" si="1203">SUM(AE116:AE118)</f>
        <v>129.49161280000001</v>
      </c>
      <c r="AF119" s="53">
        <f t="shared" ref="AF119" si="1204">IF(AND(Z119&gt;0),((Z116*AF116+Z117*AF117+Z118*AF118)/Z119),0)</f>
        <v>0.91158565221008847</v>
      </c>
      <c r="AG119" s="57">
        <f t="shared" si="663"/>
        <v>0</v>
      </c>
      <c r="AH119" s="51">
        <f t="shared" ref="AH119" si="1205">SUM(AH116:AH118)</f>
        <v>633</v>
      </c>
      <c r="AI119" s="21">
        <f t="shared" ref="AI119" si="1206">IF(AH119&gt;0,(AI116*AH116+AI117*AH117+AI118*AH118)/AH119,0)</f>
        <v>8.7684044233807268E-2</v>
      </c>
      <c r="AJ119" s="53">
        <f t="shared" ref="AJ119" si="1207">IF(J119&gt;0,(AJ116*J116+AJ117*J117+AJ118*J118)/J119,0)</f>
        <v>0</v>
      </c>
      <c r="AK119" s="58">
        <f t="shared" ref="AK119" si="1208">SUM(AK116:AK118)</f>
        <v>0</v>
      </c>
      <c r="AL119" s="56"/>
      <c r="AM119" s="56">
        <f t="shared" ref="AM119" si="1209">SUM(AM116:AM118)</f>
        <v>0</v>
      </c>
      <c r="AN119" s="106"/>
      <c r="AO119" s="107">
        <f>AN118</f>
        <v>1713.7200000000007</v>
      </c>
      <c r="AP119" s="51">
        <f t="shared" ref="AP119" si="1210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11" t="s">
        <v>54</v>
      </c>
      <c r="D120" s="12">
        <v>16429</v>
      </c>
      <c r="E120" s="12">
        <v>0</v>
      </c>
      <c r="F120" s="12">
        <v>16076</v>
      </c>
      <c r="G120" s="13">
        <v>5.7</v>
      </c>
      <c r="H120" s="13">
        <v>5.2</v>
      </c>
      <c r="I120" s="12">
        <v>16613</v>
      </c>
      <c r="J120" s="12">
        <v>16138</v>
      </c>
      <c r="K120" s="14">
        <v>7.1999999999999995E-2</v>
      </c>
      <c r="L120" s="24">
        <f t="shared" ref="L120:L122" si="1211">J120*(1-K120)</f>
        <v>14976.064</v>
      </c>
      <c r="M120" s="15">
        <v>0.73299999999999998</v>
      </c>
      <c r="N120" s="25">
        <f t="shared" ref="N120:N122" si="1212">L120*M120</f>
        <v>10977.454911999999</v>
      </c>
      <c r="O120" s="14">
        <v>0.183</v>
      </c>
      <c r="P120" s="25">
        <f t="shared" ref="P120:P122" si="1213">L120*O120</f>
        <v>2740.6197120000002</v>
      </c>
      <c r="Q120" s="16">
        <v>8.4000000000000005E-2</v>
      </c>
      <c r="R120" s="25">
        <f t="shared" ref="R120:R122" si="1214">L120*Q120</f>
        <v>1257.989376</v>
      </c>
      <c r="S120" s="26">
        <v>0.19900000000000001</v>
      </c>
      <c r="T120" s="25">
        <f t="shared" ref="T120:T122" si="1215">L120*S120</f>
        <v>2980.2367360000003</v>
      </c>
      <c r="U120" s="16">
        <v>0.52200000000000002</v>
      </c>
      <c r="V120" s="25">
        <f t="shared" ref="V120:V122" si="1216">L120*U120</f>
        <v>7817.5054080000009</v>
      </c>
      <c r="W120" s="16">
        <v>0.39</v>
      </c>
      <c r="X120" s="25">
        <f t="shared" ref="X120:X122" si="1217">W120*L120</f>
        <v>5840.6649600000001</v>
      </c>
      <c r="Y120" s="17">
        <v>3.1099999999999999E-3</v>
      </c>
      <c r="Z120" s="18">
        <f t="shared" ref="Z120:Z122" si="1218">L120*Y120</f>
        <v>46.575559040000002</v>
      </c>
      <c r="AA120" s="27">
        <f>IF(L120&gt;0,(AC120+AK120)/L120,0)</f>
        <v>2.7E-4</v>
      </c>
      <c r="AB120" s="17">
        <v>2.7E-4</v>
      </c>
      <c r="AC120" s="24">
        <f t="shared" ref="AC120:AC122" si="1219">AB120*L120</f>
        <v>4.0435372799999998</v>
      </c>
      <c r="AD120" s="118">
        <v>0.2253</v>
      </c>
      <c r="AE120" s="30">
        <f t="shared" ref="AE120:AE122" si="1220">AH120*(1-AI120)*AD120</f>
        <v>43.608166799999999</v>
      </c>
      <c r="AF120" s="28">
        <f t="shared" ref="AF120:AF122" si="1221">IF(AND(AD120&gt;0,AB120&gt;0,Y120&gt;0),((Y120-AB120)*AD120)/((AD120-AB120)*Y120),0)</f>
        <v>0.91427895358861044</v>
      </c>
      <c r="AG120" s="60">
        <f t="shared" si="663"/>
        <v>0</v>
      </c>
      <c r="AH120" s="12">
        <v>212</v>
      </c>
      <c r="AI120" s="14">
        <v>8.6999999999999994E-2</v>
      </c>
      <c r="AJ120" s="15"/>
      <c r="AK120" s="30">
        <f t="shared" ref="AK120:AK122" si="1222">AH120*(1-AI120)*AJ120</f>
        <v>0</v>
      </c>
      <c r="AL120" s="19">
        <v>1.6</v>
      </c>
      <c r="AM120" s="19"/>
      <c r="AN120" s="102">
        <f>AN118+AH120-AM120</f>
        <v>1925.7200000000007</v>
      </c>
      <c r="AO120" s="103"/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 t="s">
        <v>50</v>
      </c>
      <c r="D121" s="34">
        <v>20305</v>
      </c>
      <c r="E121" s="34">
        <v>3</v>
      </c>
      <c r="F121" s="34">
        <v>17154</v>
      </c>
      <c r="G121" s="35">
        <v>2.2999999999999998</v>
      </c>
      <c r="H121" s="35">
        <v>3.8</v>
      </c>
      <c r="I121" s="34">
        <v>18531</v>
      </c>
      <c r="J121" s="34">
        <v>16212</v>
      </c>
      <c r="K121" s="36">
        <v>7.9000000000000001E-2</v>
      </c>
      <c r="L121" s="37">
        <f t="shared" si="1211"/>
        <v>14931.252</v>
      </c>
      <c r="M121" s="38">
        <v>0.67300000000000004</v>
      </c>
      <c r="N121" s="25">
        <f t="shared" si="1212"/>
        <v>10048.732596000002</v>
      </c>
      <c r="O121" s="36">
        <v>0.23799999999999999</v>
      </c>
      <c r="P121" s="25">
        <f t="shared" si="1213"/>
        <v>3553.637976</v>
      </c>
      <c r="Q121" s="39">
        <v>8.8999999999999996E-2</v>
      </c>
      <c r="R121" s="25">
        <f t="shared" si="1214"/>
        <v>1328.8814279999999</v>
      </c>
      <c r="S121" s="28">
        <v>0.19700000000000001</v>
      </c>
      <c r="T121" s="25">
        <f t="shared" si="1215"/>
        <v>2941.4566440000003</v>
      </c>
      <c r="U121" s="39">
        <v>0.51800000000000002</v>
      </c>
      <c r="V121" s="25">
        <f t="shared" si="1216"/>
        <v>7734.3885360000004</v>
      </c>
      <c r="W121" s="39">
        <v>0.39</v>
      </c>
      <c r="X121" s="25">
        <f t="shared" si="1217"/>
        <v>5823.1882800000003</v>
      </c>
      <c r="Y121" s="40">
        <v>3.1900000000000001E-3</v>
      </c>
      <c r="Z121" s="18">
        <f t="shared" si="1218"/>
        <v>47.630693880000003</v>
      </c>
      <c r="AA121" s="27">
        <f>IF(L121&gt;0,(AC121+AK121)/L121,0)</f>
        <v>2.9E-4</v>
      </c>
      <c r="AB121" s="40">
        <v>2.9E-4</v>
      </c>
      <c r="AC121" s="37">
        <f t="shared" si="1219"/>
        <v>4.3300630800000004</v>
      </c>
      <c r="AD121" s="28">
        <v>0.2215</v>
      </c>
      <c r="AE121" s="41">
        <f t="shared" si="1220"/>
        <v>45.653807999999998</v>
      </c>
      <c r="AF121" s="28">
        <f t="shared" si="1221"/>
        <v>0.91028270134097189</v>
      </c>
      <c r="AG121" s="29">
        <f t="shared" si="663"/>
        <v>0</v>
      </c>
      <c r="AH121" s="34">
        <v>226</v>
      </c>
      <c r="AI121" s="36">
        <v>8.7999999999999995E-2</v>
      </c>
      <c r="AJ121" s="38"/>
      <c r="AK121" s="41">
        <f t="shared" si="1222"/>
        <v>0</v>
      </c>
      <c r="AL121" s="42">
        <v>1.65</v>
      </c>
      <c r="AM121" s="42"/>
      <c r="AN121" s="122">
        <f>AN120+AH121-AM121</f>
        <v>2151.7200000000007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46" t="s">
        <v>51</v>
      </c>
      <c r="D122" s="43">
        <v>14744</v>
      </c>
      <c r="E122" s="43">
        <v>0</v>
      </c>
      <c r="F122" s="43">
        <v>11951</v>
      </c>
      <c r="G122" s="37">
        <v>2.5</v>
      </c>
      <c r="H122" s="37">
        <v>3.6</v>
      </c>
      <c r="I122" s="43">
        <v>12070</v>
      </c>
      <c r="J122" s="43">
        <v>16266</v>
      </c>
      <c r="K122" s="39">
        <v>0.08</v>
      </c>
      <c r="L122" s="37">
        <f t="shared" si="1211"/>
        <v>14964.720000000001</v>
      </c>
      <c r="M122" s="28">
        <v>0.59499999999999997</v>
      </c>
      <c r="N122" s="25">
        <f t="shared" si="1212"/>
        <v>8904.0084000000006</v>
      </c>
      <c r="O122" s="39">
        <v>0.36099999999999999</v>
      </c>
      <c r="P122" s="25">
        <f t="shared" si="1213"/>
        <v>5402.2639200000003</v>
      </c>
      <c r="Q122" s="39">
        <v>4.3999999999999997E-2</v>
      </c>
      <c r="R122" s="25">
        <f t="shared" si="1214"/>
        <v>658.44767999999999</v>
      </c>
      <c r="S122" s="28">
        <v>0.193</v>
      </c>
      <c r="T122" s="25">
        <f t="shared" si="1215"/>
        <v>2888.1909600000004</v>
      </c>
      <c r="U122" s="39">
        <v>0.52700000000000002</v>
      </c>
      <c r="V122" s="25">
        <f t="shared" si="1216"/>
        <v>7886.4074400000009</v>
      </c>
      <c r="W122" s="39">
        <v>0.39</v>
      </c>
      <c r="X122" s="25">
        <f t="shared" si="1217"/>
        <v>5836.2408000000005</v>
      </c>
      <c r="Y122" s="47">
        <v>3.15E-3</v>
      </c>
      <c r="Z122" s="18">
        <f t="shared" si="1218"/>
        <v>47.138868000000002</v>
      </c>
      <c r="AA122" s="27">
        <f>IF(L122&gt;0,(AC122+AK122)/L122,0)</f>
        <v>2.9E-4</v>
      </c>
      <c r="AB122" s="47">
        <v>2.9E-4</v>
      </c>
      <c r="AC122" s="37">
        <f t="shared" si="1219"/>
        <v>4.3397688000000008</v>
      </c>
      <c r="AD122" s="28">
        <v>0.22270000000000001</v>
      </c>
      <c r="AE122" s="41">
        <f t="shared" si="1220"/>
        <v>46.205796000000007</v>
      </c>
      <c r="AF122" s="28">
        <f t="shared" si="1221"/>
        <v>0.90912036472038271</v>
      </c>
      <c r="AG122" s="29">
        <f t="shared" si="663"/>
        <v>0</v>
      </c>
      <c r="AH122" s="43">
        <v>228</v>
      </c>
      <c r="AI122" s="39">
        <v>0.09</v>
      </c>
      <c r="AJ122" s="28"/>
      <c r="AK122" s="41">
        <f t="shared" si="1222"/>
        <v>0</v>
      </c>
      <c r="AL122" s="18">
        <v>1.64</v>
      </c>
      <c r="AM122" s="18"/>
      <c r="AN122" s="122">
        <f>AN121+AH122-AM122</f>
        <v>2379.7200000000007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1223">SUM(D120:D122)</f>
        <v>51478</v>
      </c>
      <c r="E123" s="51"/>
      <c r="F123" s="51">
        <f t="shared" ref="F123" si="1224">SUM(F120:F122)</f>
        <v>45181</v>
      </c>
      <c r="G123" s="52"/>
      <c r="H123" s="52"/>
      <c r="I123" s="51">
        <f t="shared" ref="I123:J123" si="1225">SUM(I120:I122)</f>
        <v>47214</v>
      </c>
      <c r="J123" s="51">
        <f t="shared" si="1225"/>
        <v>48616</v>
      </c>
      <c r="K123" s="21">
        <f t="shared" ref="K123" si="1226">IF(J123&gt;0,(J120*K120+J121*K121+J122*K122)/J123,0)</f>
        <v>7.7010942899456966E-2</v>
      </c>
      <c r="L123" s="52">
        <f t="shared" ref="L123" si="1227">L120+L121+L122</f>
        <v>44872.036</v>
      </c>
      <c r="M123" s="53">
        <f t="shared" ref="M123" si="1228">IF(L123&gt;0,N123/L123,0)</f>
        <v>0.66701221018810031</v>
      </c>
      <c r="N123" s="54">
        <f t="shared" ref="N123" si="1229">N120+N121+N122</f>
        <v>29930.195908000002</v>
      </c>
      <c r="O123" s="21">
        <f t="shared" ref="O123" si="1230">IF(L123&gt;0,P123/L123,0)</f>
        <v>0.26066393795904425</v>
      </c>
      <c r="P123" s="54">
        <f t="shared" ref="P123" si="1231">P120+P121+P122</f>
        <v>11696.521607999999</v>
      </c>
      <c r="Q123" s="21">
        <f t="shared" ref="Q123" si="1232">IF(L123&gt;0,R123/L123,0)</f>
        <v>7.2323851852855531E-2</v>
      </c>
      <c r="R123" s="54">
        <f t="shared" ref="R123" si="1233">R120+R121+R122</f>
        <v>3245.3184840000004</v>
      </c>
      <c r="S123" s="21">
        <f t="shared" ref="S123" si="1234">IF(L123&gt;0,T123/L123,0)</f>
        <v>0.19633351025123977</v>
      </c>
      <c r="T123" s="54">
        <f t="shared" ref="T123" si="1235">T120+T121+T122</f>
        <v>8809.8843400000005</v>
      </c>
      <c r="U123" s="21">
        <f t="shared" ref="U123" si="1236">IF(L123&gt;0,V123/L123,0)</f>
        <v>0.52233648109927533</v>
      </c>
      <c r="V123" s="54">
        <f t="shared" ref="V123" si="1237">V120+V121+V122</f>
        <v>23438.301384000002</v>
      </c>
      <c r="W123" s="21">
        <f t="shared" ref="W123" si="1238">IF(L123&gt;0,X123/L123,0)</f>
        <v>0.39</v>
      </c>
      <c r="X123" s="54">
        <f t="shared" ref="X123" si="1239">X120+X121+X122</f>
        <v>17500.09404</v>
      </c>
      <c r="Y123" s="55">
        <f t="shared" ref="Y123" si="1240">IF(L123&gt;0,Z123/L123,0)</f>
        <v>3.1499600535175179E-3</v>
      </c>
      <c r="Z123" s="56">
        <f t="shared" ref="Z123" si="1241">SUM(Z120:Z122)</f>
        <v>141.34512092</v>
      </c>
      <c r="AA123" s="55">
        <f t="shared" ref="AA123" si="1242">IF(L123&gt;0,(AA120*L120+AA121*L121+AA122*L122)/L123,0)</f>
        <v>2.8332499020102415E-4</v>
      </c>
      <c r="AB123" s="55">
        <f t="shared" ref="AB123" si="1243">IF(J123&gt;0,(J120*AB120+J121*AB121+J122*AB122)/J123,0)</f>
        <v>2.8336103340464048E-4</v>
      </c>
      <c r="AC123" s="52">
        <f t="shared" ref="AC123" si="1244">SUM(AC120:AC122)</f>
        <v>12.713369160000003</v>
      </c>
      <c r="AD123" s="53">
        <f t="shared" ref="AD123" si="1245">IF(J123&gt;0,(J120*AD120+J121*AD121+J122*AD122)/J123,0)</f>
        <v>0.22316290110251769</v>
      </c>
      <c r="AE123" s="58">
        <f t="shared" ref="AE123" si="1246">SUM(AE120:AE122)</f>
        <v>135.46777079999998</v>
      </c>
      <c r="AF123" s="53">
        <f t="shared" ref="AF123" si="1247">IF(AND(Z123&gt;0),((Z120*AF120+Z121*AF121+Z122*AF122)/Z123),0)</f>
        <v>0.9112118911786844</v>
      </c>
      <c r="AG123" s="57">
        <f t="shared" si="663"/>
        <v>0</v>
      </c>
      <c r="AH123" s="51">
        <f t="shared" ref="AH123" si="1248">SUM(AH120:AH122)</f>
        <v>666</v>
      </c>
      <c r="AI123" s="21">
        <f t="shared" ref="AI123" si="1249">IF(AH123&gt;0,(AI120*AH120+AI121*AH121+AI122*AH122)/AH123,0)</f>
        <v>8.8366366366366356E-2</v>
      </c>
      <c r="AJ123" s="53">
        <f t="shared" ref="AJ123" si="1250">IF(J123&gt;0,(AJ120*J120+AJ121*J121+AJ122*J122)/J123,0)</f>
        <v>0</v>
      </c>
      <c r="AK123" s="58">
        <f t="shared" ref="AK123" si="1251">SUM(AK120:AK122)</f>
        <v>0</v>
      </c>
      <c r="AL123" s="56"/>
      <c r="AM123" s="56">
        <f t="shared" ref="AM123" si="1252">SUM(AM120:AM122)</f>
        <v>0</v>
      </c>
      <c r="AN123" s="106"/>
      <c r="AO123" s="107">
        <f>AN122</f>
        <v>2379.7200000000007</v>
      </c>
      <c r="AP123" s="51">
        <f t="shared" ref="AP123" si="1253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 t="s">
        <v>49</v>
      </c>
      <c r="D124" s="12">
        <v>3896</v>
      </c>
      <c r="E124" s="12">
        <v>1</v>
      </c>
      <c r="F124" s="12">
        <v>17714</v>
      </c>
      <c r="G124" s="13">
        <v>0.3</v>
      </c>
      <c r="H124" s="13">
        <v>4</v>
      </c>
      <c r="I124" s="12">
        <v>17708</v>
      </c>
      <c r="J124" s="12">
        <v>16302</v>
      </c>
      <c r="K124" s="14">
        <v>7.6999999999999999E-2</v>
      </c>
      <c r="L124" s="24">
        <f t="shared" ref="L124:L126" si="1254">J124*(1-K124)</f>
        <v>15046.746000000001</v>
      </c>
      <c r="M124" s="15">
        <v>0.69799999999999995</v>
      </c>
      <c r="N124" s="25">
        <f t="shared" ref="N124:N126" si="1255">L124*M124</f>
        <v>10502.628708</v>
      </c>
      <c r="O124" s="14">
        <v>0.24199999999999999</v>
      </c>
      <c r="P124" s="25">
        <f t="shared" ref="P124:P126" si="1256">L124*O124</f>
        <v>3641.3125319999999</v>
      </c>
      <c r="Q124" s="16">
        <v>0.06</v>
      </c>
      <c r="R124" s="25">
        <f t="shared" ref="R124:R126" si="1257">L124*Q124</f>
        <v>902.80475999999999</v>
      </c>
      <c r="S124" s="26">
        <v>0.2</v>
      </c>
      <c r="T124" s="25">
        <f t="shared" ref="T124:T126" si="1258">L124*S124</f>
        <v>3009.3492000000006</v>
      </c>
      <c r="U124" s="16">
        <v>0.51700000000000002</v>
      </c>
      <c r="V124" s="25">
        <f t="shared" ref="V124:V126" si="1259">L124*U124</f>
        <v>7779.1676820000012</v>
      </c>
      <c r="W124" s="16">
        <v>0.39</v>
      </c>
      <c r="X124" s="25">
        <f t="shared" ref="X124:X126" si="1260">W124*L124</f>
        <v>5868.2309400000004</v>
      </c>
      <c r="Y124" s="17">
        <v>3.0999999999999999E-3</v>
      </c>
      <c r="Z124" s="18">
        <f t="shared" ref="Z124:Z126" si="1261">L124*Y124</f>
        <v>46.644912600000005</v>
      </c>
      <c r="AA124" s="27">
        <f>IF(L124&gt;0,(AC124+AK124)/L124,0)</f>
        <v>3.1E-4</v>
      </c>
      <c r="AB124" s="17">
        <v>3.1E-4</v>
      </c>
      <c r="AC124" s="24">
        <f t="shared" ref="AC124:AC126" si="1262">AB124*L124</f>
        <v>4.6644912600000001</v>
      </c>
      <c r="AD124" s="118">
        <v>0.22409999999999999</v>
      </c>
      <c r="AE124" s="30">
        <f t="shared" ref="AE124:AE126" si="1263">AH124*(1-AI124)*AD124</f>
        <v>40.920659999999998</v>
      </c>
      <c r="AF124" s="28">
        <f t="shared" ref="AF124:AF126" si="1264">IF(AND(AD124&gt;0,AB124&gt;0,Y124&gt;0),((Y124-AB124)*AD124)/((AD124-AB124)*Y124),0)</f>
        <v>0.9012467044997543</v>
      </c>
      <c r="AG124" s="60">
        <f t="shared" si="663"/>
        <v>0</v>
      </c>
      <c r="AH124" s="12">
        <v>200</v>
      </c>
      <c r="AI124" s="14">
        <v>8.6999999999999994E-2</v>
      </c>
      <c r="AJ124" s="15"/>
      <c r="AK124" s="30">
        <f t="shared" ref="AK124:AK126" si="1265">AH124*(1-AI124)*AJ124</f>
        <v>0</v>
      </c>
      <c r="AL124" s="19">
        <v>1.65</v>
      </c>
      <c r="AM124" s="19">
        <v>1007.08</v>
      </c>
      <c r="AN124" s="102">
        <f>AN122+AH124-AM124-AO124-AP124</f>
        <v>1462.6400000000008</v>
      </c>
      <c r="AO124" s="103"/>
      <c r="AP124" s="12">
        <v>110</v>
      </c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 t="s">
        <v>50</v>
      </c>
      <c r="D125" s="34">
        <v>19330</v>
      </c>
      <c r="E125" s="34">
        <v>5</v>
      </c>
      <c r="F125" s="34">
        <v>14776</v>
      </c>
      <c r="G125" s="35">
        <v>3.8</v>
      </c>
      <c r="H125" s="35">
        <v>4.5999999999999996</v>
      </c>
      <c r="I125" s="34">
        <v>16017</v>
      </c>
      <c r="J125" s="34">
        <v>16047</v>
      </c>
      <c r="K125" s="36">
        <v>7.6999999999999999E-2</v>
      </c>
      <c r="L125" s="37">
        <f t="shared" si="1254"/>
        <v>14811.381000000001</v>
      </c>
      <c r="M125" s="38">
        <v>0.66900000000000004</v>
      </c>
      <c r="N125" s="25">
        <f t="shared" si="1255"/>
        <v>9908.8138890000009</v>
      </c>
      <c r="O125" s="36">
        <v>0.22500000000000001</v>
      </c>
      <c r="P125" s="25">
        <f t="shared" si="1256"/>
        <v>3332.5607250000003</v>
      </c>
      <c r="Q125" s="39">
        <v>0.106</v>
      </c>
      <c r="R125" s="25">
        <f t="shared" si="1257"/>
        <v>1570.006386</v>
      </c>
      <c r="S125" s="28">
        <v>0.20399999999999999</v>
      </c>
      <c r="T125" s="25">
        <f t="shared" si="1258"/>
        <v>3021.5217240000002</v>
      </c>
      <c r="U125" s="39">
        <v>0.51700000000000002</v>
      </c>
      <c r="V125" s="25">
        <f t="shared" si="1259"/>
        <v>7657.4839770000008</v>
      </c>
      <c r="W125" s="39">
        <v>0.39</v>
      </c>
      <c r="X125" s="25">
        <f t="shared" si="1260"/>
        <v>5776.4385900000007</v>
      </c>
      <c r="Y125" s="40">
        <v>2.97E-3</v>
      </c>
      <c r="Z125" s="18">
        <f t="shared" si="1261"/>
        <v>43.989801570000004</v>
      </c>
      <c r="AA125" s="27">
        <f>IF(L125&gt;0,(AC125+AK125)/L125,0)</f>
        <v>2.9E-4</v>
      </c>
      <c r="AB125" s="40">
        <v>2.9E-4</v>
      </c>
      <c r="AC125" s="37">
        <f t="shared" si="1262"/>
        <v>4.2953004900000007</v>
      </c>
      <c r="AD125" s="28">
        <v>0.22170000000000001</v>
      </c>
      <c r="AE125" s="41">
        <f t="shared" si="1263"/>
        <v>42.770364000000008</v>
      </c>
      <c r="AF125" s="28">
        <f t="shared" si="1264"/>
        <v>0.90353879794284486</v>
      </c>
      <c r="AG125" s="29">
        <f t="shared" si="663"/>
        <v>0</v>
      </c>
      <c r="AH125" s="34">
        <v>212</v>
      </c>
      <c r="AI125" s="36">
        <v>0.09</v>
      </c>
      <c r="AJ125" s="38"/>
      <c r="AK125" s="41">
        <f t="shared" si="1265"/>
        <v>0</v>
      </c>
      <c r="AL125" s="42">
        <v>1.65</v>
      </c>
      <c r="AM125" s="42"/>
      <c r="AN125" s="122">
        <f>AN124+AH125-AM125</f>
        <v>1674.6400000000008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46" t="s">
        <v>51</v>
      </c>
      <c r="D126" s="43">
        <v>21100</v>
      </c>
      <c r="E126" s="43">
        <v>1</v>
      </c>
      <c r="F126" s="43">
        <v>17664</v>
      </c>
      <c r="G126" s="37">
        <v>1.3</v>
      </c>
      <c r="H126" s="37">
        <v>3.7</v>
      </c>
      <c r="I126" s="43">
        <v>17949</v>
      </c>
      <c r="J126" s="43">
        <v>16228</v>
      </c>
      <c r="K126" s="39">
        <v>0.08</v>
      </c>
      <c r="L126" s="37">
        <f t="shared" si="1254"/>
        <v>14929.76</v>
      </c>
      <c r="M126" s="28">
        <v>0.53900000000000003</v>
      </c>
      <c r="N126" s="25">
        <f t="shared" si="1255"/>
        <v>8047.1406400000005</v>
      </c>
      <c r="O126" s="39">
        <v>0.438</v>
      </c>
      <c r="P126" s="25">
        <f t="shared" si="1256"/>
        <v>6539.23488</v>
      </c>
      <c r="Q126" s="39">
        <v>2.3E-2</v>
      </c>
      <c r="R126" s="25">
        <f t="shared" si="1257"/>
        <v>343.38448</v>
      </c>
      <c r="S126" s="28">
        <v>0.20899999999999999</v>
      </c>
      <c r="T126" s="25">
        <f t="shared" si="1258"/>
        <v>3120.3198400000001</v>
      </c>
      <c r="U126" s="39">
        <v>0.51800000000000002</v>
      </c>
      <c r="V126" s="25">
        <f t="shared" si="1259"/>
        <v>7733.6156800000008</v>
      </c>
      <c r="W126" s="39">
        <v>0.39</v>
      </c>
      <c r="X126" s="25">
        <f t="shared" si="1260"/>
        <v>5822.6064000000006</v>
      </c>
      <c r="Y126" s="47">
        <v>3.0000000000000001E-3</v>
      </c>
      <c r="Z126" s="18">
        <f t="shared" si="1261"/>
        <v>44.789280000000005</v>
      </c>
      <c r="AA126" s="27">
        <f>IF(L126&gt;0,(AC126+AK126)/L126,0)</f>
        <v>2.9999999999999997E-4</v>
      </c>
      <c r="AB126" s="47">
        <v>2.9999999999999997E-4</v>
      </c>
      <c r="AC126" s="37">
        <f t="shared" si="1262"/>
        <v>4.4789279999999998</v>
      </c>
      <c r="AD126" s="28">
        <v>0.21879999999999999</v>
      </c>
      <c r="AE126" s="41">
        <f t="shared" si="1263"/>
        <v>42.011788000000003</v>
      </c>
      <c r="AF126" s="28">
        <f t="shared" si="1264"/>
        <v>0.90123569794050351</v>
      </c>
      <c r="AG126" s="29">
        <f t="shared" si="663"/>
        <v>0</v>
      </c>
      <c r="AH126" s="43">
        <v>211</v>
      </c>
      <c r="AI126" s="39">
        <v>0.09</v>
      </c>
      <c r="AJ126" s="28"/>
      <c r="AK126" s="41">
        <f t="shared" si="1265"/>
        <v>0</v>
      </c>
      <c r="AL126" s="18">
        <v>1.63</v>
      </c>
      <c r="AM126" s="18"/>
      <c r="AN126" s="122">
        <f>AN125+AH126-AM126</f>
        <v>1885.6400000000008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44326</v>
      </c>
      <c r="E127" s="61"/>
      <c r="F127" s="51">
        <f>SUM(F124:F126)</f>
        <v>50154</v>
      </c>
      <c r="G127" s="62"/>
      <c r="H127" s="62"/>
      <c r="I127" s="51">
        <f>SUM(I124:I126)</f>
        <v>51674</v>
      </c>
      <c r="J127" s="51">
        <f>SUM(J124:J126)</f>
        <v>48577</v>
      </c>
      <c r="K127" s="21">
        <f>IF(J127&gt;0,(J124*K124+J125*K125+J126*K126)/J127,0)</f>
        <v>7.8002202688515127E-2</v>
      </c>
      <c r="L127" s="52">
        <f>L124+L125+L126</f>
        <v>44787.887000000002</v>
      </c>
      <c r="M127" s="53">
        <f>IF(L127&gt;0,N127/L127,0)</f>
        <v>0.63540803425265413</v>
      </c>
      <c r="N127" s="54">
        <f t="shared" ref="N127" si="1266">N124+N125+N126</f>
        <v>28458.583237000003</v>
      </c>
      <c r="O127" s="21">
        <f>IF(L127&gt;0,P127/L127,0)</f>
        <v>0.30171345518041515</v>
      </c>
      <c r="P127" s="54">
        <f t="shared" ref="P127" si="1267">P124+P125+P126</f>
        <v>13513.108136999999</v>
      </c>
      <c r="Q127" s="21">
        <f>IF(L127&gt;0,R127/L127,0)</f>
        <v>6.2878510566930737E-2</v>
      </c>
      <c r="R127" s="54">
        <f t="shared" ref="R127" si="1268">R124+R125+R126</f>
        <v>2816.1956260000002</v>
      </c>
      <c r="S127" s="21">
        <f>IF(L127&gt;0,T127/L127,0)</f>
        <v>0.20432289569722278</v>
      </c>
      <c r="T127" s="54">
        <f t="shared" ref="T127" si="1269">T124+T125+T126</f>
        <v>9151.1907640000009</v>
      </c>
      <c r="U127" s="21">
        <f>IF(L127&gt;0,V127/L127,0)</f>
        <v>0.51733334370071993</v>
      </c>
      <c r="V127" s="54">
        <f t="shared" ref="V127" si="1270">V124+V125+V126</f>
        <v>23170.267339000005</v>
      </c>
      <c r="W127" s="21">
        <f>IF(L127&gt;0,X127/L127,0)</f>
        <v>0.39000000000000007</v>
      </c>
      <c r="X127" s="54">
        <f t="shared" ref="X127" si="1271">X124+X125+X126</f>
        <v>17467.275930000003</v>
      </c>
      <c r="Y127" s="55">
        <f>IF(L127&gt;0,Z127/L127,0)</f>
        <v>3.0236745522288205E-3</v>
      </c>
      <c r="Z127" s="56">
        <f t="shared" ref="Z127" si="1272">SUM(Z124:Z126)</f>
        <v>135.42399417000001</v>
      </c>
      <c r="AA127" s="55">
        <f t="shared" ref="AA127" si="1273">IF(L127&gt;0,(AA124*L124+AA125*L125+AA126*L126)/L127,0)</f>
        <v>3.0005255103907893E-4</v>
      </c>
      <c r="AB127" s="55">
        <f>IF(J127&gt;0,(J124*AB124+J125*AB125+J126*AB126)/J127,0)</f>
        <v>3.000524939786318E-4</v>
      </c>
      <c r="AC127" s="52">
        <f t="shared" ref="AC127" si="1274">SUM(AC124:AC126)</f>
        <v>13.438719750000001</v>
      </c>
      <c r="AD127" s="53">
        <f>IF(J127&gt;0,(J124*AD124+J125*AD125+J126*AD126)/J127,0)</f>
        <v>0.22153662226979848</v>
      </c>
      <c r="AE127" s="58">
        <f>SUM(AE124:AE126)</f>
        <v>125.70281199999999</v>
      </c>
      <c r="AF127" s="53">
        <f>IF(AND(Z127&gt;0),((Z124*AF124+Z125*AF125+Z126*AF126)/Z127),0)</f>
        <v>0.90198760540503531</v>
      </c>
      <c r="AG127" s="57">
        <f t="shared" si="663"/>
        <v>0</v>
      </c>
      <c r="AH127" s="51">
        <f>SUM(AH124:AH126)</f>
        <v>623</v>
      </c>
      <c r="AI127" s="21">
        <f>IF(AH127&gt;0,(AI124*AH124+AI125*AH125+AI126*AH126)/AH127,0)</f>
        <v>8.9036918138041737E-2</v>
      </c>
      <c r="AJ127" s="53">
        <f>IF(J127&gt;0,(AJ124*J124+AJ125*J125+AJ126*J126)/J127,0)</f>
        <v>0</v>
      </c>
      <c r="AK127" s="58">
        <f>SUM(AK124:AK126)</f>
        <v>0</v>
      </c>
      <c r="AL127" s="63"/>
      <c r="AM127" s="56">
        <f>SUM(AM124:AM126)</f>
        <v>1007.08</v>
      </c>
      <c r="AN127" s="106"/>
      <c r="AO127" s="107">
        <f>AN126</f>
        <v>1885.6400000000008</v>
      </c>
      <c r="AP127" s="51">
        <f>SUM(AP124:AP126)</f>
        <v>110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1465200</v>
      </c>
      <c r="E128" s="69"/>
      <c r="F128" s="69">
        <f>SUM(F127,F123,F119,F115,F111,F107,F103,F99,F95,F91,F87,F83,F79,F75,F71,F67,F63,F59,F55,F51,F47,F43,F39,F35,F31,F27,F23,F19,F15,F11,F7)</f>
        <v>1427693</v>
      </c>
      <c r="G128" s="75"/>
      <c r="H128" s="69"/>
      <c r="I128" s="69">
        <f>SUM(I127,I123,I119,I115,I111,I107,I103,I99,I95,I91,I87,I83,I79,I75,I71,I67,I63,I59,I55,I51,I47,I43,I39,I35,I31,I27,I23,I19,I15,I11,I7)</f>
        <v>1448928</v>
      </c>
      <c r="J128" s="69">
        <f>SUM(J127,J123,J119,J115,J111,J107,J103,J99,J95,J91,J87,J83,J79,J75,J71,J67,J63,J59,J55,J51,J47,J43,J39,J35,J31,J27,J23,J19,J15,J11,J7)</f>
        <v>1472104</v>
      </c>
      <c r="K128" s="70">
        <f>1-L128/J128</f>
        <v>7.599752055561293E-2</v>
      </c>
      <c r="L128" s="69">
        <f>SUM(L127,L123,L119,L115,L111,L107,L103,L99,L95,L91,L87,L83,L79,L75,L71,L67,L63,L59,L55,L51,L47,L43,L39,L35,L31,L27,L23,L19,L15,L11,L7)</f>
        <v>1360227.746</v>
      </c>
      <c r="M128" s="71">
        <f>IF(AND(L128&gt;0),(N128/L128),0)</f>
        <v>0.66503912434675494</v>
      </c>
      <c r="N128" s="69">
        <f>SUM(N127,N123,N119,N115,N111,N107,N103,N99,N95,N91,N87,N83,N79,N75,N71,N67,N63,N59,N55,N51,N47,N43,N39,N35,N31,N27,N23,N19,N15,N11,N7)</f>
        <v>904604.66911200027</v>
      </c>
      <c r="O128" s="71">
        <f>P128/L128</f>
        <v>0.23955253082890721</v>
      </c>
      <c r="P128" s="69">
        <f>SUM(P127,P123,P119,P115,P111,P107,P103,P99,P95,P91,P87,P83,P79,P75,P71,P67,P63,P59,P55,P51,P47,P43,P39,P35,P31,P27,P23,P19,P15,P11,P7)</f>
        <v>325845.99905799999</v>
      </c>
      <c r="Q128" s="71">
        <f>R128/L128</f>
        <v>9.5399684032764914E-2</v>
      </c>
      <c r="R128" s="69">
        <f>SUM(R127,R123,R119,R115,R111,R107,R103,R99,R95,R91,R87,R83,R79,R75,R71,R67,R63,R59,R55,R51,R47,R43,R39,R35,R31,R27,R23,R19,R15,R11,R7)</f>
        <v>129765.29718100002</v>
      </c>
      <c r="S128" s="71">
        <f>T128/L128</f>
        <v>0.20151292630373974</v>
      </c>
      <c r="T128" s="69">
        <f>SUM(T127,T123,T119,T115,T111,T107,T103,T99,T95,T91,T87,T83,T79,T75,T71,T67,T63,T59,T55,T51,T47,T43,T39,T35,T31,T27,T23,T19,T15,T11,T7)</f>
        <v>274103.473536</v>
      </c>
      <c r="U128" s="71">
        <f>V128/L128</f>
        <v>0.51743472825395531</v>
      </c>
      <c r="V128" s="69">
        <f>SUM(V127,V123,V119,V115,V111,V107,V103,V99,V95,V91,V87,V83,V79,V75,V71,V67,V63,V59,V55,V51,V47,V43,V39,V35,V31,V27,V23,V19,V15,V11,V7)</f>
        <v>703829.0741150002</v>
      </c>
      <c r="W128" s="71">
        <f>IF(AND(L128&gt;0),(X128/L128),0)</f>
        <v>0.39151825035629001</v>
      </c>
      <c r="X128" s="69">
        <f>SUM(X127,X123,X119,X115,X111,X107,X103,X99,X95,X91,X87,X83,X79,X75,X71,X67,X63,X59,X55,X51,X47,X43,X39,X35,X31,X27,X23,X19,X15,X11,X7)</f>
        <v>532553.98720000009</v>
      </c>
      <c r="Y128" s="72">
        <f>IF(AND(L128&gt;0),(Z128/L128),0)</f>
        <v>2.811807701678804E-3</v>
      </c>
      <c r="Z128" s="69">
        <f>SUM(Z127,Z123,Z119,Z115,Z111,Z107,Z103,Z99,Z95,Z91,Z87,Z83,Z79,Z75,Z71,Z67,Z63,Z59,Z55,Z51,Z47,Z43,Z39,Z35,Z31,Z27,Z23,Z19,Z15,Z11,Z7)</f>
        <v>3824.6988522400002</v>
      </c>
      <c r="AA128" s="73">
        <f>(AC128+AK128)/L128</f>
        <v>2.1536441110355056E-3</v>
      </c>
      <c r="AB128" s="74">
        <f>AC128/(L128-AH128)</f>
        <v>2.6141063137699681E-4</v>
      </c>
      <c r="AC128" s="75">
        <f>SUM(AC127,AC123,AC119,AC115,AC111,AC107,AC103,AC99,AC95,AC91,AC87,AC83,AC79,AC75,AC71,AC67,AC63,AC59,AC55,AC51,AC47,AC43,AC39,AC35,AC31,AC27,AC23,AC19,AC15,AC11,AC7)</f>
        <v>350.46950733999995</v>
      </c>
      <c r="AD128" s="71">
        <f>AE128/AH128</f>
        <v>0.18102544665847919</v>
      </c>
      <c r="AE128" s="69">
        <f>SUM(AE127,AE123,AE119,AE115,AE111,AE107,AE103,AE99,AE95,AE91,AE87,AE83,AE79,AE75,AE71,AE67,AE63,AE59,AE55,AE51,AE47,AE43,AE39,AE35,AE31,AE27,AE23,AE19,AE15,AE11,AE7)</f>
        <v>3537.5992786000002</v>
      </c>
      <c r="AF128" s="76">
        <f>((Y128-AB128)*AD128)/((AD128-AB128)*Y128)</f>
        <v>0.90834281001867123</v>
      </c>
      <c r="AG128" s="77">
        <f>((AA128-AB128)*AJ128)/((AJ128-AB128)*AA128)</f>
        <v>0.88036323232048752</v>
      </c>
      <c r="AH128" s="69">
        <f>SUM(AH127,AH123,AH119,AH115,AH111,AH107,AH103,AH99,AH95,AH91,AH87,AH83,AH79,AH75,AH71,AH67,AH63,AH59,AH55,AH51,AH47,AH43,AH39,AH35,AH31,AH27,AH23,AH19,AH15,AH11,AH7)</f>
        <v>19542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8.9582949544570661E-2</v>
      </c>
      <c r="AJ128" s="71">
        <f>AK128/AH128</f>
        <v>0.13197098390645787</v>
      </c>
      <c r="AK128" s="69">
        <f>SUM(AK127,AK123,AK119,AK115,AK111,AK107,AK103,AK99,AK95,AK91,AK87,AK83,AK79,AK75,AK71,AK67,AK63,AK59,AK55,AK51,AK47,AK43,AK39,AK35,AK31,AK27,AK23,AK19,AK15,AK11,AK7)</f>
        <v>2578.9769674999998</v>
      </c>
      <c r="AL128" s="69"/>
      <c r="AM128" s="108">
        <f>SUM(AM127,AM123,AM119,AM115,AM111,AM107,AM103,AM99,AM95,AM91,AM87,AM83,AM79,AM75,AM71,AM67,AM63,AM59,AM55,AM51,AM47,AM43,AM39,AM35,AM31,AM27,AM23,AM19,AM15,AM11,AM7)</f>
        <v>19087.120000000003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110</v>
      </c>
      <c r="AQ128" s="69"/>
      <c r="AR128" s="69"/>
      <c r="AS128" s="69"/>
      <c r="AT128" s="69"/>
      <c r="AU128" s="69"/>
    </row>
    <row r="131" spans="33:33" x14ac:dyDescent="0.2">
      <c r="AG131" s="80"/>
    </row>
    <row r="132" spans="33:33" x14ac:dyDescent="0.2">
      <c r="AG132" s="80"/>
    </row>
  </sheetData>
  <protectedRanges>
    <protectedRange sqref="P1:P3 T1:T3 V1:V3 X1:X3 AK1:AK1048576 N1:N3 R1:R3 AC1:AC3 Z1:AA3 Z128:AA1048576 N128:N1048576 P128:P1048576 R128:R1048576 T128:T1048576 V128:V1048576 X128:X1048576 AC128:AC1048576 L1:L3 L7:L1048576 AG1:AG1048576" name="Range1_1_1_1_1_1_1"/>
    <protectedRange sqref="AD3:AF3 AD7:AF7 AD129:AF1048576 AE1:AF2 AD4:AE6 AF127 AE128 AD11:AF11 AD15:AF15 AD19:AF19 AD23:AF23 AD27:AF27 AD31:AF31 AD35:AF35 AD39:AF39 AD43:AF43 AD47:AF47 AD51:AF51 AD55:AF55 AD59:AF59 AD63:AF63 AD67:AF67 AD71:AF71 AD75:AF75 AD83:AF83 AD87:AF87 AD91:AF91 AD95:AF95 AD99:AF99 AD103:AF103 AD107:AF107 AD111:AF111 AD115:AF115 AD119:AF119 AD123:AF123 AD8:AE10 AD12:AE14 AD16:AE18 AD20:AE22 AD24:AE26 AD28:AE30 AD32:AE34 AD36:AE38 AD40:AE42 AD44:AE46 AD48:AE50 AD52:AE54 AD56:AE58 AD60:AE62 AD64:AE66 AD68:AE70 AD72:AE74 AD76:AE78 AD80:AE82 AD84:AE86 AD88:AE90 AD92:AE94 AD96:AE98 AD100:AE102 AD104:AE106 AD108:AE110 AD112:AE114 AD116:AE118 AD120:AE122 AD124:AE127 AD79:AF79" name="Range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7:AA87 Z84:Z86 Z91:AA91 Z88:Z90 Z95:AA95 Z92:Z94 Z99:AA99 Z96:Z98 Z103:AA103 Z100:Z102 Z107:AA107 Z104:Z106 Z111:AA111 Z108:Z110 Z115:AA115 Z112:Z114 Z119:AA119 Z116:Z118 Z123:AA123 Z120:Z122 Z127:AA127 Z124:Z126" name="Range1_1_1_1_1_2"/>
    <protectedRange sqref="N4:N127" name="Range1_1_1_1_1_5"/>
    <protectedRange sqref="P4:P127" name="Range1_1_1_1_1_7"/>
    <protectedRange sqref="R4:R127" name="Range1_1_1_1_1_8"/>
    <protectedRange sqref="T4:T127" name="Range1_1_1_1_1_10"/>
    <protectedRange sqref="V4:V127" name="Range1_1_1_1_1_12"/>
    <protectedRange sqref="X4:X127" name="Range1_1_1_1_1_16"/>
    <protectedRange sqref="AC4:AC127" name="Range1_1_1_1_1_18"/>
    <protectedRange sqref="L4:L6" name="Range1_1_1_1_1_1_1_1"/>
    <protectedRange sqref="AF128" name="Range1_1_1_1_1_4"/>
    <protectedRange sqref="AA16:AA18" name="Range1_1_1_1_1_2_4"/>
    <protectedRange sqref="AA20:AA22" name="Range1_1_1_1_1_2_5"/>
    <protectedRange sqref="AA24:AA26" name="Range1_1_1_1_1_2_6"/>
    <protectedRange sqref="AA28:AA30" name="Range1_1_1_1_1_2_7"/>
    <protectedRange sqref="AA32:AA34" name="Range1_1_1_1_1_2_8"/>
    <protectedRange sqref="AA36:AA38" name="Range1_1_1_1_1_2_9"/>
    <protectedRange sqref="AA40:AA42" name="Range1_1_1_1_1_2_10"/>
    <protectedRange sqref="AA44:AA46" name="Range1_1_1_1_1_2_11"/>
    <protectedRange sqref="AA48:AA50" name="Range1_1_1_1_1_2_12"/>
    <protectedRange sqref="AA52:AA54" name="Range1_1_1_1_1_2_13"/>
    <protectedRange sqref="AA56:AA58" name="Range1_1_1_1_1_2_14"/>
    <protectedRange sqref="AA60:AA62" name="Range1_1_1_1_1_2_15"/>
    <protectedRange sqref="AA64:AA66" name="Range1_1_1_1_1_2_16"/>
    <protectedRange sqref="AA68:AA70" name="Range1_1_1_1_1_2_17"/>
    <protectedRange sqref="AA72:AA74" name="Range1_1_1_1_1_2_18"/>
    <protectedRange sqref="AA76:AA78" name="Range1_1_1_1_1_2_19"/>
    <protectedRange sqref="AA80:AA82" name="Range1_1_1_1_1_2_20"/>
    <protectedRange sqref="AA84:AA86" name="Range1_1_1_1_1_2_21"/>
    <protectedRange sqref="AA88:AA90" name="Range1_1_1_1_1_2_22"/>
    <protectedRange sqref="AA92:AA94" name="Range1_1_1_1_1_2_23"/>
    <protectedRange sqref="AA96:AA98" name="Range1_1_1_1_1_2_24"/>
    <protectedRange sqref="AA100:AA102" name="Range1_1_1_1_1_2_25"/>
    <protectedRange sqref="AA104:AA106" name="Range1_1_1_1_1_2_26"/>
    <protectedRange sqref="AA108:AA110" name="Range1_1_1_1_1_2_27"/>
    <protectedRange sqref="AA112:AA114" name="Range1_1_1_1_1_2_28"/>
    <protectedRange sqref="AA116:AA118" name="Range1_1_1_1_1_2_29"/>
    <protectedRange sqref="AA120:AA122" name="Range1_1_1_1_1_2_30"/>
    <protectedRange sqref="AA124:AA126" name="Range1_1_1_1_1_2_31"/>
    <protectedRange sqref="AA4:AA6" name="Range1_1_1_1_1_2_32"/>
    <protectedRange sqref="AA8:AA10" name="Range1_1_1_1_1_2_33"/>
    <protectedRange sqref="AA12:AA14" name="Range1_1_1_1_1_2_34"/>
  </protectedRanges>
  <mergeCells count="36">
    <mergeCell ref="AR1:AS1"/>
    <mergeCell ref="AT1:AU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2"/>
  <sheetViews>
    <sheetView zoomScale="110" zoomScaleNormal="110" workbookViewId="0">
      <pane ySplit="2" topLeftCell="A57" activePane="bottomLeft" state="frozen"/>
      <selection pane="bottomLeft" activeCell="L81" sqref="L8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" style="32" customWidth="1"/>
    <col min="11" max="11" width="14.5703125" style="32" customWidth="1"/>
    <col min="12" max="12" width="12.5703125" style="32" customWidth="1"/>
    <col min="13" max="13" width="8.5703125" style="32" bestFit="1" customWidth="1"/>
    <col min="14" max="14" width="10.7109375" style="32" hidden="1" customWidth="1"/>
    <col min="15" max="15" width="7.7109375" style="32" bestFit="1" customWidth="1"/>
    <col min="16" max="16" width="11.85546875" style="32" hidden="1" customWidth="1"/>
    <col min="17" max="17" width="7.7109375" style="32" bestFit="1" customWidth="1"/>
    <col min="18" max="18" width="8.42578125" style="32" hidden="1" customWidth="1"/>
    <col min="19" max="19" width="9" style="32" customWidth="1"/>
    <col min="20" max="20" width="6.7109375" style="32" hidden="1" customWidth="1"/>
    <col min="21" max="21" width="9" style="32" customWidth="1"/>
    <col min="22" max="22" width="7.42578125" style="32" hidden="1" customWidth="1"/>
    <col min="23" max="23" width="9.85546875" style="32" customWidth="1"/>
    <col min="24" max="24" width="14.42578125" style="32" hidden="1" customWidth="1"/>
    <col min="25" max="25" width="11.5703125" style="32" customWidth="1"/>
    <col min="26" max="26" width="7.5703125" style="32" hidden="1" customWidth="1"/>
    <col min="27" max="27" width="11.7109375" style="32" hidden="1" customWidth="1"/>
    <col min="28" max="28" width="11.5703125" style="32" bestFit="1" customWidth="1"/>
    <col min="29" max="29" width="12.28515625" style="32" hidden="1" customWidth="1"/>
    <col min="30" max="30" width="15" style="80" customWidth="1"/>
    <col min="31" max="31" width="15" style="82" hidden="1" customWidth="1"/>
    <col min="32" max="32" width="13.85546875" style="32" customWidth="1"/>
    <col min="33" max="33" width="10" style="32" customWidth="1"/>
    <col min="34" max="34" width="12" style="32" customWidth="1"/>
    <col min="35" max="35" width="11.5703125" style="81" customWidth="1"/>
    <col min="36" max="36" width="12.28515625" style="82" bestFit="1" customWidth="1"/>
    <col min="37" max="37" width="11.7109375" style="32" bestFit="1" customWidth="1"/>
    <col min="38" max="38" width="11.85546875" style="32" customWidth="1"/>
    <col min="39" max="39" width="12" style="111" customWidth="1"/>
    <col min="40" max="40" width="11.5703125" style="112" customWidth="1"/>
    <col min="41" max="41" width="11.5703125" style="113" customWidth="1"/>
    <col min="42" max="42" width="12.140625" style="83" customWidth="1"/>
    <col min="43" max="43" width="14.85546875" style="32" customWidth="1"/>
    <col min="44" max="44" width="6.42578125" style="32" bestFit="1" customWidth="1"/>
    <col min="45" max="45" width="10.42578125" style="32" customWidth="1"/>
    <col min="46" max="46" width="6.42578125" style="32" bestFit="1" customWidth="1"/>
    <col min="47" max="47" width="11.140625" style="32" customWidth="1"/>
    <col min="48" max="16384" width="9.140625" style="32"/>
  </cols>
  <sheetData>
    <row r="1" spans="1:47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27" t="s">
        <v>5</v>
      </c>
      <c r="K1" s="127" t="s">
        <v>6</v>
      </c>
      <c r="L1" s="127" t="s">
        <v>7</v>
      </c>
      <c r="M1" s="127" t="s">
        <v>8</v>
      </c>
      <c r="N1" s="127"/>
      <c r="O1" s="1" t="s">
        <v>9</v>
      </c>
      <c r="P1" s="1"/>
      <c r="Q1" s="1" t="s">
        <v>10</v>
      </c>
      <c r="R1" s="1"/>
      <c r="S1" s="127" t="s">
        <v>11</v>
      </c>
      <c r="T1" s="127"/>
      <c r="U1" s="127" t="s">
        <v>12</v>
      </c>
      <c r="V1" s="127"/>
      <c r="W1" s="127" t="s">
        <v>13</v>
      </c>
      <c r="X1" s="127"/>
      <c r="Y1" s="127" t="s">
        <v>14</v>
      </c>
      <c r="Z1" s="127" t="s">
        <v>15</v>
      </c>
      <c r="AA1" s="127" t="s">
        <v>16</v>
      </c>
      <c r="AB1" s="127" t="s">
        <v>17</v>
      </c>
      <c r="AC1" s="127" t="s">
        <v>18</v>
      </c>
      <c r="AD1" s="115" t="s">
        <v>43</v>
      </c>
      <c r="AE1" s="3" t="s">
        <v>44</v>
      </c>
      <c r="AF1" s="127" t="s">
        <v>19</v>
      </c>
      <c r="AG1" s="127" t="s">
        <v>20</v>
      </c>
      <c r="AH1" s="127" t="s">
        <v>21</v>
      </c>
      <c r="AI1" s="2" t="s">
        <v>22</v>
      </c>
      <c r="AJ1" s="3" t="s">
        <v>23</v>
      </c>
      <c r="AK1" s="127" t="s">
        <v>24</v>
      </c>
      <c r="AL1" s="127" t="s">
        <v>25</v>
      </c>
      <c r="AM1" s="93" t="s">
        <v>40</v>
      </c>
      <c r="AN1" s="94" t="s">
        <v>41</v>
      </c>
      <c r="AO1" s="95" t="s">
        <v>41</v>
      </c>
      <c r="AP1" s="4" t="s">
        <v>26</v>
      </c>
      <c r="AQ1" s="127" t="s">
        <v>27</v>
      </c>
      <c r="AR1" s="191" t="s">
        <v>28</v>
      </c>
      <c r="AS1" s="191"/>
      <c r="AT1" s="191" t="s">
        <v>29</v>
      </c>
      <c r="AU1" s="191"/>
    </row>
    <row r="2" spans="1:47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30</v>
      </c>
      <c r="K2" s="5" t="s">
        <v>32</v>
      </c>
      <c r="L2" s="5" t="s">
        <v>30</v>
      </c>
      <c r="M2" s="5" t="s">
        <v>32</v>
      </c>
      <c r="N2" s="6"/>
      <c r="O2" s="5" t="s">
        <v>32</v>
      </c>
      <c r="P2" s="5"/>
      <c r="Q2" s="5" t="s">
        <v>32</v>
      </c>
      <c r="R2" s="5"/>
      <c r="S2" s="5" t="s">
        <v>32</v>
      </c>
      <c r="T2" s="5"/>
      <c r="U2" s="5" t="s">
        <v>33</v>
      </c>
      <c r="V2" s="5"/>
      <c r="W2" s="5" t="s">
        <v>33</v>
      </c>
      <c r="X2" s="5"/>
      <c r="Y2" s="7" t="s">
        <v>32</v>
      </c>
      <c r="Z2" s="7" t="s">
        <v>32</v>
      </c>
      <c r="AA2" s="7" t="s">
        <v>32</v>
      </c>
      <c r="AB2" s="7" t="s">
        <v>32</v>
      </c>
      <c r="AC2" s="7" t="s">
        <v>30</v>
      </c>
      <c r="AD2" s="116" t="s">
        <v>32</v>
      </c>
      <c r="AE2" s="119" t="s">
        <v>30</v>
      </c>
      <c r="AF2" s="7" t="s">
        <v>32</v>
      </c>
      <c r="AG2" s="7" t="s">
        <v>32</v>
      </c>
      <c r="AH2" s="5" t="s">
        <v>30</v>
      </c>
      <c r="AI2" s="8" t="s">
        <v>32</v>
      </c>
      <c r="AJ2" s="9" t="s">
        <v>32</v>
      </c>
      <c r="AK2" s="5" t="s">
        <v>30</v>
      </c>
      <c r="AL2" s="5" t="s">
        <v>34</v>
      </c>
      <c r="AM2" s="96" t="s">
        <v>42</v>
      </c>
      <c r="AN2" s="97" t="s">
        <v>42</v>
      </c>
      <c r="AO2" s="98" t="s">
        <v>42</v>
      </c>
      <c r="AP2" s="10" t="s">
        <v>35</v>
      </c>
      <c r="AQ2" s="5" t="s">
        <v>32</v>
      </c>
      <c r="AR2" s="5" t="s">
        <v>36</v>
      </c>
      <c r="AS2" s="5" t="s">
        <v>37</v>
      </c>
      <c r="AT2" s="5" t="s">
        <v>36</v>
      </c>
      <c r="AU2" s="5" t="s">
        <v>37</v>
      </c>
    </row>
    <row r="3" spans="1:47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126"/>
      <c r="K3" s="126"/>
      <c r="L3" s="126"/>
      <c r="M3" s="126"/>
      <c r="N3" s="6"/>
      <c r="O3" s="126"/>
      <c r="P3" s="6"/>
      <c r="Q3" s="126"/>
      <c r="R3" s="6"/>
      <c r="S3" s="91"/>
      <c r="T3" s="6"/>
      <c r="U3" s="126"/>
      <c r="V3" s="6"/>
      <c r="W3" s="126"/>
      <c r="X3" s="6"/>
      <c r="Y3" s="86"/>
      <c r="Z3" s="87"/>
      <c r="AA3" s="92"/>
      <c r="AB3" s="86"/>
      <c r="AC3" s="86"/>
      <c r="AD3" s="117"/>
      <c r="AE3" s="120"/>
      <c r="AF3" s="92"/>
      <c r="AG3" s="92"/>
      <c r="AH3" s="126"/>
      <c r="AI3" s="88"/>
      <c r="AJ3" s="89"/>
      <c r="AK3" s="126"/>
      <c r="AL3" s="126"/>
      <c r="AM3" s="99"/>
      <c r="AN3" s="128">
        <f>Май!AO127</f>
        <v>1885.6400000000008</v>
      </c>
      <c r="AO3" s="101"/>
      <c r="AP3" s="90"/>
      <c r="AQ3" s="126"/>
      <c r="AR3" s="126"/>
      <c r="AS3" s="126"/>
      <c r="AT3" s="126"/>
      <c r="AU3" s="126"/>
    </row>
    <row r="4" spans="1:47" x14ac:dyDescent="0.2">
      <c r="A4" s="187">
        <v>1</v>
      </c>
      <c r="B4" s="23">
        <v>1</v>
      </c>
      <c r="C4" s="11" t="s">
        <v>54</v>
      </c>
      <c r="D4" s="12">
        <v>6064</v>
      </c>
      <c r="E4" s="12">
        <v>1</v>
      </c>
      <c r="F4" s="12">
        <v>14706</v>
      </c>
      <c r="G4" s="13">
        <v>2.4</v>
      </c>
      <c r="H4" s="13">
        <v>4.0999999999999996</v>
      </c>
      <c r="I4" s="12">
        <v>14376</v>
      </c>
      <c r="J4" s="12">
        <v>16156</v>
      </c>
      <c r="K4" s="14">
        <v>7.8E-2</v>
      </c>
      <c r="L4" s="24">
        <f>J4*(1-K4)</f>
        <v>14895.832</v>
      </c>
      <c r="M4" s="15">
        <v>0.64600000000000002</v>
      </c>
      <c r="N4" s="25">
        <f t="shared" ref="N4:N6" si="0">L4*M4</f>
        <v>9622.7074720000001</v>
      </c>
      <c r="O4" s="14">
        <v>0.30499999999999999</v>
      </c>
      <c r="P4" s="25">
        <f t="shared" ref="P4:P6" si="1">L4*O4</f>
        <v>4543.22876</v>
      </c>
      <c r="Q4" s="16">
        <v>4.9000000000000002E-2</v>
      </c>
      <c r="R4" s="25">
        <f t="shared" ref="R4:R6" si="2">L4*Q4</f>
        <v>729.89576800000009</v>
      </c>
      <c r="S4" s="26">
        <v>0.19600000000000001</v>
      </c>
      <c r="T4" s="25">
        <f t="shared" ref="T4:T6" si="3">L4*S4</f>
        <v>2919.5830720000004</v>
      </c>
      <c r="U4" s="16">
        <v>0.53100000000000003</v>
      </c>
      <c r="V4" s="25">
        <f t="shared" ref="V4:V6" si="4">L4*U4</f>
        <v>7909.6867920000004</v>
      </c>
      <c r="W4" s="16">
        <v>0.39</v>
      </c>
      <c r="X4" s="25">
        <f>W4*L4</f>
        <v>5809.3744800000004</v>
      </c>
      <c r="Y4" s="17">
        <v>3.0500000000000002E-3</v>
      </c>
      <c r="Z4" s="19">
        <f>L4*Y4</f>
        <v>45.432287600000002</v>
      </c>
      <c r="AA4" s="27">
        <f>IF(L4&gt;0,(AC4+AK4)/L4,0)</f>
        <v>2.9999999999999997E-4</v>
      </c>
      <c r="AB4" s="17">
        <v>2.9999999999999997E-4</v>
      </c>
      <c r="AC4" s="24">
        <f t="shared" ref="AC4:AC6" si="5">AB4*L4</f>
        <v>4.4687495999999998</v>
      </c>
      <c r="AD4" s="118">
        <v>0.2238</v>
      </c>
      <c r="AE4" s="30">
        <f>AH4*(1-AI4)*AD4</f>
        <v>43.317832800000005</v>
      </c>
      <c r="AF4" s="28">
        <f>IF(AND(AD4&gt;0,AB4&gt;0,Y4&gt;0),((Y4-AB4)*AD4)/((AD4-AB4)*Y4),0)</f>
        <v>0.90284959841566725</v>
      </c>
      <c r="AG4" s="60">
        <f>IF(AND(AA4&gt;0,AJ4&gt;0,AB4&gt;0),((AJ4*(AA4-AB4))/(AA4*(AJ4-AB4))),0)</f>
        <v>0</v>
      </c>
      <c r="AH4" s="12">
        <v>212</v>
      </c>
      <c r="AI4" s="14">
        <v>8.6999999999999994E-2</v>
      </c>
      <c r="AJ4" s="15"/>
      <c r="AK4" s="30">
        <f>AH4*(1-AI4)*AJ4</f>
        <v>0</v>
      </c>
      <c r="AL4" s="19">
        <v>1.65</v>
      </c>
      <c r="AM4" s="19">
        <v>496.12</v>
      </c>
      <c r="AN4" s="114">
        <f>AN3+AH4-AM4</f>
        <v>1601.5200000000009</v>
      </c>
      <c r="AO4" s="103"/>
      <c r="AP4" s="12"/>
      <c r="AQ4" s="31"/>
      <c r="AR4" s="20"/>
      <c r="AS4" s="20"/>
      <c r="AT4" s="20"/>
      <c r="AU4" s="20"/>
    </row>
    <row r="5" spans="1:47" x14ac:dyDescent="0.2">
      <c r="A5" s="188"/>
      <c r="B5" s="33">
        <v>2</v>
      </c>
      <c r="C5" s="11" t="s">
        <v>52</v>
      </c>
      <c r="D5" s="34">
        <v>12486</v>
      </c>
      <c r="E5" s="34">
        <v>13</v>
      </c>
      <c r="F5" s="34">
        <v>15657</v>
      </c>
      <c r="G5" s="35">
        <v>1.9</v>
      </c>
      <c r="H5" s="35">
        <v>3.8</v>
      </c>
      <c r="I5" s="34">
        <v>16233</v>
      </c>
      <c r="J5" s="34">
        <v>15659</v>
      </c>
      <c r="K5" s="36">
        <v>7.0999999999999994E-2</v>
      </c>
      <c r="L5" s="37">
        <f>J5*(1-K5)</f>
        <v>14547.211000000001</v>
      </c>
      <c r="M5" s="38">
        <v>0.58799999999999997</v>
      </c>
      <c r="N5" s="25">
        <f t="shared" si="0"/>
        <v>8553.7600679999996</v>
      </c>
      <c r="O5" s="36">
        <v>0.375</v>
      </c>
      <c r="P5" s="25">
        <f t="shared" si="1"/>
        <v>5455.2041250000002</v>
      </c>
      <c r="Q5" s="39">
        <v>3.6999999999999998E-2</v>
      </c>
      <c r="R5" s="25">
        <f t="shared" si="2"/>
        <v>538.24680699999999</v>
      </c>
      <c r="S5" s="28">
        <v>0.192</v>
      </c>
      <c r="T5" s="25">
        <f t="shared" si="3"/>
        <v>2793.0645120000004</v>
      </c>
      <c r="U5" s="39">
        <v>0.52400000000000002</v>
      </c>
      <c r="V5" s="25">
        <f t="shared" si="4"/>
        <v>7622.7385640000011</v>
      </c>
      <c r="W5" s="39">
        <v>0.38</v>
      </c>
      <c r="X5" s="25">
        <f>W5*L5</f>
        <v>5527.9401800000005</v>
      </c>
      <c r="Y5" s="40">
        <v>2.96E-3</v>
      </c>
      <c r="Z5" s="18">
        <f>L5*Y5</f>
        <v>43.059744560000006</v>
      </c>
      <c r="AA5" s="27">
        <f>IF(L5&gt;0,(AC5+AK5)/L5,0)</f>
        <v>2.9E-4</v>
      </c>
      <c r="AB5" s="40">
        <v>2.9E-4</v>
      </c>
      <c r="AC5" s="37">
        <f t="shared" si="5"/>
        <v>4.2186911900000004</v>
      </c>
      <c r="AD5" s="28">
        <v>0.22520000000000001</v>
      </c>
      <c r="AE5" s="41">
        <f>AH5*(1-AI5)*AD5</f>
        <v>40.431507200000006</v>
      </c>
      <c r="AF5" s="28">
        <f>IF(AND(AD5&gt;0,AB5&gt;0,Y5&gt;0),((Y5-AB5)*AD5)/((AD5-AB5)*Y5),0)</f>
        <v>0.90319010487077722</v>
      </c>
      <c r="AG5" s="29">
        <f t="shared" ref="AG5:AG68" si="6">IF(AND(AA5&gt;0,AJ5&gt;0,AB5&gt;0),((AJ5*(AA5-AB5))/(AA5*(AJ5-AB5))),0)</f>
        <v>0</v>
      </c>
      <c r="AH5" s="34">
        <v>196</v>
      </c>
      <c r="AI5" s="36">
        <v>8.4000000000000005E-2</v>
      </c>
      <c r="AJ5" s="38"/>
      <c r="AK5" s="41">
        <f>AH5*(1-AI5)*AJ5</f>
        <v>0</v>
      </c>
      <c r="AL5" s="42">
        <v>1.62</v>
      </c>
      <c r="AM5" s="42"/>
      <c r="AN5" s="114">
        <f>AN4+AH5-AM5</f>
        <v>1797.5200000000009</v>
      </c>
      <c r="AO5" s="104"/>
      <c r="AP5" s="43"/>
      <c r="AQ5" s="44"/>
      <c r="AR5" s="45"/>
      <c r="AS5" s="45"/>
      <c r="AT5" s="45"/>
      <c r="AU5" s="45"/>
    </row>
    <row r="6" spans="1:47" x14ac:dyDescent="0.2">
      <c r="A6" s="188"/>
      <c r="B6" s="33">
        <v>3</v>
      </c>
      <c r="C6" s="46" t="s">
        <v>51</v>
      </c>
      <c r="D6" s="43">
        <v>20000</v>
      </c>
      <c r="E6" s="43">
        <v>5</v>
      </c>
      <c r="F6" s="43">
        <v>14332</v>
      </c>
      <c r="G6" s="37">
        <v>1.5</v>
      </c>
      <c r="H6" s="37">
        <v>3.8</v>
      </c>
      <c r="I6" s="43">
        <v>15235</v>
      </c>
      <c r="J6" s="43">
        <v>16089</v>
      </c>
      <c r="K6" s="39">
        <v>7.8E-2</v>
      </c>
      <c r="L6" s="37">
        <f>J6*(1-K6)</f>
        <v>14834.058000000001</v>
      </c>
      <c r="M6" s="28">
        <v>0.52800000000000002</v>
      </c>
      <c r="N6" s="25">
        <f t="shared" si="0"/>
        <v>7832.3826240000008</v>
      </c>
      <c r="O6" s="39">
        <v>0.43</v>
      </c>
      <c r="P6" s="25">
        <f t="shared" si="1"/>
        <v>6378.6449400000001</v>
      </c>
      <c r="Q6" s="39">
        <v>4.2000000000000003E-2</v>
      </c>
      <c r="R6" s="25">
        <f t="shared" si="2"/>
        <v>623.03043600000012</v>
      </c>
      <c r="S6" s="28">
        <v>0.193</v>
      </c>
      <c r="T6" s="25">
        <f t="shared" si="3"/>
        <v>2862.9731940000001</v>
      </c>
      <c r="U6" s="39">
        <v>0.52700000000000002</v>
      </c>
      <c r="V6" s="25">
        <f t="shared" si="4"/>
        <v>7817.5485660000004</v>
      </c>
      <c r="W6" s="39">
        <v>0.39</v>
      </c>
      <c r="X6" s="25">
        <f>W6*L6</f>
        <v>5785.2826200000009</v>
      </c>
      <c r="Y6" s="47">
        <v>3.1800000000000001E-3</v>
      </c>
      <c r="Z6" s="18">
        <f>L6*Y6</f>
        <v>47.172304440000005</v>
      </c>
      <c r="AA6" s="27">
        <f>IF(L6&gt;0,(AC6+AK6)/L6,0)</f>
        <v>3.2000000000000003E-4</v>
      </c>
      <c r="AB6" s="47">
        <v>3.2000000000000003E-4</v>
      </c>
      <c r="AC6" s="37">
        <f t="shared" si="5"/>
        <v>4.7468985600000009</v>
      </c>
      <c r="AD6" s="28">
        <v>0.21759999999999999</v>
      </c>
      <c r="AE6" s="41">
        <f>AH6*(1-AI6)*AD6</f>
        <v>45.098035199999998</v>
      </c>
      <c r="AF6" s="28">
        <f>IF(AND(AD6&gt;0,AB6&gt;0,Y6&gt;0),((Y6-AB6)*AD6)/((AD6-AB6)*Y6),0)</f>
        <v>0.90069562156704741</v>
      </c>
      <c r="AG6" s="29">
        <f t="shared" si="6"/>
        <v>0</v>
      </c>
      <c r="AH6" s="43">
        <v>228</v>
      </c>
      <c r="AI6" s="39">
        <v>9.0999999999999998E-2</v>
      </c>
      <c r="AJ6" s="28"/>
      <c r="AK6" s="41">
        <f>AH6*(1-AI6)*AJ6</f>
        <v>0</v>
      </c>
      <c r="AL6" s="18">
        <v>1.65</v>
      </c>
      <c r="AM6" s="18"/>
      <c r="AN6" s="114">
        <f>AN5+AH6-AM6</f>
        <v>2025.5200000000009</v>
      </c>
      <c r="AO6" s="105"/>
      <c r="AP6" s="43"/>
      <c r="AQ6" s="48"/>
      <c r="AR6" s="41"/>
      <c r="AS6" s="41"/>
      <c r="AT6" s="41"/>
      <c r="AU6" s="41"/>
    </row>
    <row r="7" spans="1:47" s="22" customFormat="1" ht="13.5" thickBot="1" x14ac:dyDescent="0.25">
      <c r="A7" s="189"/>
      <c r="B7" s="49" t="s">
        <v>38</v>
      </c>
      <c r="C7" s="50"/>
      <c r="D7" s="51">
        <f>SUM(D4:D6)</f>
        <v>38550</v>
      </c>
      <c r="E7" s="51"/>
      <c r="F7" s="51">
        <f>SUM(F4:F6)</f>
        <v>44695</v>
      </c>
      <c r="G7" s="52"/>
      <c r="H7" s="52"/>
      <c r="I7" s="51">
        <f>SUM(I4:I6)</f>
        <v>45844</v>
      </c>
      <c r="J7" s="51">
        <f>SUM(J4:J6)</f>
        <v>47904</v>
      </c>
      <c r="K7" s="21">
        <f>IF(J7&gt;0,(J4*K4+J5*K5+J6*K6)/J7,0)</f>
        <v>7.5711819472277883E-2</v>
      </c>
      <c r="L7" s="52">
        <f>L4+L5+L6</f>
        <v>44277.101000000002</v>
      </c>
      <c r="M7" s="53">
        <f>IF(L7&gt;0,N7/L7,0)</f>
        <v>0.58741086422979671</v>
      </c>
      <c r="N7" s="54">
        <f>N4+N5+N6</f>
        <v>26008.850163999999</v>
      </c>
      <c r="O7" s="21">
        <f>IF(L7&gt;0,P7/L7,0)</f>
        <v>0.36987692182015258</v>
      </c>
      <c r="P7" s="54">
        <f>P4+P5+P6</f>
        <v>16377.077825</v>
      </c>
      <c r="Q7" s="21">
        <f>IF(L7&gt;0,R7/L7,0)</f>
        <v>4.271221395005062E-2</v>
      </c>
      <c r="R7" s="54">
        <f>R4+R5+R6</f>
        <v>1891.1730110000003</v>
      </c>
      <c r="S7" s="21">
        <f>IF(L7&gt;0,T7/L7,0)</f>
        <v>0.19368071947619153</v>
      </c>
      <c r="T7" s="54">
        <f>T4+T5+T6</f>
        <v>8575.6207780000004</v>
      </c>
      <c r="U7" s="21">
        <f>IF(L7&gt;0,V7/L7,0)</f>
        <v>0.52736004378425771</v>
      </c>
      <c r="V7" s="54">
        <f>V4+V5+V6</f>
        <v>23349.973922000001</v>
      </c>
      <c r="W7" s="21">
        <f>IF(L7&gt;0,X7/L7,0)</f>
        <v>0.38671450689601383</v>
      </c>
      <c r="X7" s="54">
        <f>X4+X5+X6</f>
        <v>17122.597280000002</v>
      </c>
      <c r="Y7" s="55">
        <f>IF(L7&gt;0,Z7/L7,0)</f>
        <v>3.0639841709600634E-3</v>
      </c>
      <c r="Z7" s="56">
        <f>SUM(Z4:Z6)</f>
        <v>135.66433660000001</v>
      </c>
      <c r="AA7" s="55">
        <f>IF(L7&gt;0,(AA4*L4+AA5*L5+AA6*L6)/L7,0)</f>
        <v>3.0341506211077374E-4</v>
      </c>
      <c r="AB7" s="55">
        <f>IF(J7&gt;0,(J4*AB4+J5*AB5+J6*AB6)/J7,0)</f>
        <v>3.0344835504342017E-4</v>
      </c>
      <c r="AC7" s="52">
        <f>SUM(AC4:AC6)</f>
        <v>13.434339350000002</v>
      </c>
      <c r="AD7" s="53">
        <f>IF(J7&gt;0,(J4*AD4+J5*AD5+J6*AD6)/J7,0)</f>
        <v>0.2221753089512358</v>
      </c>
      <c r="AE7" s="58">
        <f>SUM(AE4:AE6)</f>
        <v>128.84737520000002</v>
      </c>
      <c r="AF7" s="53">
        <f>IF(AND(Z7&gt;0),((Z4*AF4+Z5*AF5+Z6*AF6)/Z7),0)</f>
        <v>0.90220870831248479</v>
      </c>
      <c r="AG7" s="57">
        <f t="shared" si="6"/>
        <v>0</v>
      </c>
      <c r="AH7" s="51">
        <f>SUM(AH4:AH6)</f>
        <v>636</v>
      </c>
      <c r="AI7" s="21">
        <f>IF(AH7&gt;0,(AI4*AH4+AI5*AH5+AI6*AH6)/AH7,0)</f>
        <v>8.7509433962264155E-2</v>
      </c>
      <c r="AJ7" s="53">
        <f>IF(J7&gt;0,(AJ4*J4+AJ5*J5+AJ6*J6)/J7,0)</f>
        <v>0</v>
      </c>
      <c r="AK7" s="58">
        <f>SUM(AK4:AK6)</f>
        <v>0</v>
      </c>
      <c r="AL7" s="56"/>
      <c r="AM7" s="56">
        <f>SUM(AM4:AM6)</f>
        <v>496.12</v>
      </c>
      <c r="AN7" s="106"/>
      <c r="AO7" s="107">
        <f>AN6</f>
        <v>2025.5200000000009</v>
      </c>
      <c r="AP7" s="51">
        <f>SUM(AP4:AP6)</f>
        <v>0</v>
      </c>
      <c r="AQ7" s="59"/>
      <c r="AR7" s="58"/>
      <c r="AS7" s="58"/>
      <c r="AT7" s="58"/>
      <c r="AU7" s="58"/>
    </row>
    <row r="8" spans="1:47" x14ac:dyDescent="0.2">
      <c r="A8" s="187">
        <v>2</v>
      </c>
      <c r="B8" s="23">
        <v>1</v>
      </c>
      <c r="C8" s="11" t="s">
        <v>54</v>
      </c>
      <c r="D8" s="12">
        <v>7280</v>
      </c>
      <c r="E8" s="12">
        <v>3</v>
      </c>
      <c r="F8" s="12">
        <v>3621</v>
      </c>
      <c r="G8" s="13">
        <v>3.7</v>
      </c>
      <c r="H8" s="13">
        <v>5.8</v>
      </c>
      <c r="I8" s="12">
        <v>3707</v>
      </c>
      <c r="J8" s="12">
        <v>3964</v>
      </c>
      <c r="K8" s="14">
        <v>7.3999999999999996E-2</v>
      </c>
      <c r="L8" s="24">
        <f t="shared" ref="L8:L10" si="7">J8*(1-K8)</f>
        <v>3670.6640000000002</v>
      </c>
      <c r="M8" s="15">
        <v>0.69199999999999995</v>
      </c>
      <c r="N8" s="25">
        <f t="shared" ref="N8:N10" si="8">L8*M8</f>
        <v>2540.0994879999998</v>
      </c>
      <c r="O8" s="14">
        <v>0.188</v>
      </c>
      <c r="P8" s="25">
        <f t="shared" ref="P8:P10" si="9">L8*O8</f>
        <v>690.08483200000001</v>
      </c>
      <c r="Q8" s="16">
        <v>0.121</v>
      </c>
      <c r="R8" s="25">
        <f t="shared" ref="R8:R10" si="10">L8*Q8</f>
        <v>444.15034400000002</v>
      </c>
      <c r="S8" s="26">
        <v>0.182</v>
      </c>
      <c r="T8" s="25">
        <f t="shared" ref="T8:T10" si="11">L8*S8</f>
        <v>668.06084799999996</v>
      </c>
      <c r="U8" s="16">
        <v>0.54300000000000004</v>
      </c>
      <c r="V8" s="25">
        <f t="shared" ref="V8:V10" si="12">L8*U8</f>
        <v>1993.1705520000003</v>
      </c>
      <c r="W8" s="16">
        <v>0.39</v>
      </c>
      <c r="X8" s="25">
        <f t="shared" ref="X8:X10" si="13">W8*L8</f>
        <v>1431.5589600000001</v>
      </c>
      <c r="Y8" s="17">
        <v>3.1700000000000001E-3</v>
      </c>
      <c r="Z8" s="18">
        <f t="shared" ref="Z8:Z10" si="14">L8*Y8</f>
        <v>11.636004880000002</v>
      </c>
      <c r="AA8" s="27">
        <f>IF(L8&gt;0,(AC8+AK8)/L8,0)</f>
        <v>2.9999999999999997E-4</v>
      </c>
      <c r="AB8" s="17">
        <v>2.9999999999999997E-4</v>
      </c>
      <c r="AC8" s="24">
        <f t="shared" ref="AC8:AC10" si="15">AB8*L8</f>
        <v>1.1011991999999999</v>
      </c>
      <c r="AD8" s="118">
        <v>0.2145</v>
      </c>
      <c r="AE8" s="30">
        <f t="shared" ref="AE8:AE10" si="16">AH8*(1-AI8)*AD8</f>
        <v>17.410536</v>
      </c>
      <c r="AF8" s="28">
        <f t="shared" ref="AF8:AF10" si="17">IF(AND(AD8&gt;0,AB8&gt;0,Y8&gt;0),((Y8-AB8)*AD8)/((AD8-AB8)*Y8),0)</f>
        <v>0.90663079111770895</v>
      </c>
      <c r="AG8" s="60">
        <f t="shared" si="6"/>
        <v>0</v>
      </c>
      <c r="AH8" s="12">
        <v>89</v>
      </c>
      <c r="AI8" s="14">
        <v>8.7999999999999995E-2</v>
      </c>
      <c r="AJ8" s="15"/>
      <c r="AK8" s="30">
        <f t="shared" ref="AK8:AK10" si="18">AH8*(1-AI8)*AJ8</f>
        <v>0</v>
      </c>
      <c r="AL8" s="19">
        <v>1.65</v>
      </c>
      <c r="AM8" s="19">
        <v>504.2</v>
      </c>
      <c r="AN8" s="102">
        <f>AN6+AH8-AM8</f>
        <v>1610.3200000000008</v>
      </c>
      <c r="AO8" s="103"/>
      <c r="AP8" s="12"/>
      <c r="AQ8" s="31"/>
      <c r="AR8" s="20"/>
      <c r="AS8" s="20"/>
      <c r="AT8" s="20"/>
      <c r="AU8" s="20"/>
    </row>
    <row r="9" spans="1:47" x14ac:dyDescent="0.2">
      <c r="A9" s="188"/>
      <c r="B9" s="33">
        <v>2</v>
      </c>
      <c r="C9" s="11" t="s">
        <v>52</v>
      </c>
      <c r="D9" s="34">
        <v>11682</v>
      </c>
      <c r="E9" s="34">
        <v>0</v>
      </c>
      <c r="F9" s="34">
        <v>372</v>
      </c>
      <c r="G9" s="35">
        <v>3.9</v>
      </c>
      <c r="H9" s="35">
        <v>4.2</v>
      </c>
      <c r="I9" s="34">
        <v>544</v>
      </c>
      <c r="J9" s="34">
        <v>7226</v>
      </c>
      <c r="K9" s="36">
        <v>7.4999999999999997E-2</v>
      </c>
      <c r="L9" s="37">
        <f t="shared" si="7"/>
        <v>6684.05</v>
      </c>
      <c r="M9" s="38">
        <v>0.79800000000000004</v>
      </c>
      <c r="N9" s="25">
        <f t="shared" si="8"/>
        <v>5333.8719000000001</v>
      </c>
      <c r="O9" s="36">
        <v>0.122</v>
      </c>
      <c r="P9" s="25">
        <f t="shared" si="9"/>
        <v>815.45410000000004</v>
      </c>
      <c r="Q9" s="39">
        <v>0.08</v>
      </c>
      <c r="R9" s="25">
        <f t="shared" si="10"/>
        <v>534.72400000000005</v>
      </c>
      <c r="S9" s="28">
        <v>0.18099999999999999</v>
      </c>
      <c r="T9" s="25">
        <f t="shared" si="11"/>
        <v>1209.81305</v>
      </c>
      <c r="U9" s="39">
        <v>0.53300000000000003</v>
      </c>
      <c r="V9" s="25">
        <f t="shared" si="12"/>
        <v>3562.5986500000004</v>
      </c>
      <c r="W9" s="39">
        <v>0.39</v>
      </c>
      <c r="X9" s="25">
        <f t="shared" si="13"/>
        <v>2606.7795000000001</v>
      </c>
      <c r="Y9" s="40">
        <v>3.14E-3</v>
      </c>
      <c r="Z9" s="18">
        <f t="shared" si="14"/>
        <v>20.987916999999999</v>
      </c>
      <c r="AA9" s="27">
        <f>IF(L9&gt;0,(AC9+AK9)/L9,0)</f>
        <v>3.4000000000000002E-4</v>
      </c>
      <c r="AB9" s="40">
        <v>3.4000000000000002E-4</v>
      </c>
      <c r="AC9" s="37">
        <f t="shared" si="15"/>
        <v>2.2725770000000001</v>
      </c>
      <c r="AD9" s="28">
        <v>0.2198</v>
      </c>
      <c r="AE9" s="41">
        <f t="shared" si="16"/>
        <v>10.423795199999999</v>
      </c>
      <c r="AF9" s="28">
        <f t="shared" si="17"/>
        <v>0.89310124851909234</v>
      </c>
      <c r="AG9" s="29">
        <f t="shared" si="6"/>
        <v>0</v>
      </c>
      <c r="AH9" s="34">
        <v>52</v>
      </c>
      <c r="AI9" s="36">
        <v>8.7999999999999995E-2</v>
      </c>
      <c r="AJ9" s="38"/>
      <c r="AK9" s="41">
        <f t="shared" si="18"/>
        <v>0</v>
      </c>
      <c r="AL9" s="42">
        <v>1.8</v>
      </c>
      <c r="AM9" s="42"/>
      <c r="AN9" s="114">
        <f>AN8+AH9-AM9</f>
        <v>1662.3200000000008</v>
      </c>
      <c r="AO9" s="105"/>
      <c r="AP9" s="43"/>
      <c r="AQ9" s="44"/>
      <c r="AR9" s="45"/>
      <c r="AS9" s="45"/>
      <c r="AT9" s="45"/>
      <c r="AU9" s="45"/>
    </row>
    <row r="10" spans="1:47" x14ac:dyDescent="0.2">
      <c r="A10" s="188"/>
      <c r="B10" s="33">
        <v>3</v>
      </c>
      <c r="C10" s="11" t="s">
        <v>53</v>
      </c>
      <c r="D10" s="43">
        <v>11680</v>
      </c>
      <c r="E10" s="43">
        <v>0</v>
      </c>
      <c r="F10" s="43">
        <v>13185</v>
      </c>
      <c r="G10" s="37">
        <v>3.4</v>
      </c>
      <c r="H10" s="37">
        <v>4.3</v>
      </c>
      <c r="I10" s="43">
        <v>12899</v>
      </c>
      <c r="J10" s="43">
        <v>15921</v>
      </c>
      <c r="K10" s="39">
        <v>7.5999999999999998E-2</v>
      </c>
      <c r="L10" s="37">
        <f t="shared" si="7"/>
        <v>14711.004000000001</v>
      </c>
      <c r="M10" s="28">
        <v>0.79700000000000004</v>
      </c>
      <c r="N10" s="25">
        <f t="shared" si="8"/>
        <v>11724.670188000002</v>
      </c>
      <c r="O10" s="39">
        <v>0.121</v>
      </c>
      <c r="P10" s="25">
        <f t="shared" si="9"/>
        <v>1780.0314840000001</v>
      </c>
      <c r="Q10" s="39">
        <v>8.2000000000000003E-2</v>
      </c>
      <c r="R10" s="25">
        <f t="shared" si="10"/>
        <v>1206.3023280000002</v>
      </c>
      <c r="S10" s="28">
        <v>0.17699999999999999</v>
      </c>
      <c r="T10" s="25">
        <f t="shared" si="11"/>
        <v>2603.8477079999998</v>
      </c>
      <c r="U10" s="39">
        <v>0.53900000000000003</v>
      </c>
      <c r="V10" s="25">
        <f t="shared" si="12"/>
        <v>7929.2311560000007</v>
      </c>
      <c r="W10" s="39">
        <v>0.39</v>
      </c>
      <c r="X10" s="25">
        <f t="shared" si="13"/>
        <v>5737.2915600000006</v>
      </c>
      <c r="Y10" s="47">
        <v>3.1700000000000001E-3</v>
      </c>
      <c r="Z10" s="18">
        <f t="shared" si="14"/>
        <v>46.633882680000006</v>
      </c>
      <c r="AA10" s="27">
        <f>IF(L10&gt;0,(AC10+AK10)/L10,0)</f>
        <v>3.5E-4</v>
      </c>
      <c r="AB10" s="47">
        <v>3.5E-4</v>
      </c>
      <c r="AC10" s="37">
        <f t="shared" si="15"/>
        <v>5.1488513999999999</v>
      </c>
      <c r="AD10" s="140">
        <v>0.22500000000000001</v>
      </c>
      <c r="AE10" s="41">
        <f t="shared" si="16"/>
        <v>43.344675000000002</v>
      </c>
      <c r="AF10" s="28">
        <f t="shared" si="17"/>
        <v>0.8909758678238352</v>
      </c>
      <c r="AG10" s="29">
        <f t="shared" si="6"/>
        <v>0</v>
      </c>
      <c r="AH10" s="43">
        <v>211</v>
      </c>
      <c r="AI10" s="39">
        <v>8.6999999999999994E-2</v>
      </c>
      <c r="AJ10" s="28"/>
      <c r="AK10" s="41">
        <f t="shared" si="18"/>
        <v>0</v>
      </c>
      <c r="AL10" s="18">
        <v>1.7</v>
      </c>
      <c r="AM10" s="18"/>
      <c r="AN10" s="114">
        <f>AN9+AH10-AM10</f>
        <v>1873.3200000000008</v>
      </c>
      <c r="AO10" s="105"/>
      <c r="AP10" s="43"/>
      <c r="AQ10" s="48"/>
      <c r="AR10" s="41"/>
      <c r="AS10" s="41"/>
      <c r="AT10" s="41"/>
      <c r="AU10" s="41"/>
    </row>
    <row r="11" spans="1:47" s="22" customFormat="1" ht="13.5" thickBot="1" x14ac:dyDescent="0.25">
      <c r="A11" s="189"/>
      <c r="B11" s="49" t="s">
        <v>38</v>
      </c>
      <c r="C11" s="50"/>
      <c r="D11" s="51">
        <f t="shared" ref="D11" si="19">SUM(D8:D10)</f>
        <v>30642</v>
      </c>
      <c r="E11" s="51"/>
      <c r="F11" s="51">
        <f t="shared" ref="F11" si="20">SUM(F8:F10)</f>
        <v>17178</v>
      </c>
      <c r="G11" s="52"/>
      <c r="H11" s="52"/>
      <c r="I11" s="51">
        <f t="shared" ref="I11:J11" si="21">SUM(I8:I10)</f>
        <v>17150</v>
      </c>
      <c r="J11" s="51">
        <f t="shared" si="21"/>
        <v>27111</v>
      </c>
      <c r="K11" s="21">
        <f t="shared" ref="K11" si="22">IF(J11&gt;0,(J8*K8+J9*K9+J10*K10)/J11,0)</f>
        <v>7.5441038692781515E-2</v>
      </c>
      <c r="L11" s="52">
        <f t="shared" ref="L11" si="23">L8+L9+L10</f>
        <v>25065.718000000001</v>
      </c>
      <c r="M11" s="53">
        <f t="shared" ref="M11" si="24">IF(L11&gt;0,N11/L11,0)</f>
        <v>0.78189029239058705</v>
      </c>
      <c r="N11" s="54">
        <f t="shared" ref="N11" si="25">N8+N9+N10</f>
        <v>19598.641576000002</v>
      </c>
      <c r="O11" s="21">
        <f t="shared" ref="O11" si="26">IF(L11&gt;0,P11/L11,0)</f>
        <v>0.13107824862627115</v>
      </c>
      <c r="P11" s="54">
        <f t="shared" ref="P11" si="27">P8+P9+P10</f>
        <v>3285.570416</v>
      </c>
      <c r="Q11" s="21">
        <f t="shared" ref="Q11" si="28">IF(L11&gt;0,R11/L11,0)</f>
        <v>8.7177900589163276E-2</v>
      </c>
      <c r="R11" s="54">
        <f t="shared" ref="R11" si="29">R8+R9+R10</f>
        <v>2185.1766720000005</v>
      </c>
      <c r="S11" s="21">
        <f t="shared" ref="S11" si="30">IF(L11&gt;0,T11/L11,0)</f>
        <v>0.17879885212145125</v>
      </c>
      <c r="T11" s="54">
        <f t="shared" ref="T11" si="31">T8+T9+T10</f>
        <v>4481.7216059999992</v>
      </c>
      <c r="U11" s="21">
        <f t="shared" ref="U11" si="32">IF(L11&gt;0,V11/L11,0)</f>
        <v>0.53798580028706944</v>
      </c>
      <c r="V11" s="54">
        <f t="shared" ref="V11" si="33">V8+V9+V10</f>
        <v>13485.000358000001</v>
      </c>
      <c r="W11" s="21">
        <f t="shared" ref="W11" si="34">IF(L11&gt;0,X11/L11,0)</f>
        <v>0.39</v>
      </c>
      <c r="X11" s="54">
        <f t="shared" ref="X11" si="35">X8+X9+X10</f>
        <v>9775.6300200000005</v>
      </c>
      <c r="Y11" s="55">
        <f t="shared" ref="Y11" si="36">IF(L11&gt;0,Z11/L11,0)</f>
        <v>3.1620001693149187E-3</v>
      </c>
      <c r="Z11" s="56">
        <f t="shared" ref="Z11" si="37">SUM(Z8:Z10)</f>
        <v>79.257804560000011</v>
      </c>
      <c r="AA11" s="55">
        <f t="shared" ref="AA11" si="38">IF(L11&gt;0,(AA8*L8+AA9*L9+AA10*L10)/L11,0)</f>
        <v>3.4001130947056851E-4</v>
      </c>
      <c r="AB11" s="55">
        <f t="shared" ref="AB11" si="39">IF(J11&gt;0,(J8*AB8+J9*AB9+J10*AB10)/J11,0)</f>
        <v>3.4002397550809635E-4</v>
      </c>
      <c r="AC11" s="52">
        <f t="shared" ref="AC11" si="40">SUM(AC8:AC10)</f>
        <v>8.5226275999999999</v>
      </c>
      <c r="AD11" s="53">
        <f t="shared" ref="AD11" si="41">IF(J11&gt;0,(J8*AD8+J9*AD9+J10*AD10)/J11,0)</f>
        <v>0.22207877983106489</v>
      </c>
      <c r="AE11" s="58">
        <f t="shared" ref="AE11" si="42">SUM(AE8:AE10)</f>
        <v>71.179006200000003</v>
      </c>
      <c r="AF11" s="53">
        <f t="shared" ref="AF11" si="43">IF(AND(Z11&gt;0),((Z8*AF8+Z9*AF9+Z10*AF10)/Z11),0)</f>
        <v>0.89383701290258044</v>
      </c>
      <c r="AG11" s="57">
        <f t="shared" si="6"/>
        <v>0</v>
      </c>
      <c r="AH11" s="51">
        <f t="shared" ref="AH11" si="44">SUM(AH8:AH10)</f>
        <v>352</v>
      </c>
      <c r="AI11" s="21">
        <f t="shared" ref="AI11" si="45">IF(AH11&gt;0,(AI8*AH8+AI9*AH9+AI10*AH10)/AH11,0)</f>
        <v>8.7400568181818183E-2</v>
      </c>
      <c r="AJ11" s="53">
        <f t="shared" ref="AJ11" si="46">IF(J11&gt;0,(AJ8*J8+AJ9*J9+AJ10*J10)/J11,0)</f>
        <v>0</v>
      </c>
      <c r="AK11" s="58">
        <f t="shared" ref="AK11" si="47">SUM(AK8:AK10)</f>
        <v>0</v>
      </c>
      <c r="AL11" s="56"/>
      <c r="AM11" s="56">
        <f t="shared" ref="AM11" si="48">SUM(AM8:AM10)</f>
        <v>504.2</v>
      </c>
      <c r="AN11" s="106"/>
      <c r="AO11" s="107">
        <f>AN10</f>
        <v>1873.3200000000008</v>
      </c>
      <c r="AP11" s="51">
        <f t="shared" ref="AP11" si="49">SUM(AP8:AP10)</f>
        <v>0</v>
      </c>
      <c r="AQ11" s="59"/>
      <c r="AR11" s="58"/>
      <c r="AS11" s="58"/>
      <c r="AT11" s="58"/>
      <c r="AU11" s="58"/>
    </row>
    <row r="12" spans="1:47" x14ac:dyDescent="0.2">
      <c r="A12" s="187">
        <v>3</v>
      </c>
      <c r="B12" s="23">
        <v>1</v>
      </c>
      <c r="C12" s="11" t="s">
        <v>50</v>
      </c>
      <c r="D12" s="12">
        <v>4264</v>
      </c>
      <c r="E12" s="12">
        <v>1</v>
      </c>
      <c r="F12" s="12">
        <v>15058</v>
      </c>
      <c r="G12" s="13">
        <v>1.3</v>
      </c>
      <c r="H12" s="13">
        <v>5.2</v>
      </c>
      <c r="I12" s="12">
        <v>15985</v>
      </c>
      <c r="J12" s="12">
        <v>15689</v>
      </c>
      <c r="K12" s="14">
        <v>7.1999999999999995E-2</v>
      </c>
      <c r="L12" s="24">
        <f t="shared" ref="L12:L14" si="50">J12*(1-K12)</f>
        <v>14559.392000000002</v>
      </c>
      <c r="M12" s="15">
        <v>0.68899999999999995</v>
      </c>
      <c r="N12" s="25">
        <f t="shared" ref="N12:N14" si="51">L12*M12</f>
        <v>10031.421088000001</v>
      </c>
      <c r="O12" s="14">
        <v>0.20599999999999999</v>
      </c>
      <c r="P12" s="25">
        <f t="shared" ref="P12:P14" si="52">L12*O12</f>
        <v>2999.2347520000003</v>
      </c>
      <c r="Q12" s="16">
        <v>0.105</v>
      </c>
      <c r="R12" s="25">
        <f t="shared" ref="R12:R14" si="53">L12*Q12</f>
        <v>1528.7361600000002</v>
      </c>
      <c r="S12" s="26">
        <v>0.16800000000000001</v>
      </c>
      <c r="T12" s="25">
        <f t="shared" ref="T12:T14" si="54">L12*S12</f>
        <v>2445.9778560000004</v>
      </c>
      <c r="U12" s="16">
        <v>0.55400000000000005</v>
      </c>
      <c r="V12" s="25">
        <f t="shared" ref="V12:V14" si="55">L12*U12</f>
        <v>8065.9031680000016</v>
      </c>
      <c r="W12" s="16">
        <v>0.38</v>
      </c>
      <c r="X12" s="25">
        <f t="shared" ref="X12:X14" si="56">W12*L12</f>
        <v>5532.5689600000005</v>
      </c>
      <c r="Y12" s="17">
        <v>3.13E-3</v>
      </c>
      <c r="Z12" s="18">
        <f t="shared" ref="Z12:Z14" si="57">L12*Y12</f>
        <v>45.570896960000006</v>
      </c>
      <c r="AA12" s="27">
        <f>IF(L12&gt;0,(AC12+AK12)/L12,0)</f>
        <v>2.9272638198078603E-3</v>
      </c>
      <c r="AB12" s="17">
        <v>3.2000000000000003E-4</v>
      </c>
      <c r="AC12" s="24">
        <f t="shared" ref="AC12:AC14" si="58">AB12*L12</f>
        <v>4.6590054400000005</v>
      </c>
      <c r="AD12" s="118">
        <v>0.22170000000000001</v>
      </c>
      <c r="AE12" s="30">
        <f t="shared" ref="AE12:AE14" si="59">AH12*(1-AI12)*AD12</f>
        <v>43.268745600000003</v>
      </c>
      <c r="AF12" s="28">
        <f t="shared" ref="AF12:AF14" si="60">IF(AND(AD12&gt;0,AB12&gt;0,Y12&gt;0),((Y12-AB12)*AD12)/((AD12-AB12)*Y12),0)</f>
        <v>0.89906127610224218</v>
      </c>
      <c r="AG12" s="60">
        <f t="shared" si="6"/>
        <v>0.89215070295394217</v>
      </c>
      <c r="AH12" s="12">
        <v>214</v>
      </c>
      <c r="AI12" s="14">
        <v>8.7999999999999995E-2</v>
      </c>
      <c r="AJ12" s="15">
        <v>0.19450000000000001</v>
      </c>
      <c r="AK12" s="30">
        <f t="shared" ref="AK12:AK14" si="61">AH12*(1-AI12)*AJ12</f>
        <v>37.960176000000004</v>
      </c>
      <c r="AL12" s="19">
        <v>1.65</v>
      </c>
      <c r="AM12" s="19">
        <v>557.91999999999996</v>
      </c>
      <c r="AN12" s="102">
        <f>AN10+AH12-AM12</f>
        <v>1529.4000000000005</v>
      </c>
      <c r="AO12" s="103"/>
      <c r="AP12" s="12"/>
      <c r="AQ12" s="31"/>
      <c r="AR12" s="20"/>
      <c r="AS12" s="20"/>
      <c r="AT12" s="20"/>
      <c r="AU12" s="20"/>
    </row>
    <row r="13" spans="1:47" x14ac:dyDescent="0.2">
      <c r="A13" s="188"/>
      <c r="B13" s="33">
        <v>2</v>
      </c>
      <c r="C13" s="11" t="s">
        <v>52</v>
      </c>
      <c r="D13" s="34">
        <v>19450</v>
      </c>
      <c r="E13" s="34">
        <v>7</v>
      </c>
      <c r="F13" s="34">
        <v>17140</v>
      </c>
      <c r="G13" s="35">
        <v>6.5</v>
      </c>
      <c r="H13" s="35">
        <v>5.4</v>
      </c>
      <c r="I13" s="34">
        <v>17549</v>
      </c>
      <c r="J13" s="34">
        <v>15950</v>
      </c>
      <c r="K13" s="36">
        <v>0.08</v>
      </c>
      <c r="L13" s="37">
        <f t="shared" si="50"/>
        <v>14674</v>
      </c>
      <c r="M13" s="38">
        <v>0.65</v>
      </c>
      <c r="N13" s="25">
        <f t="shared" si="51"/>
        <v>9538.1</v>
      </c>
      <c r="O13" s="36">
        <v>0.29299999999999998</v>
      </c>
      <c r="P13" s="25">
        <f t="shared" si="52"/>
        <v>4299.482</v>
      </c>
      <c r="Q13" s="39">
        <v>5.7000000000000002E-2</v>
      </c>
      <c r="R13" s="25">
        <f t="shared" si="53"/>
        <v>836.41800000000001</v>
      </c>
      <c r="S13" s="28">
        <v>0.187</v>
      </c>
      <c r="T13" s="25">
        <f t="shared" si="54"/>
        <v>2744.038</v>
      </c>
      <c r="U13" s="39">
        <v>0.52400000000000002</v>
      </c>
      <c r="V13" s="25">
        <f t="shared" si="55"/>
        <v>7689.1760000000004</v>
      </c>
      <c r="W13" s="39">
        <v>0.38</v>
      </c>
      <c r="X13" s="25">
        <f t="shared" si="56"/>
        <v>5576.12</v>
      </c>
      <c r="Y13" s="40">
        <v>3.0699999999999998E-3</v>
      </c>
      <c r="Z13" s="18">
        <f t="shared" si="57"/>
        <v>45.04918</v>
      </c>
      <c r="AA13" s="27">
        <f>IF(L13&gt;0,(AC13+AK13)/L13,0)</f>
        <v>3.0302234019353958E-3</v>
      </c>
      <c r="AB13" s="40">
        <v>3.1E-4</v>
      </c>
      <c r="AC13" s="37">
        <f t="shared" si="58"/>
        <v>4.54894</v>
      </c>
      <c r="AD13" s="28">
        <v>0.22239999999999999</v>
      </c>
      <c r="AE13" s="41">
        <f t="shared" si="59"/>
        <v>41.736918399999993</v>
      </c>
      <c r="AF13" s="28">
        <f t="shared" si="60"/>
        <v>0.9002776847664099</v>
      </c>
      <c r="AG13" s="29">
        <f t="shared" si="6"/>
        <v>0.89900757196832093</v>
      </c>
      <c r="AH13" s="34">
        <v>206</v>
      </c>
      <c r="AI13" s="36">
        <v>8.8999999999999996E-2</v>
      </c>
      <c r="AJ13" s="38">
        <v>0.2127</v>
      </c>
      <c r="AK13" s="41">
        <f t="shared" si="61"/>
        <v>39.916558199999997</v>
      </c>
      <c r="AL13" s="42">
        <v>1.65</v>
      </c>
      <c r="AM13" s="42"/>
      <c r="AN13" s="114">
        <f>AN12+AH13-AM13</f>
        <v>1735.4000000000005</v>
      </c>
      <c r="AO13" s="105"/>
      <c r="AP13" s="43"/>
      <c r="AQ13" s="44"/>
      <c r="AR13" s="45"/>
      <c r="AS13" s="45"/>
      <c r="AT13" s="45"/>
      <c r="AU13" s="45"/>
    </row>
    <row r="14" spans="1:47" x14ac:dyDescent="0.2">
      <c r="A14" s="188"/>
      <c r="B14" s="33">
        <v>3</v>
      </c>
      <c r="C14" s="11" t="s">
        <v>53</v>
      </c>
      <c r="D14" s="43">
        <v>21100</v>
      </c>
      <c r="E14" s="43">
        <v>2</v>
      </c>
      <c r="F14" s="43">
        <v>16648</v>
      </c>
      <c r="G14" s="37">
        <v>2.8</v>
      </c>
      <c r="H14" s="37">
        <v>4.5</v>
      </c>
      <c r="I14" s="43">
        <v>17204</v>
      </c>
      <c r="J14" s="43">
        <v>16250</v>
      </c>
      <c r="K14" s="39">
        <v>7.3999999999999996E-2</v>
      </c>
      <c r="L14" s="37">
        <f t="shared" si="50"/>
        <v>15047.5</v>
      </c>
      <c r="M14" s="28">
        <v>0.76700000000000002</v>
      </c>
      <c r="N14" s="25">
        <f t="shared" si="51"/>
        <v>11541.432500000001</v>
      </c>
      <c r="O14" s="39">
        <v>0.17699999999999999</v>
      </c>
      <c r="P14" s="25">
        <f t="shared" si="52"/>
        <v>2663.4074999999998</v>
      </c>
      <c r="Q14" s="39">
        <v>5.6000000000000001E-2</v>
      </c>
      <c r="R14" s="25">
        <f t="shared" si="53"/>
        <v>842.66</v>
      </c>
      <c r="S14" s="28">
        <v>0.2</v>
      </c>
      <c r="T14" s="25">
        <f t="shared" si="54"/>
        <v>3009.5</v>
      </c>
      <c r="U14" s="39">
        <v>0.50900000000000001</v>
      </c>
      <c r="V14" s="25">
        <f t="shared" si="55"/>
        <v>7659.1774999999998</v>
      </c>
      <c r="W14" s="39">
        <v>0.39</v>
      </c>
      <c r="X14" s="25">
        <f t="shared" si="56"/>
        <v>5868.5250000000005</v>
      </c>
      <c r="Y14" s="47">
        <v>2.9499999999999999E-3</v>
      </c>
      <c r="Z14" s="18">
        <f t="shared" si="57"/>
        <v>44.390124999999998</v>
      </c>
      <c r="AA14" s="27">
        <f>IF(L14&gt;0,(AC14+AK14)/L14,0)</f>
        <v>2.9655611098189072E-3</v>
      </c>
      <c r="AB14" s="47">
        <v>3.2000000000000003E-4</v>
      </c>
      <c r="AC14" s="37">
        <f t="shared" si="58"/>
        <v>4.8152000000000008</v>
      </c>
      <c r="AD14" s="28">
        <v>0.21779999999999999</v>
      </c>
      <c r="AE14" s="41">
        <f t="shared" si="59"/>
        <v>40.936816800000003</v>
      </c>
      <c r="AF14" s="28">
        <f t="shared" si="60"/>
        <v>0.89283721394213522</v>
      </c>
      <c r="AG14" s="29">
        <f t="shared" si="6"/>
        <v>0.89344448839890878</v>
      </c>
      <c r="AH14" s="43">
        <v>207</v>
      </c>
      <c r="AI14" s="39">
        <v>9.1999999999999998E-2</v>
      </c>
      <c r="AJ14" s="28">
        <v>0.21179999999999999</v>
      </c>
      <c r="AK14" s="41">
        <f t="shared" si="61"/>
        <v>39.809080800000004</v>
      </c>
      <c r="AL14" s="18">
        <v>1.7</v>
      </c>
      <c r="AM14" s="18"/>
      <c r="AN14" s="114">
        <f>AN13+AH14-AM14</f>
        <v>1942.4000000000005</v>
      </c>
      <c r="AO14" s="105"/>
      <c r="AP14" s="43"/>
      <c r="AQ14" s="48"/>
      <c r="AR14" s="41"/>
      <c r="AS14" s="41"/>
      <c r="AT14" s="41"/>
      <c r="AU14" s="41"/>
    </row>
    <row r="15" spans="1:47" s="22" customFormat="1" ht="13.5" thickBot="1" x14ac:dyDescent="0.25">
      <c r="A15" s="189"/>
      <c r="B15" s="49" t="s">
        <v>38</v>
      </c>
      <c r="C15" s="50"/>
      <c r="D15" s="51">
        <f t="shared" ref="D15" si="62">SUM(D12:D14)</f>
        <v>44814</v>
      </c>
      <c r="E15" s="51"/>
      <c r="F15" s="51">
        <f t="shared" ref="F15" si="63">SUM(F12:F14)</f>
        <v>48846</v>
      </c>
      <c r="G15" s="52"/>
      <c r="H15" s="52"/>
      <c r="I15" s="51">
        <f t="shared" ref="I15:J15" si="64">SUM(I12:I14)</f>
        <v>50738</v>
      </c>
      <c r="J15" s="51">
        <f t="shared" si="64"/>
        <v>47889</v>
      </c>
      <c r="K15" s="21">
        <f t="shared" ref="K15" si="65">IF(J15&gt;0,(J12*K12+J13*K13+J14*K14)/J15,0)</f>
        <v>7.5343147695713E-2</v>
      </c>
      <c r="L15" s="52">
        <f t="shared" ref="L15" si="66">L12+L13+L14</f>
        <v>44280.892</v>
      </c>
      <c r="M15" s="53">
        <f t="shared" ref="M15" si="67">IF(L15&gt;0,N15/L15,0)</f>
        <v>0.70258190797059838</v>
      </c>
      <c r="N15" s="54">
        <f t="shared" ref="N15" si="68">N12+N13+N14</f>
        <v>31110.953588000004</v>
      </c>
      <c r="O15" s="21">
        <f t="shared" ref="O15" si="69">IF(L15&gt;0,P15/L15,0)</f>
        <v>0.22497569046260404</v>
      </c>
      <c r="P15" s="54">
        <f t="shared" ref="P15" si="70">P12+P13+P14</f>
        <v>9962.1242519999996</v>
      </c>
      <c r="Q15" s="21">
        <f t="shared" ref="Q15" si="71">IF(L15&gt;0,R15/L15,0)</f>
        <v>7.2442401566797709E-2</v>
      </c>
      <c r="R15" s="54">
        <f t="shared" ref="R15" si="72">R12+R13+R14</f>
        <v>3207.8141599999999</v>
      </c>
      <c r="S15" s="21">
        <f t="shared" ref="S15" si="73">IF(L15&gt;0,T15/L15,0)</f>
        <v>0.18517052131650827</v>
      </c>
      <c r="T15" s="54">
        <f t="shared" ref="T15" si="74">T12+T13+T14</f>
        <v>8199.515856</v>
      </c>
      <c r="U15" s="21">
        <f t="shared" ref="U15" si="75">IF(L15&gt;0,V15/L15,0)</f>
        <v>0.52876659910102985</v>
      </c>
      <c r="V15" s="54">
        <f t="shared" ref="V15" si="76">V12+V13+V14</f>
        <v>23414.256668000002</v>
      </c>
      <c r="W15" s="21">
        <f t="shared" ref="W15" si="77">IF(L15&gt;0,X15/L15,0)</f>
        <v>0.38339819261093477</v>
      </c>
      <c r="X15" s="54">
        <f t="shared" ref="X15" si="78">X12+X13+X14</f>
        <v>16977.213960000001</v>
      </c>
      <c r="Y15" s="55">
        <f t="shared" ref="Y15" si="79">IF(L15&gt;0,Z15/L15,0)</f>
        <v>3.0489494647036471E-3</v>
      </c>
      <c r="Z15" s="56">
        <f t="shared" ref="Z15" si="80">SUM(Z12:Z14)</f>
        <v>135.01020196000002</v>
      </c>
      <c r="AA15" s="55">
        <f t="shared" ref="AA15" si="81">IF(L15&gt;0,(AA12*L12+AA13*L13+AA14*L14)/L15,0)</f>
        <v>2.97439718332684E-3</v>
      </c>
      <c r="AB15" s="55">
        <f t="shared" ref="AB15" si="82">IF(J15&gt;0,(J12*AB12+J13*AB13+J14*AB14)/J15,0)</f>
        <v>3.1666938127753765E-4</v>
      </c>
      <c r="AC15" s="52">
        <f t="shared" ref="AC15" si="83">SUM(AC12:AC14)</f>
        <v>14.02314544</v>
      </c>
      <c r="AD15" s="53">
        <f t="shared" ref="AD15" si="84">IF(J15&gt;0,(J12*AD12+J13*AD13+J14*AD14)/J15,0)</f>
        <v>0.22060977051097327</v>
      </c>
      <c r="AE15" s="58">
        <f t="shared" ref="AE15" si="85">SUM(AE12:AE14)</f>
        <v>125.9424808</v>
      </c>
      <c r="AF15" s="53">
        <f t="shared" ref="AF15" si="86">IF(AND(Z15&gt;0),((Z12*AF12+Z13*AF13+Z14*AF14)/Z15),0)</f>
        <v>0.89742074315574016</v>
      </c>
      <c r="AG15" s="57">
        <f t="shared" si="6"/>
        <v>0.89490773741604779</v>
      </c>
      <c r="AH15" s="51">
        <f t="shared" ref="AH15" si="87">SUM(AH12:AH14)</f>
        <v>627</v>
      </c>
      <c r="AI15" s="21">
        <f t="shared" ref="AI15" si="88">IF(AH15&gt;0,(AI12*AH12+AI13*AH13+AI14*AH14)/AH15,0)</f>
        <v>8.9649122807017534E-2</v>
      </c>
      <c r="AJ15" s="53">
        <f t="shared" ref="AJ15" si="89">IF(J15&gt;0,(AJ12*J12+AJ13*J13+AJ14*J14)/J15,0)</f>
        <v>0.20643207208335945</v>
      </c>
      <c r="AK15" s="58">
        <f t="shared" ref="AK15" si="90">SUM(AK12:AK14)</f>
        <v>117.68581500000001</v>
      </c>
      <c r="AL15" s="56"/>
      <c r="AM15" s="56">
        <f t="shared" ref="AM15" si="91">SUM(AM12:AM14)</f>
        <v>557.91999999999996</v>
      </c>
      <c r="AN15" s="106"/>
      <c r="AO15" s="107">
        <f>AN14</f>
        <v>1942.4000000000005</v>
      </c>
      <c r="AP15" s="51">
        <f t="shared" ref="AP15" si="92">SUM(AP12:AP14)</f>
        <v>0</v>
      </c>
      <c r="AQ15" s="59"/>
      <c r="AR15" s="58"/>
      <c r="AS15" s="58"/>
      <c r="AT15" s="58"/>
      <c r="AU15" s="58"/>
    </row>
    <row r="16" spans="1:47" x14ac:dyDescent="0.2">
      <c r="A16" s="187">
        <v>4</v>
      </c>
      <c r="B16" s="23">
        <v>1</v>
      </c>
      <c r="C16" s="11" t="s">
        <v>50</v>
      </c>
      <c r="D16" s="12">
        <v>6345</v>
      </c>
      <c r="E16" s="12">
        <v>1</v>
      </c>
      <c r="F16" s="12">
        <v>11850</v>
      </c>
      <c r="G16" s="13">
        <v>2.1</v>
      </c>
      <c r="H16" s="13">
        <v>4.4000000000000004</v>
      </c>
      <c r="I16" s="12">
        <v>13203</v>
      </c>
      <c r="J16" s="12">
        <v>15888</v>
      </c>
      <c r="K16" s="14">
        <v>7.8E-2</v>
      </c>
      <c r="L16" s="24">
        <f t="shared" ref="L16:L18" si="93">J16*(1-K16)</f>
        <v>14648.736000000001</v>
      </c>
      <c r="M16" s="15">
        <v>0.71599999999999997</v>
      </c>
      <c r="N16" s="25">
        <f t="shared" ref="N16:N18" si="94">L16*M16</f>
        <v>10488.494976</v>
      </c>
      <c r="O16" s="14">
        <v>0.17699999999999999</v>
      </c>
      <c r="P16" s="25">
        <f t="shared" ref="P16:P18" si="95">L16*O16</f>
        <v>2592.8262719999998</v>
      </c>
      <c r="Q16" s="16">
        <v>0.107</v>
      </c>
      <c r="R16" s="25">
        <f t="shared" ref="R16:R18" si="96">L16*Q16</f>
        <v>1567.4147520000001</v>
      </c>
      <c r="S16" s="26">
        <v>0.193</v>
      </c>
      <c r="T16" s="25">
        <f t="shared" ref="T16:T18" si="97">L16*S16</f>
        <v>2827.206048</v>
      </c>
      <c r="U16" s="16">
        <v>0.52400000000000002</v>
      </c>
      <c r="V16" s="25">
        <f t="shared" ref="V16:V18" si="98">L16*U16</f>
        <v>7675.937664000001</v>
      </c>
      <c r="W16" s="16">
        <v>0.39</v>
      </c>
      <c r="X16" s="25">
        <f t="shared" ref="X16:X18" si="99">W16*L16</f>
        <v>5713.0070400000004</v>
      </c>
      <c r="Y16" s="17">
        <v>2.9199999999999999E-3</v>
      </c>
      <c r="Z16" s="18">
        <f t="shared" ref="Z16:Z18" si="100">L16*Y16</f>
        <v>42.774309119999998</v>
      </c>
      <c r="AA16" s="27">
        <f>IF(L16&gt;0,(AC16+AK16)/L16,0)</f>
        <v>2.9593352545912496E-3</v>
      </c>
      <c r="AB16" s="17">
        <v>3.3E-4</v>
      </c>
      <c r="AC16" s="24">
        <f t="shared" ref="AC16:AC18" si="101">AB16*L16</f>
        <v>4.8340828800000004</v>
      </c>
      <c r="AD16" s="118">
        <v>0.2175</v>
      </c>
      <c r="AE16" s="30">
        <f t="shared" ref="AE16:AE18" si="102">AH16*(1-AI16)*AD16</f>
        <v>40.548524999999998</v>
      </c>
      <c r="AF16" s="28">
        <f t="shared" ref="AF16:AF18" si="103">IF(AND(AD16&gt;0,AB16&gt;0,Y16&gt;0),((Y16-AB16)*AD16)/((AD16-AB16)*Y16),0)</f>
        <v>0.88833411865333689</v>
      </c>
      <c r="AG16" s="60">
        <f t="shared" si="6"/>
        <v>0.88990991439952705</v>
      </c>
      <c r="AH16" s="12">
        <v>206</v>
      </c>
      <c r="AI16" s="14">
        <v>9.5000000000000001E-2</v>
      </c>
      <c r="AJ16" s="15">
        <v>0.20660000000000001</v>
      </c>
      <c r="AK16" s="30">
        <f t="shared" ref="AK16:AK18" si="104">AH16*(1-AI16)*AJ16</f>
        <v>38.516438000000001</v>
      </c>
      <c r="AL16" s="19">
        <v>1.65</v>
      </c>
      <c r="AM16" s="19">
        <v>566.76</v>
      </c>
      <c r="AN16" s="102">
        <f>AN14+AH16-AM16</f>
        <v>1581.6400000000006</v>
      </c>
      <c r="AO16" s="103"/>
      <c r="AP16" s="12"/>
      <c r="AQ16" s="31"/>
      <c r="AR16" s="20"/>
      <c r="AS16" s="20"/>
      <c r="AT16" s="20"/>
      <c r="AU16" s="20"/>
    </row>
    <row r="17" spans="1:47" x14ac:dyDescent="0.2">
      <c r="A17" s="188"/>
      <c r="B17" s="33">
        <v>2</v>
      </c>
      <c r="C17" s="46" t="s">
        <v>51</v>
      </c>
      <c r="D17" s="34">
        <v>19654</v>
      </c>
      <c r="E17" s="34">
        <v>6</v>
      </c>
      <c r="F17" s="34">
        <v>17138</v>
      </c>
      <c r="G17" s="35">
        <v>3.2</v>
      </c>
      <c r="H17" s="35">
        <v>5</v>
      </c>
      <c r="I17" s="34">
        <v>16721</v>
      </c>
      <c r="J17" s="34">
        <v>14920</v>
      </c>
      <c r="K17" s="36">
        <v>6.7000000000000004E-2</v>
      </c>
      <c r="L17" s="37">
        <f t="shared" si="93"/>
        <v>13920.36</v>
      </c>
      <c r="M17" s="38">
        <v>0.66100000000000003</v>
      </c>
      <c r="N17" s="25">
        <f t="shared" si="94"/>
        <v>9201.3579600000012</v>
      </c>
      <c r="O17" s="36">
        <v>0.316</v>
      </c>
      <c r="P17" s="25">
        <f t="shared" si="95"/>
        <v>4398.8337600000004</v>
      </c>
      <c r="Q17" s="39">
        <v>2.3E-2</v>
      </c>
      <c r="R17" s="25">
        <f t="shared" si="96"/>
        <v>320.16827999999998</v>
      </c>
      <c r="S17" s="28">
        <v>0.19500000000000001</v>
      </c>
      <c r="T17" s="25">
        <f t="shared" si="97"/>
        <v>2714.4702000000002</v>
      </c>
      <c r="U17" s="39">
        <v>0.48599999999999999</v>
      </c>
      <c r="V17" s="25">
        <f t="shared" si="98"/>
        <v>6765.2949600000002</v>
      </c>
      <c r="W17" s="39">
        <v>0.39</v>
      </c>
      <c r="X17" s="25">
        <f t="shared" si="99"/>
        <v>5428.9404000000004</v>
      </c>
      <c r="Y17" s="40">
        <v>2.9499999999999999E-3</v>
      </c>
      <c r="Z17" s="18">
        <f t="shared" si="100"/>
        <v>41.065061999999998</v>
      </c>
      <c r="AA17" s="27">
        <f>IF(L17&gt;0,(AC17+AK17)/L17,0)</f>
        <v>2.9730474211873831E-3</v>
      </c>
      <c r="AB17" s="40">
        <v>2.9999999999999997E-4</v>
      </c>
      <c r="AC17" s="37">
        <f t="shared" si="101"/>
        <v>4.1761080000000002</v>
      </c>
      <c r="AD17" s="28">
        <v>0.22259999999999999</v>
      </c>
      <c r="AE17" s="41">
        <f t="shared" si="102"/>
        <v>38.9233908</v>
      </c>
      <c r="AF17" s="28">
        <f t="shared" si="103"/>
        <v>0.89951737230952222</v>
      </c>
      <c r="AG17" s="29">
        <f t="shared" si="6"/>
        <v>0.90036274434017938</v>
      </c>
      <c r="AH17" s="34">
        <v>193</v>
      </c>
      <c r="AI17" s="36">
        <v>9.4E-2</v>
      </c>
      <c r="AJ17" s="38">
        <v>0.21279999999999999</v>
      </c>
      <c r="AK17" s="41">
        <f t="shared" si="104"/>
        <v>37.209782400000002</v>
      </c>
      <c r="AL17" s="42">
        <v>1.65</v>
      </c>
      <c r="AM17" s="42"/>
      <c r="AN17" s="114">
        <f>AN16+AH17-AM17</f>
        <v>1774.6400000000006</v>
      </c>
      <c r="AO17" s="105"/>
      <c r="AP17" s="43"/>
      <c r="AQ17" s="44"/>
      <c r="AR17" s="45"/>
      <c r="AS17" s="45"/>
      <c r="AT17" s="45"/>
      <c r="AU17" s="45"/>
    </row>
    <row r="18" spans="1:47" x14ac:dyDescent="0.2">
      <c r="A18" s="188"/>
      <c r="B18" s="33">
        <v>3</v>
      </c>
      <c r="C18" s="11" t="s">
        <v>53</v>
      </c>
      <c r="D18" s="43">
        <v>18164</v>
      </c>
      <c r="E18" s="43">
        <v>4</v>
      </c>
      <c r="F18" s="43">
        <v>16721</v>
      </c>
      <c r="G18" s="37">
        <v>5.6</v>
      </c>
      <c r="H18" s="37">
        <v>6.3</v>
      </c>
      <c r="I18" s="43">
        <v>16878</v>
      </c>
      <c r="J18" s="43">
        <v>15494</v>
      </c>
      <c r="K18" s="39">
        <v>6.7000000000000004E-2</v>
      </c>
      <c r="L18" s="37">
        <f t="shared" si="93"/>
        <v>14455.902</v>
      </c>
      <c r="M18" s="28">
        <v>0.72199999999999998</v>
      </c>
      <c r="N18" s="25">
        <f t="shared" si="94"/>
        <v>10437.161243999999</v>
      </c>
      <c r="O18" s="39">
        <v>0.23599999999999999</v>
      </c>
      <c r="P18" s="25">
        <f t="shared" si="95"/>
        <v>3411.5928719999997</v>
      </c>
      <c r="Q18" s="39">
        <v>4.2000000000000003E-2</v>
      </c>
      <c r="R18" s="25">
        <f t="shared" si="96"/>
        <v>607.14788400000009</v>
      </c>
      <c r="S18" s="28">
        <v>0.188</v>
      </c>
      <c r="T18" s="25">
        <f t="shared" si="97"/>
        <v>2717.7095760000002</v>
      </c>
      <c r="U18" s="39">
        <v>0.52700000000000002</v>
      </c>
      <c r="V18" s="25">
        <f t="shared" si="98"/>
        <v>7618.260354</v>
      </c>
      <c r="W18" s="39">
        <v>0.4</v>
      </c>
      <c r="X18" s="25">
        <f t="shared" si="99"/>
        <v>5782.3608000000004</v>
      </c>
      <c r="Y18" s="47">
        <v>3.0500000000000002E-3</v>
      </c>
      <c r="Z18" s="18">
        <f t="shared" si="100"/>
        <v>44.090501100000004</v>
      </c>
      <c r="AA18" s="27">
        <f>IF(L18&gt;0,(AC18+AK18)/L18,0)</f>
        <v>3.0554859060333982E-3</v>
      </c>
      <c r="AB18" s="47">
        <v>3.1E-4</v>
      </c>
      <c r="AC18" s="37">
        <f t="shared" si="101"/>
        <v>4.4813296200000003</v>
      </c>
      <c r="AD18" s="28">
        <v>0.2248</v>
      </c>
      <c r="AE18" s="41">
        <f t="shared" si="102"/>
        <v>41.458964800000004</v>
      </c>
      <c r="AF18" s="28">
        <f t="shared" si="103"/>
        <v>0.89960120900635243</v>
      </c>
      <c r="AG18" s="29">
        <f t="shared" si="6"/>
        <v>0.89983937892189714</v>
      </c>
      <c r="AH18" s="43">
        <v>202</v>
      </c>
      <c r="AI18" s="39">
        <v>8.6999999999999994E-2</v>
      </c>
      <c r="AJ18" s="28">
        <v>0.2152</v>
      </c>
      <c r="AK18" s="41">
        <f t="shared" si="104"/>
        <v>39.688475200000006</v>
      </c>
      <c r="AL18" s="18">
        <v>1.7</v>
      </c>
      <c r="AM18" s="18"/>
      <c r="AN18" s="114">
        <f>AN17+AH18-AM18</f>
        <v>1976.6400000000006</v>
      </c>
      <c r="AO18" s="105"/>
      <c r="AP18" s="43"/>
      <c r="AQ18" s="48"/>
      <c r="AR18" s="41"/>
      <c r="AS18" s="41"/>
      <c r="AT18" s="41"/>
      <c r="AU18" s="41"/>
    </row>
    <row r="19" spans="1:47" s="22" customFormat="1" ht="13.5" thickBot="1" x14ac:dyDescent="0.25">
      <c r="A19" s="189"/>
      <c r="B19" s="49" t="s">
        <v>38</v>
      </c>
      <c r="C19" s="50"/>
      <c r="D19" s="51">
        <f t="shared" ref="D19" si="105">SUM(D16:D18)</f>
        <v>44163</v>
      </c>
      <c r="E19" s="51"/>
      <c r="F19" s="51">
        <f t="shared" ref="F19" si="106">SUM(F16:F18)</f>
        <v>45709</v>
      </c>
      <c r="G19" s="52"/>
      <c r="H19" s="52"/>
      <c r="I19" s="51">
        <f t="shared" ref="I19:J19" si="107">SUM(I16:I18)</f>
        <v>46802</v>
      </c>
      <c r="J19" s="51">
        <f t="shared" si="107"/>
        <v>46302</v>
      </c>
      <c r="K19" s="21">
        <f t="shared" ref="K19" si="108">IF(J19&gt;0,(J16*K16+J17*K17+J18*K18)/J19,0)</f>
        <v>7.0774523778670467E-2</v>
      </c>
      <c r="L19" s="52">
        <f t="shared" ref="L19" si="109">L16+L17+L18</f>
        <v>43024.998</v>
      </c>
      <c r="M19" s="53">
        <f t="shared" ref="M19" si="110">IF(L19&gt;0,N19/L19,0)</f>
        <v>0.70022116398471423</v>
      </c>
      <c r="N19" s="54">
        <f t="shared" ref="N19" si="111">N16+N17+N18</f>
        <v>30127.014180000002</v>
      </c>
      <c r="O19" s="21">
        <f t="shared" ref="O19" si="112">IF(L19&gt;0,P19/L19,0)</f>
        <v>0.24179554648671917</v>
      </c>
      <c r="P19" s="54">
        <f t="shared" ref="P19" si="113">P16+P17+P18</f>
        <v>10403.252903999999</v>
      </c>
      <c r="Q19" s="21">
        <f t="shared" ref="Q19" si="114">IF(L19&gt;0,R19/L19,0)</f>
        <v>5.7983289528566628E-2</v>
      </c>
      <c r="R19" s="54">
        <f t="shared" ref="R19" si="115">R16+R17+R18</f>
        <v>2494.730916</v>
      </c>
      <c r="S19" s="21">
        <f t="shared" ref="S19" si="116">IF(L19&gt;0,T19/L19,0)</f>
        <v>0.19196714021927441</v>
      </c>
      <c r="T19" s="54">
        <f t="shared" ref="T19" si="117">T16+T17+T18</f>
        <v>8259.3858240000009</v>
      </c>
      <c r="U19" s="21">
        <f t="shared" ref="U19" si="118">IF(L19&gt;0,V19/L19,0)</f>
        <v>0.51271339926616621</v>
      </c>
      <c r="V19" s="54">
        <f t="shared" ref="V19" si="119">V16+V17+V18</f>
        <v>22059.492978000002</v>
      </c>
      <c r="W19" s="21">
        <f t="shared" ref="W19" si="120">IF(L19&gt;0,X19/L19,0)</f>
        <v>0.39335988440952396</v>
      </c>
      <c r="X19" s="54">
        <f t="shared" ref="X19" si="121">X16+X17+X18</f>
        <v>16924.308239999998</v>
      </c>
      <c r="Y19" s="55">
        <f t="shared" ref="Y19" si="122">IF(L19&gt;0,Z19/L19,0)</f>
        <v>2.9733847336843571E-3</v>
      </c>
      <c r="Z19" s="56">
        <f t="shared" ref="Z19" si="123">SUM(Z16:Z18)</f>
        <v>127.92987221999999</v>
      </c>
      <c r="AA19" s="55">
        <f t="shared" ref="AA19" si="124">IF(L19&gt;0,(AA16*L16+AA17*L17+AA18*L18)/L19,0)</f>
        <v>2.9960772130657623E-3</v>
      </c>
      <c r="AB19" s="55">
        <f t="shared" ref="AB19" si="125">IF(J19&gt;0,(J16*AB16+J17*AB17+J18*AB18)/J19,0)</f>
        <v>3.1364044749686835E-4</v>
      </c>
      <c r="AC19" s="52">
        <f t="shared" ref="AC19" si="126">SUM(AC16:AC18)</f>
        <v>13.4915205</v>
      </c>
      <c r="AD19" s="53">
        <f t="shared" ref="AD19" si="127">IF(J19&gt;0,(J16*AD16+J17*AD17+J18*AD18)/J19,0)</f>
        <v>0.22158617770290701</v>
      </c>
      <c r="AE19" s="58">
        <f t="shared" ref="AE19" si="128">SUM(AE16:AE18)</f>
        <v>120.93088060000001</v>
      </c>
      <c r="AF19" s="53">
        <f t="shared" ref="AF19" si="129">IF(AND(Z19&gt;0),((Z16*AF16+Z17*AF17+Z18*AF18)/Z19),0)</f>
        <v>0.89580706181951453</v>
      </c>
      <c r="AG19" s="57">
        <f t="shared" si="6"/>
        <v>0.89664611993349719</v>
      </c>
      <c r="AH19" s="51">
        <f t="shared" ref="AH19" si="130">SUM(AH16:AH18)</f>
        <v>601</v>
      </c>
      <c r="AI19" s="21">
        <f t="shared" ref="AI19" si="131">IF(AH19&gt;0,(AI16*AH16+AI17*AH17+AI18*AH18)/AH19,0)</f>
        <v>9.1990016638935107E-2</v>
      </c>
      <c r="AJ19" s="53">
        <f t="shared" ref="AJ19" si="132">IF(J19&gt;0,(AJ16*J16+AJ17*J17+AJ18*J18)/J19,0)</f>
        <v>0.21147565115977712</v>
      </c>
      <c r="AK19" s="58">
        <f t="shared" ref="AK19" si="133">SUM(AK16:AK18)</f>
        <v>115.41469560000002</v>
      </c>
      <c r="AL19" s="56"/>
      <c r="AM19" s="56">
        <f t="shared" ref="AM19" si="134">SUM(AM16:AM18)</f>
        <v>566.76</v>
      </c>
      <c r="AN19" s="106"/>
      <c r="AO19" s="107">
        <f>AN18</f>
        <v>1976.6400000000006</v>
      </c>
      <c r="AP19" s="51">
        <f t="shared" ref="AP19" si="135">SUM(AP16:AP18)</f>
        <v>0</v>
      </c>
      <c r="AQ19" s="59"/>
      <c r="AR19" s="58"/>
      <c r="AS19" s="58"/>
      <c r="AT19" s="58"/>
      <c r="AU19" s="58"/>
    </row>
    <row r="20" spans="1:47" x14ac:dyDescent="0.2">
      <c r="A20" s="187">
        <v>5</v>
      </c>
      <c r="B20" s="23">
        <v>1</v>
      </c>
      <c r="C20" s="11" t="s">
        <v>50</v>
      </c>
      <c r="D20" s="12">
        <v>19138</v>
      </c>
      <c r="E20" s="12">
        <v>1</v>
      </c>
      <c r="F20" s="12">
        <v>16304</v>
      </c>
      <c r="G20" s="13">
        <v>0.7</v>
      </c>
      <c r="H20" s="13">
        <v>3.2</v>
      </c>
      <c r="I20" s="12">
        <v>16901</v>
      </c>
      <c r="J20" s="12">
        <v>16018</v>
      </c>
      <c r="K20" s="14">
        <v>7.2999999999999995E-2</v>
      </c>
      <c r="L20" s="24">
        <f t="shared" ref="L20:L22" si="136">J20*(1-K20)</f>
        <v>14848.686000000002</v>
      </c>
      <c r="M20" s="15">
        <v>0.7</v>
      </c>
      <c r="N20" s="25">
        <f t="shared" ref="N20:N22" si="137">L20*M20</f>
        <v>10394.0802</v>
      </c>
      <c r="O20" s="14">
        <v>0.193</v>
      </c>
      <c r="P20" s="25">
        <f t="shared" ref="P20:P22" si="138">L20*O20</f>
        <v>2865.7963980000004</v>
      </c>
      <c r="Q20" s="16">
        <v>0.107</v>
      </c>
      <c r="R20" s="25">
        <f t="shared" ref="R20:R22" si="139">L20*Q20</f>
        <v>1588.8094020000001</v>
      </c>
      <c r="S20" s="26">
        <v>0.19500000000000001</v>
      </c>
      <c r="T20" s="25">
        <f t="shared" ref="T20:T22" si="140">L20*S20</f>
        <v>2895.4937700000005</v>
      </c>
      <c r="U20" s="16">
        <v>0.52700000000000002</v>
      </c>
      <c r="V20" s="25">
        <f t="shared" ref="V20:V22" si="141">L20*U20</f>
        <v>7825.2575220000008</v>
      </c>
      <c r="W20" s="16">
        <v>0.39</v>
      </c>
      <c r="X20" s="25">
        <f t="shared" ref="X20:X22" si="142">W20*L20</f>
        <v>5790.987540000001</v>
      </c>
      <c r="Y20" s="17">
        <v>3.0599999999999998E-3</v>
      </c>
      <c r="Z20" s="18">
        <f t="shared" ref="Z20:Z22" si="143">L20*Y20</f>
        <v>45.43697916</v>
      </c>
      <c r="AA20" s="27">
        <f>IF(L20&gt;0,(AC20+AK20)/L20,0)</f>
        <v>3.1376777581531459E-3</v>
      </c>
      <c r="AB20" s="17">
        <v>2.9999999999999997E-4</v>
      </c>
      <c r="AC20" s="24">
        <f t="shared" ref="AC20:AC22" si="144">AB20*L20</f>
        <v>4.4546058000000004</v>
      </c>
      <c r="AD20" s="118">
        <v>0.22</v>
      </c>
      <c r="AE20" s="30">
        <f t="shared" ref="AE20:AE22" si="145">AH20*(1-AI20)*AD20</f>
        <v>42.995699999999999</v>
      </c>
      <c r="AF20" s="28">
        <f t="shared" ref="AF20:AF22" si="146">IF(AND(AD20&gt;0,AB20&gt;0,Y20&gt;0),((Y20-AB20)*AD20)/((AD20-AB20)*Y20),0)</f>
        <v>0.90319241032780895</v>
      </c>
      <c r="AG20" s="60">
        <f t="shared" si="6"/>
        <v>0.90564806531645381</v>
      </c>
      <c r="AH20" s="12">
        <v>215</v>
      </c>
      <c r="AI20" s="14">
        <v>9.0999999999999998E-2</v>
      </c>
      <c r="AJ20" s="15">
        <v>0.21560000000000001</v>
      </c>
      <c r="AK20" s="30">
        <f t="shared" ref="AK20:AK22" si="147">AH20*(1-AI20)*AJ20</f>
        <v>42.135786000000003</v>
      </c>
      <c r="AL20" s="19">
        <v>1.68</v>
      </c>
      <c r="AM20" s="19"/>
      <c r="AN20" s="102">
        <f>AN18+AH20-AM20</f>
        <v>2191.6400000000003</v>
      </c>
      <c r="AO20" s="103"/>
      <c r="AP20" s="12"/>
      <c r="AQ20" s="31"/>
      <c r="AR20" s="20"/>
      <c r="AS20" s="20"/>
      <c r="AT20" s="20"/>
      <c r="AU20" s="20"/>
    </row>
    <row r="21" spans="1:47" x14ac:dyDescent="0.2">
      <c r="A21" s="188"/>
      <c r="B21" s="33">
        <v>2</v>
      </c>
      <c r="C21" s="46" t="s">
        <v>51</v>
      </c>
      <c r="D21" s="34">
        <v>19300</v>
      </c>
      <c r="E21" s="34">
        <v>2</v>
      </c>
      <c r="F21" s="34">
        <v>17189</v>
      </c>
      <c r="G21" s="35">
        <v>0.5</v>
      </c>
      <c r="H21" s="35">
        <v>3.4</v>
      </c>
      <c r="I21" s="34">
        <v>18423</v>
      </c>
      <c r="J21" s="34">
        <v>16136</v>
      </c>
      <c r="K21" s="36">
        <v>0.08</v>
      </c>
      <c r="L21" s="37">
        <f t="shared" si="136"/>
        <v>14845.12</v>
      </c>
      <c r="M21" s="38">
        <v>0.67100000000000004</v>
      </c>
      <c r="N21" s="25">
        <f t="shared" si="137"/>
        <v>9961.0755200000003</v>
      </c>
      <c r="O21" s="36">
        <v>0.31900000000000001</v>
      </c>
      <c r="P21" s="25">
        <f t="shared" si="138"/>
        <v>4735.59328</v>
      </c>
      <c r="Q21" s="39">
        <v>0.01</v>
      </c>
      <c r="R21" s="25">
        <f t="shared" si="139"/>
        <v>148.4512</v>
      </c>
      <c r="S21" s="28">
        <v>0.19600000000000001</v>
      </c>
      <c r="T21" s="25">
        <f t="shared" si="140"/>
        <v>2909.6435200000001</v>
      </c>
      <c r="U21" s="39">
        <v>0.52</v>
      </c>
      <c r="V21" s="25">
        <f t="shared" si="141"/>
        <v>7719.4624000000003</v>
      </c>
      <c r="W21" s="39">
        <v>0.39</v>
      </c>
      <c r="X21" s="25">
        <f t="shared" si="142"/>
        <v>5789.5968000000003</v>
      </c>
      <c r="Y21" s="40">
        <v>3.1199999999999999E-3</v>
      </c>
      <c r="Z21" s="18">
        <f t="shared" si="143"/>
        <v>46.3167744</v>
      </c>
      <c r="AA21" s="27">
        <f>IF(L21&gt;0,(AC21+AK21)/L21,0)</f>
        <v>2.9770125401478733E-3</v>
      </c>
      <c r="AB21" s="40">
        <v>3.2000000000000003E-4</v>
      </c>
      <c r="AC21" s="37">
        <f t="shared" si="144"/>
        <v>4.7504384000000011</v>
      </c>
      <c r="AD21" s="28">
        <v>0.22370000000000001</v>
      </c>
      <c r="AE21" s="41">
        <f t="shared" si="145"/>
        <v>42.936978000000003</v>
      </c>
      <c r="AF21" s="28">
        <f t="shared" si="146"/>
        <v>0.89872150710184562</v>
      </c>
      <c r="AG21" s="29">
        <f t="shared" si="6"/>
        <v>0.893901653919563</v>
      </c>
      <c r="AH21" s="34">
        <v>210</v>
      </c>
      <c r="AI21" s="36">
        <v>8.5999999999999993E-2</v>
      </c>
      <c r="AJ21" s="38">
        <v>0.20549999999999999</v>
      </c>
      <c r="AK21" s="41">
        <f t="shared" si="147"/>
        <v>39.443669999999997</v>
      </c>
      <c r="AL21" s="42">
        <v>1.7</v>
      </c>
      <c r="AM21" s="42"/>
      <c r="AN21" s="122">
        <f>AN20+AH21-AM21</f>
        <v>2401.6400000000003</v>
      </c>
      <c r="AO21" s="105"/>
      <c r="AP21" s="43"/>
      <c r="AQ21" s="44"/>
      <c r="AR21" s="45"/>
      <c r="AS21" s="45"/>
      <c r="AT21" s="45"/>
      <c r="AU21" s="45"/>
    </row>
    <row r="22" spans="1:47" x14ac:dyDescent="0.2">
      <c r="A22" s="188"/>
      <c r="B22" s="33">
        <v>3</v>
      </c>
      <c r="C22" s="46" t="s">
        <v>54</v>
      </c>
      <c r="D22" s="43">
        <v>17562</v>
      </c>
      <c r="E22" s="43">
        <v>1</v>
      </c>
      <c r="F22" s="43">
        <v>16591</v>
      </c>
      <c r="G22" s="37">
        <v>0.5</v>
      </c>
      <c r="H22" s="37">
        <v>3.5</v>
      </c>
      <c r="I22" s="43">
        <v>16446</v>
      </c>
      <c r="J22" s="43">
        <v>16135</v>
      </c>
      <c r="K22" s="39">
        <v>7.0999999999999994E-2</v>
      </c>
      <c r="L22" s="37">
        <f t="shared" si="136"/>
        <v>14989.415000000001</v>
      </c>
      <c r="M22" s="28">
        <v>0.70099999999999996</v>
      </c>
      <c r="N22" s="25">
        <f t="shared" si="137"/>
        <v>10507.579915</v>
      </c>
      <c r="O22" s="39">
        <v>0.23100000000000001</v>
      </c>
      <c r="P22" s="25">
        <f t="shared" si="138"/>
        <v>3462.5548650000005</v>
      </c>
      <c r="Q22" s="39">
        <v>6.8000000000000005E-2</v>
      </c>
      <c r="R22" s="25">
        <f t="shared" si="139"/>
        <v>1019.2802200000001</v>
      </c>
      <c r="S22" s="28">
        <v>0.185</v>
      </c>
      <c r="T22" s="25">
        <f t="shared" si="140"/>
        <v>2773.0417750000001</v>
      </c>
      <c r="U22" s="39">
        <v>0.54</v>
      </c>
      <c r="V22" s="25">
        <f t="shared" si="141"/>
        <v>8094.2841000000008</v>
      </c>
      <c r="W22" s="39">
        <v>0.39</v>
      </c>
      <c r="X22" s="25">
        <f t="shared" si="142"/>
        <v>5845.8718500000004</v>
      </c>
      <c r="Y22" s="47">
        <v>3.2299999999999998E-3</v>
      </c>
      <c r="Z22" s="18">
        <f t="shared" si="143"/>
        <v>48.415810450000002</v>
      </c>
      <c r="AA22" s="27">
        <f>IF(L22&gt;0,(AC22+AK22)/L22,0)</f>
        <v>3.2504417283796602E-3</v>
      </c>
      <c r="AB22" s="47">
        <v>3.6000000000000002E-4</v>
      </c>
      <c r="AC22" s="37">
        <f t="shared" si="144"/>
        <v>5.3961894000000008</v>
      </c>
      <c r="AD22" s="28">
        <v>0.22459999999999999</v>
      </c>
      <c r="AE22" s="41">
        <f t="shared" si="145"/>
        <v>45.323830799999996</v>
      </c>
      <c r="AF22" s="28">
        <f t="shared" si="146"/>
        <v>0.88997138183436797</v>
      </c>
      <c r="AG22" s="29">
        <f t="shared" si="6"/>
        <v>0.89073937715727125</v>
      </c>
      <c r="AH22" s="43">
        <v>222</v>
      </c>
      <c r="AI22" s="39">
        <v>9.0999999999999998E-2</v>
      </c>
      <c r="AJ22" s="28">
        <v>0.2147</v>
      </c>
      <c r="AK22" s="41">
        <f t="shared" si="147"/>
        <v>43.326030600000003</v>
      </c>
      <c r="AL22" s="18">
        <v>1.7</v>
      </c>
      <c r="AM22" s="18"/>
      <c r="AN22" s="122">
        <f>AN21+AH22-AM22</f>
        <v>2623.6400000000003</v>
      </c>
      <c r="AO22" s="105"/>
      <c r="AP22" s="43"/>
      <c r="AQ22" s="48"/>
      <c r="AR22" s="41"/>
      <c r="AS22" s="41"/>
      <c r="AT22" s="41"/>
      <c r="AU22" s="41"/>
    </row>
    <row r="23" spans="1:47" s="22" customFormat="1" ht="13.5" thickBot="1" x14ac:dyDescent="0.25">
      <c r="A23" s="189"/>
      <c r="B23" s="49" t="s">
        <v>38</v>
      </c>
      <c r="C23" s="50"/>
      <c r="D23" s="51">
        <f t="shared" ref="D23" si="148">SUM(D20:D22)</f>
        <v>56000</v>
      </c>
      <c r="E23" s="51"/>
      <c r="F23" s="51">
        <f t="shared" ref="F23" si="149">SUM(F20:F22)</f>
        <v>50084</v>
      </c>
      <c r="G23" s="52"/>
      <c r="H23" s="52"/>
      <c r="I23" s="51">
        <f t="shared" ref="I23:J23" si="150">SUM(I20:I22)</f>
        <v>51770</v>
      </c>
      <c r="J23" s="51">
        <f t="shared" si="150"/>
        <v>48289</v>
      </c>
      <c r="K23" s="21">
        <f t="shared" ref="K23" si="151">IF(J23&gt;0,(J20*K20+J21*K21+J22*K22)/J23,0)</f>
        <v>7.4670815299550608E-2</v>
      </c>
      <c r="L23" s="52">
        <f t="shared" ref="L23" si="152">L20+L21+L22</f>
        <v>44683.221000000005</v>
      </c>
      <c r="M23" s="53">
        <f t="shared" ref="M23" si="153">IF(L23&gt;0,N23/L23,0)</f>
        <v>0.69070078083672615</v>
      </c>
      <c r="N23" s="54">
        <f t="shared" ref="N23" si="154">N20+N21+N22</f>
        <v>30862.735635000005</v>
      </c>
      <c r="O23" s="21">
        <f t="shared" ref="O23" si="155">IF(L23&gt;0,P23/L23,0)</f>
        <v>0.24760848245474515</v>
      </c>
      <c r="P23" s="54">
        <f t="shared" ref="P23" si="156">P20+P21+P22</f>
        <v>11063.944543000001</v>
      </c>
      <c r="Q23" s="21">
        <f t="shared" ref="Q23" si="157">IF(L23&gt;0,R23/L23,0)</f>
        <v>6.1690736708528683E-2</v>
      </c>
      <c r="R23" s="54">
        <f t="shared" ref="R23" si="158">R20+R21+R22</f>
        <v>2756.5408219999999</v>
      </c>
      <c r="S23" s="21">
        <f t="shared" ref="S23" si="159">IF(L23&gt;0,T23/L23,0)</f>
        <v>0.19197763440106522</v>
      </c>
      <c r="T23" s="54">
        <f t="shared" ref="T23" si="160">T20+T21+T22</f>
        <v>8578.1790650000003</v>
      </c>
      <c r="U23" s="21">
        <f t="shared" ref="U23" si="161">IF(L23&gt;0,V23/L23,0)</f>
        <v>0.52903536255812889</v>
      </c>
      <c r="V23" s="54">
        <f t="shared" ref="V23" si="162">V20+V21+V22</f>
        <v>23639.004022000001</v>
      </c>
      <c r="W23" s="21">
        <f t="shared" ref="W23" si="163">IF(L23&gt;0,X23/L23,0)</f>
        <v>0.38999999999999996</v>
      </c>
      <c r="X23" s="54">
        <f t="shared" ref="X23" si="164">X20+X21+X22</f>
        <v>17426.456190000001</v>
      </c>
      <c r="Y23" s="55">
        <f t="shared" ref="Y23" si="165">IF(L23&gt;0,Z23/L23,0)</f>
        <v>3.1369619484235482E-3</v>
      </c>
      <c r="Z23" s="56">
        <f t="shared" ref="Z23" si="166">SUM(Z20:Z22)</f>
        <v>140.16956401000002</v>
      </c>
      <c r="AA23" s="55">
        <f t="shared" ref="AA23" si="167">IF(L23&gt;0,(AA20*L20+AA21*L21+AA22*L22)/L23,0)</f>
        <v>3.1221276595078049E-3</v>
      </c>
      <c r="AB23" s="55">
        <f t="shared" ref="AB23" si="168">IF(J23&gt;0,(J20*AB20+J21*AB21+J22*AB22)/J23,0)</f>
        <v>3.2673113959700971E-4</v>
      </c>
      <c r="AC23" s="52">
        <f t="shared" ref="AC23" si="169">SUM(AC20:AC22)</f>
        <v>14.601233600000002</v>
      </c>
      <c r="AD23" s="53">
        <f t="shared" ref="AD23" si="170">IF(J23&gt;0,(J20*AD20+J21*AD21+J22*AD22)/J23,0)</f>
        <v>0.222773389384746</v>
      </c>
      <c r="AE23" s="58">
        <f t="shared" ref="AE23" si="171">SUM(AE20:AE22)</f>
        <v>131.25650880000001</v>
      </c>
      <c r="AF23" s="53">
        <f t="shared" ref="AF23" si="172">IF(AND(Z23&gt;0),((Z20*AF20+Z21*AF21+Z22*AF22)/Z23),0)</f>
        <v>0.89714841189236227</v>
      </c>
      <c r="AG23" s="57">
        <f t="shared" si="6"/>
        <v>0.89673236994704564</v>
      </c>
      <c r="AH23" s="51">
        <f t="shared" ref="AH23" si="173">SUM(AH20:AH22)</f>
        <v>647</v>
      </c>
      <c r="AI23" s="21">
        <f t="shared" ref="AI23" si="174">IF(AH23&gt;0,(AI20*AH20+AI21*AH21+AI22*AH22)/AH23,0)</f>
        <v>8.9377125193199375E-2</v>
      </c>
      <c r="AJ23" s="53">
        <f t="shared" ref="AJ23" si="175">IF(J23&gt;0,(AJ20*J20+AJ21*J21+AJ22*J22)/J23,0)</f>
        <v>0.21192431609683363</v>
      </c>
      <c r="AK23" s="58">
        <f t="shared" ref="AK23" si="176">SUM(AK20:AK22)</f>
        <v>124.90548659999999</v>
      </c>
      <c r="AL23" s="56"/>
      <c r="AM23" s="56">
        <f t="shared" ref="AM23" si="177">SUM(AM20:AM22)</f>
        <v>0</v>
      </c>
      <c r="AN23" s="106"/>
      <c r="AO23" s="107">
        <f>AN22</f>
        <v>2623.6400000000003</v>
      </c>
      <c r="AP23" s="51">
        <f t="shared" ref="AP23" si="178">SUM(AP20:AP22)</f>
        <v>0</v>
      </c>
      <c r="AQ23" s="59"/>
      <c r="AR23" s="58"/>
      <c r="AS23" s="58"/>
      <c r="AT23" s="58"/>
      <c r="AU23" s="58"/>
    </row>
    <row r="24" spans="1:47" x14ac:dyDescent="0.2">
      <c r="A24" s="187">
        <v>6</v>
      </c>
      <c r="B24" s="23">
        <v>1</v>
      </c>
      <c r="C24" s="11" t="s">
        <v>52</v>
      </c>
      <c r="D24" s="12">
        <v>13300</v>
      </c>
      <c r="E24" s="12">
        <v>0</v>
      </c>
      <c r="F24" s="12">
        <v>16713</v>
      </c>
      <c r="G24" s="13">
        <v>0.6</v>
      </c>
      <c r="H24" s="13">
        <v>3</v>
      </c>
      <c r="I24" s="12">
        <v>17258</v>
      </c>
      <c r="J24" s="12">
        <v>16143</v>
      </c>
      <c r="K24" s="14">
        <v>7.0000000000000007E-2</v>
      </c>
      <c r="L24" s="24">
        <f t="shared" ref="L24:L26" si="179">J24*(1-K24)</f>
        <v>15012.99</v>
      </c>
      <c r="M24" s="15">
        <v>0.67600000000000005</v>
      </c>
      <c r="N24" s="25">
        <f t="shared" ref="N24:N26" si="180">L24*M24</f>
        <v>10148.78124</v>
      </c>
      <c r="O24" s="14">
        <v>0.28999999999999998</v>
      </c>
      <c r="P24" s="25">
        <f t="shared" ref="P24:P26" si="181">L24*O24</f>
        <v>4353.7671</v>
      </c>
      <c r="Q24" s="16">
        <v>3.4000000000000002E-2</v>
      </c>
      <c r="R24" s="25">
        <f t="shared" ref="R24:R26" si="182">L24*Q24</f>
        <v>510.44166000000001</v>
      </c>
      <c r="S24" s="26">
        <v>0.19</v>
      </c>
      <c r="T24" s="25">
        <f t="shared" ref="T24:T26" si="183">L24*S24</f>
        <v>2852.4681</v>
      </c>
      <c r="U24" s="16">
        <v>0.52700000000000002</v>
      </c>
      <c r="V24" s="25">
        <f t="shared" ref="V24:V26" si="184">L24*U24</f>
        <v>7911.84573</v>
      </c>
      <c r="W24" s="16">
        <v>0.39</v>
      </c>
      <c r="X24" s="25">
        <f t="shared" ref="X24:X26" si="185">W24*L24</f>
        <v>5855.0661</v>
      </c>
      <c r="Y24" s="17">
        <v>3.1099999999999999E-3</v>
      </c>
      <c r="Z24" s="18">
        <f t="shared" ref="Z24:Z26" si="186">L24*Y24</f>
        <v>46.690398899999998</v>
      </c>
      <c r="AA24" s="27">
        <f>IF(L24&gt;0,(AC24+AK24)/L24,0)</f>
        <v>3.2178788569099158E-3</v>
      </c>
      <c r="AB24" s="17">
        <v>3.5E-4</v>
      </c>
      <c r="AC24" s="24">
        <f t="shared" ref="AC24:AC26" si="187">AB24*L24</f>
        <v>5.2545465</v>
      </c>
      <c r="AD24" s="118">
        <v>0.22770000000000001</v>
      </c>
      <c r="AE24" s="30">
        <f t="shared" ref="AE24:AE26" si="188">AH24*(1-AI24)*AD24</f>
        <v>44.280591300000005</v>
      </c>
      <c r="AF24" s="28">
        <f t="shared" ref="AF24:AF26" si="189">IF(AND(AD24&gt;0,AB24&gt;0,Y24&gt;0),((Y24-AB24)*AD24)/((AD24-AB24)*Y24),0)</f>
        <v>0.88882603066082932</v>
      </c>
      <c r="AG24" s="60">
        <f t="shared" si="6"/>
        <v>0.89264383368249356</v>
      </c>
      <c r="AH24" s="12">
        <v>213</v>
      </c>
      <c r="AI24" s="14">
        <v>8.6999999999999994E-2</v>
      </c>
      <c r="AJ24" s="15">
        <v>0.22140000000000001</v>
      </c>
      <c r="AK24" s="30">
        <f t="shared" ref="AK24:AK26" si="190">AH24*(1-AI24)*AJ24</f>
        <v>43.0554366</v>
      </c>
      <c r="AL24" s="19">
        <v>1.78</v>
      </c>
      <c r="AM24" s="19"/>
      <c r="AN24" s="102">
        <f>AN22+AH24-AM24</f>
        <v>2836.6400000000003</v>
      </c>
      <c r="AO24" s="103"/>
      <c r="AP24" s="12"/>
      <c r="AQ24" s="31"/>
      <c r="AR24" s="20"/>
      <c r="AS24" s="20"/>
      <c r="AT24" s="20"/>
      <c r="AU24" s="20"/>
    </row>
    <row r="25" spans="1:47" x14ac:dyDescent="0.2">
      <c r="A25" s="188"/>
      <c r="B25" s="33">
        <v>2</v>
      </c>
      <c r="C25" s="46" t="s">
        <v>51</v>
      </c>
      <c r="D25" s="34">
        <v>19750</v>
      </c>
      <c r="E25" s="34">
        <v>4</v>
      </c>
      <c r="F25" s="34">
        <v>16811</v>
      </c>
      <c r="G25" s="35">
        <v>1</v>
      </c>
      <c r="H25" s="35">
        <v>3.1</v>
      </c>
      <c r="I25" s="34">
        <v>18200</v>
      </c>
      <c r="J25" s="34">
        <v>16280</v>
      </c>
      <c r="K25" s="36">
        <v>7.1999999999999995E-2</v>
      </c>
      <c r="L25" s="37">
        <f t="shared" si="179"/>
        <v>15107.84</v>
      </c>
      <c r="M25" s="38">
        <v>0.69099999999999995</v>
      </c>
      <c r="N25" s="25">
        <f t="shared" si="180"/>
        <v>10439.51744</v>
      </c>
      <c r="O25" s="36">
        <v>0.27600000000000002</v>
      </c>
      <c r="P25" s="25">
        <f t="shared" si="181"/>
        <v>4169.7638400000005</v>
      </c>
      <c r="Q25" s="39">
        <v>3.3000000000000002E-2</v>
      </c>
      <c r="R25" s="25">
        <f t="shared" si="182"/>
        <v>498.55872000000005</v>
      </c>
      <c r="S25" s="28">
        <v>0.19800000000000001</v>
      </c>
      <c r="T25" s="25">
        <f t="shared" si="183"/>
        <v>2991.35232</v>
      </c>
      <c r="U25" s="39">
        <v>0.51700000000000002</v>
      </c>
      <c r="V25" s="25">
        <f t="shared" si="184"/>
        <v>7810.7532799999999</v>
      </c>
      <c r="W25" s="39">
        <v>0.39</v>
      </c>
      <c r="X25" s="25">
        <f t="shared" si="185"/>
        <v>5892.0576000000001</v>
      </c>
      <c r="Y25" s="40">
        <v>3.15E-3</v>
      </c>
      <c r="Z25" s="18">
        <f t="shared" si="186"/>
        <v>47.589696000000004</v>
      </c>
      <c r="AA25" s="27">
        <f>IF(L25&gt;0,(AC25+AK25)/L25,0)</f>
        <v>3.2337391049944934E-3</v>
      </c>
      <c r="AB25" s="40">
        <v>3.5E-4</v>
      </c>
      <c r="AC25" s="37">
        <f t="shared" si="187"/>
        <v>5.287744</v>
      </c>
      <c r="AD25" s="28">
        <v>0.22359999999999999</v>
      </c>
      <c r="AE25" s="41">
        <f t="shared" si="188"/>
        <v>42.933436</v>
      </c>
      <c r="AF25" s="28">
        <f t="shared" si="189"/>
        <v>0.89028244369789711</v>
      </c>
      <c r="AG25" s="29">
        <f t="shared" si="6"/>
        <v>0.89314386125168221</v>
      </c>
      <c r="AH25" s="34">
        <v>211</v>
      </c>
      <c r="AI25" s="36">
        <v>0.09</v>
      </c>
      <c r="AJ25" s="38">
        <v>0.22689999999999999</v>
      </c>
      <c r="AK25" s="41">
        <f t="shared" si="190"/>
        <v>43.567069000000004</v>
      </c>
      <c r="AL25" s="42">
        <v>1.69</v>
      </c>
      <c r="AM25" s="42"/>
      <c r="AN25" s="122">
        <f>AN24+AH25-AM25</f>
        <v>3047.6400000000003</v>
      </c>
      <c r="AO25" s="105"/>
      <c r="AP25" s="43"/>
      <c r="AQ25" s="44"/>
      <c r="AR25" s="45"/>
      <c r="AS25" s="45"/>
      <c r="AT25" s="45"/>
      <c r="AU25" s="45"/>
    </row>
    <row r="26" spans="1:47" x14ac:dyDescent="0.2">
      <c r="A26" s="188"/>
      <c r="B26" s="33">
        <v>3</v>
      </c>
      <c r="C26" s="46" t="s">
        <v>54</v>
      </c>
      <c r="D26" s="43">
        <v>21750</v>
      </c>
      <c r="E26" s="43">
        <v>1</v>
      </c>
      <c r="F26" s="43">
        <v>18322</v>
      </c>
      <c r="G26" s="37">
        <v>0.7</v>
      </c>
      <c r="H26" s="37">
        <v>3.7</v>
      </c>
      <c r="I26" s="43">
        <v>18094</v>
      </c>
      <c r="J26" s="43">
        <v>16199</v>
      </c>
      <c r="K26" s="39">
        <v>7.6999999999999999E-2</v>
      </c>
      <c r="L26" s="37">
        <f t="shared" si="179"/>
        <v>14951.677000000001</v>
      </c>
      <c r="M26" s="28">
        <v>0.69399999999999995</v>
      </c>
      <c r="N26" s="25">
        <f t="shared" si="180"/>
        <v>10376.463838</v>
      </c>
      <c r="O26" s="39">
        <v>0.28000000000000003</v>
      </c>
      <c r="P26" s="25">
        <f t="shared" si="181"/>
        <v>4186.4695600000005</v>
      </c>
      <c r="Q26" s="39">
        <v>2.5999999999999999E-2</v>
      </c>
      <c r="R26" s="25">
        <f t="shared" si="182"/>
        <v>388.74360200000001</v>
      </c>
      <c r="S26" s="28">
        <v>0.191</v>
      </c>
      <c r="T26" s="25">
        <f t="shared" si="183"/>
        <v>2855.7703070000002</v>
      </c>
      <c r="U26" s="39">
        <v>0.52400000000000002</v>
      </c>
      <c r="V26" s="25">
        <f t="shared" si="184"/>
        <v>7834.6787480000012</v>
      </c>
      <c r="W26" s="39">
        <v>0.39</v>
      </c>
      <c r="X26" s="25">
        <f t="shared" si="185"/>
        <v>5831.1540300000006</v>
      </c>
      <c r="Y26" s="47">
        <v>3.2200000000000002E-3</v>
      </c>
      <c r="Z26" s="18">
        <f t="shared" si="186"/>
        <v>48.144399940000007</v>
      </c>
      <c r="AA26" s="27">
        <f>IF(L26&gt;0,(AC26+AK26)/L26,0)</f>
        <v>3.1556012412520679E-3</v>
      </c>
      <c r="AB26" s="47">
        <v>4.0000000000000002E-4</v>
      </c>
      <c r="AC26" s="37">
        <f t="shared" si="187"/>
        <v>5.9806708000000013</v>
      </c>
      <c r="AD26" s="28">
        <v>0.22239999999999999</v>
      </c>
      <c r="AE26" s="41">
        <f t="shared" si="188"/>
        <v>41.219393599999997</v>
      </c>
      <c r="AF26" s="28">
        <f t="shared" si="189"/>
        <v>0.87735437300654695</v>
      </c>
      <c r="AG26" s="29">
        <f t="shared" si="6"/>
        <v>0.87481538857360475</v>
      </c>
      <c r="AH26" s="43">
        <v>203</v>
      </c>
      <c r="AI26" s="39">
        <v>8.6999999999999994E-2</v>
      </c>
      <c r="AJ26" s="28">
        <v>0.2223</v>
      </c>
      <c r="AK26" s="41">
        <f t="shared" si="190"/>
        <v>41.200859700000002</v>
      </c>
      <c r="AL26" s="18">
        <v>1.8</v>
      </c>
      <c r="AM26" s="18"/>
      <c r="AN26" s="122">
        <f>AN25+AH26-AM26</f>
        <v>3250.6400000000003</v>
      </c>
      <c r="AO26" s="105"/>
      <c r="AP26" s="43"/>
      <c r="AQ26" s="48"/>
      <c r="AR26" s="41"/>
      <c r="AS26" s="41"/>
      <c r="AT26" s="41"/>
      <c r="AU26" s="41"/>
    </row>
    <row r="27" spans="1:47" s="22" customFormat="1" ht="13.5" thickBot="1" x14ac:dyDescent="0.25">
      <c r="A27" s="189"/>
      <c r="B27" s="49" t="s">
        <v>38</v>
      </c>
      <c r="C27" s="50"/>
      <c r="D27" s="51">
        <f t="shared" ref="D27" si="191">SUM(D24:D26)</f>
        <v>54800</v>
      </c>
      <c r="E27" s="51"/>
      <c r="F27" s="51">
        <f t="shared" ref="F27" si="192">SUM(F24:F26)</f>
        <v>51846</v>
      </c>
      <c r="G27" s="52"/>
      <c r="H27" s="52"/>
      <c r="I27" s="51">
        <f t="shared" ref="I27:J27" si="193">SUM(I24:I26)</f>
        <v>53552</v>
      </c>
      <c r="J27" s="51">
        <f t="shared" si="193"/>
        <v>48622</v>
      </c>
      <c r="K27" s="21">
        <f t="shared" ref="K27" si="194">IF(J27&gt;0,(J24*K24+J25*K25+J26*K26)/J27,0)</f>
        <v>7.3001789313479504E-2</v>
      </c>
      <c r="L27" s="52">
        <f t="shared" ref="L27" si="195">L24+L25+L26</f>
        <v>45072.507000000005</v>
      </c>
      <c r="M27" s="53">
        <f t="shared" ref="M27" si="196">IF(L27&gt;0,N27/L27,0)</f>
        <v>0.68699889531327818</v>
      </c>
      <c r="N27" s="54">
        <f t="shared" ref="N27" si="197">N24+N25+N26</f>
        <v>30964.762518</v>
      </c>
      <c r="O27" s="21">
        <f t="shared" ref="O27" si="198">IF(L27&gt;0,P27/L27,0)</f>
        <v>0.2819900943162536</v>
      </c>
      <c r="P27" s="54">
        <f t="shared" ref="P27" si="199">P24+P25+P26</f>
        <v>12710.000500000002</v>
      </c>
      <c r="Q27" s="21">
        <f t="shared" ref="Q27" si="200">IF(L27&gt;0,R27/L27,0)</f>
        <v>3.1011010370468182E-2</v>
      </c>
      <c r="R27" s="54">
        <f t="shared" ref="R27" si="201">R24+R25+R26</f>
        <v>1397.743982</v>
      </c>
      <c r="S27" s="21">
        <f t="shared" ref="S27" si="202">IF(L27&gt;0,T27/L27,0)</f>
        <v>0.19301324257379338</v>
      </c>
      <c r="T27" s="54">
        <f t="shared" ref="T27" si="203">T24+T25+T26</f>
        <v>8699.5907270000007</v>
      </c>
      <c r="U27" s="21">
        <f t="shared" ref="U27" si="204">IF(L27&gt;0,V27/L27,0)</f>
        <v>0.52265292804768981</v>
      </c>
      <c r="V27" s="54">
        <f t="shared" ref="V27" si="205">V24+V25+V26</f>
        <v>23557.277758</v>
      </c>
      <c r="W27" s="21">
        <f t="shared" ref="W27" si="206">IF(L27&gt;0,X27/L27,0)</f>
        <v>0.39</v>
      </c>
      <c r="X27" s="54">
        <f t="shared" ref="X27" si="207">X24+X25+X26</f>
        <v>17578.277730000002</v>
      </c>
      <c r="Y27" s="55">
        <f t="shared" ref="Y27" si="208">IF(L27&gt;0,Z27/L27,0)</f>
        <v>3.1598973369730684E-3</v>
      </c>
      <c r="Z27" s="56">
        <f t="shared" ref="Z27" si="209">SUM(Z24:Z26)</f>
        <v>142.42449483999999</v>
      </c>
      <c r="AA27" s="55">
        <f t="shared" ref="AA27" si="210">IF(L27&gt;0,(AA24*L24+AA25*L25+AA26*L26)/L27,0)</f>
        <v>3.2025360071495463E-3</v>
      </c>
      <c r="AB27" s="55">
        <f t="shared" ref="AB27" si="211">IF(J27&gt;0,(J24*AB24+J25*AB25+J26*AB26)/J27,0)</f>
        <v>3.6665809715766528E-4</v>
      </c>
      <c r="AC27" s="52">
        <f t="shared" ref="AC27" si="212">SUM(AC24:AC26)</f>
        <v>16.522961300000002</v>
      </c>
      <c r="AD27" s="53">
        <f t="shared" ref="AD27" si="213">IF(J27&gt;0,(J24*AD24+J25*AD25+J26*AD26)/J27,0)</f>
        <v>0.22456144749290446</v>
      </c>
      <c r="AE27" s="58">
        <f t="shared" ref="AE27" si="214">SUM(AE24:AE26)</f>
        <v>128.43342089999999</v>
      </c>
      <c r="AF27" s="53">
        <f t="shared" ref="AF27" si="215">IF(AND(Z27&gt;0),((Z24*AF24+Z25*AF25+Z26*AF26)/Z27),0)</f>
        <v>0.88543485963409951</v>
      </c>
      <c r="AG27" s="57">
        <f t="shared" si="6"/>
        <v>0.88696489978709214</v>
      </c>
      <c r="AH27" s="51">
        <f t="shared" ref="AH27" si="216">SUM(AH24:AH26)</f>
        <v>627</v>
      </c>
      <c r="AI27" s="21">
        <f t="shared" ref="AI27" si="217">IF(AH27&gt;0,(AI24*AH24+AI25*AH25+AI26*AH26)/AH27,0)</f>
        <v>8.800956937799044E-2</v>
      </c>
      <c r="AJ27" s="53">
        <f t="shared" ref="AJ27" si="218">IF(J27&gt;0,(AJ24*J24+AJ25*J25+AJ26*J26)/J27,0)</f>
        <v>0.2235413989552055</v>
      </c>
      <c r="AK27" s="58">
        <f t="shared" ref="AK27" si="219">SUM(AK24:AK26)</f>
        <v>127.82336530000001</v>
      </c>
      <c r="AL27" s="56"/>
      <c r="AM27" s="56">
        <f t="shared" ref="AM27" si="220">SUM(AM24:AM26)</f>
        <v>0</v>
      </c>
      <c r="AN27" s="106"/>
      <c r="AO27" s="107">
        <f>AN26</f>
        <v>3250.6400000000003</v>
      </c>
      <c r="AP27" s="51">
        <f t="shared" ref="AP27" si="221">SUM(AP24:AP26)</f>
        <v>0</v>
      </c>
      <c r="AQ27" s="59"/>
      <c r="AR27" s="58"/>
      <c r="AS27" s="58"/>
      <c r="AT27" s="58"/>
      <c r="AU27" s="58"/>
    </row>
    <row r="28" spans="1:47" x14ac:dyDescent="0.2">
      <c r="A28" s="187">
        <v>7</v>
      </c>
      <c r="B28" s="23">
        <v>1</v>
      </c>
      <c r="C28" s="11" t="s">
        <v>52</v>
      </c>
      <c r="D28" s="12">
        <v>5366</v>
      </c>
      <c r="E28" s="12">
        <v>0</v>
      </c>
      <c r="F28" s="12">
        <v>13254</v>
      </c>
      <c r="G28" s="13">
        <v>1</v>
      </c>
      <c r="H28" s="13">
        <v>4.5</v>
      </c>
      <c r="I28" s="12">
        <v>13899</v>
      </c>
      <c r="J28" s="12">
        <v>14959</v>
      </c>
      <c r="K28" s="14">
        <v>7.8E-2</v>
      </c>
      <c r="L28" s="24">
        <f t="shared" ref="L28:L30" si="222">J28*(1-K28)</f>
        <v>13792.198</v>
      </c>
      <c r="M28" s="15">
        <v>0.69099999999999995</v>
      </c>
      <c r="N28" s="25">
        <f t="shared" ref="N28:N30" si="223">L28*M28</f>
        <v>9530.4088179999999</v>
      </c>
      <c r="O28" s="14">
        <v>0.28499999999999998</v>
      </c>
      <c r="P28" s="25">
        <f t="shared" ref="P28:P30" si="224">L28*O28</f>
        <v>3930.7764299999999</v>
      </c>
      <c r="Q28" s="16">
        <v>2.4E-2</v>
      </c>
      <c r="R28" s="25">
        <f t="shared" ref="R28:R30" si="225">L28*Q28</f>
        <v>331.01275200000003</v>
      </c>
      <c r="S28" s="26">
        <v>0.193</v>
      </c>
      <c r="T28" s="25">
        <f t="shared" ref="T28:T30" si="226">L28*S28</f>
        <v>2661.8942139999999</v>
      </c>
      <c r="U28" s="16">
        <v>0.52400000000000002</v>
      </c>
      <c r="V28" s="25">
        <f t="shared" ref="V28:V30" si="227">L28*U28</f>
        <v>7227.1117520000007</v>
      </c>
      <c r="W28" s="16">
        <v>0.39</v>
      </c>
      <c r="X28" s="25">
        <f t="shared" ref="X28:X30" si="228">W28*L28</f>
        <v>5378.9572200000002</v>
      </c>
      <c r="Y28" s="17">
        <v>3.1700000000000001E-3</v>
      </c>
      <c r="Z28" s="18">
        <f t="shared" ref="Z28:Z30" si="229">L28*Y28</f>
        <v>43.721267660000002</v>
      </c>
      <c r="AA28" s="27">
        <f>IF(L28&gt;0,(AC28+AK28)/L28,0)</f>
        <v>3.4495428980935456E-3</v>
      </c>
      <c r="AB28" s="17">
        <v>4.6999999999999999E-4</v>
      </c>
      <c r="AC28" s="24">
        <f t="shared" ref="AC28:AC30" si="230">AB28*L28</f>
        <v>6.4823330600000002</v>
      </c>
      <c r="AD28" s="118">
        <v>0.21709999999999999</v>
      </c>
      <c r="AE28" s="30">
        <f t="shared" ref="AE28:AE30" si="231">AH28*(1-AI28)*AD28</f>
        <v>40.608120799999995</v>
      </c>
      <c r="AF28" s="28">
        <f t="shared" ref="AF28:AF30" si="232">IF(AND(AD28&gt;0,AB28&gt;0,Y28&gt;0),((Y28-AB28)*AD28)/((AD28-AB28)*Y28),0)</f>
        <v>0.85358293830166743</v>
      </c>
      <c r="AG28" s="60">
        <f t="shared" si="6"/>
        <v>0.86560182914349804</v>
      </c>
      <c r="AH28" s="12">
        <v>206</v>
      </c>
      <c r="AI28" s="14">
        <v>9.1999999999999998E-2</v>
      </c>
      <c r="AJ28" s="15">
        <v>0.21970000000000001</v>
      </c>
      <c r="AK28" s="30">
        <f t="shared" ref="AK28:AK30" si="233">AH28*(1-AI28)*AJ28</f>
        <v>41.0944456</v>
      </c>
      <c r="AL28" s="19">
        <v>1.8</v>
      </c>
      <c r="AM28" s="19">
        <v>1019.92</v>
      </c>
      <c r="AN28" s="102">
        <f>AN26+AH28-AM28</f>
        <v>2436.7200000000003</v>
      </c>
      <c r="AO28" s="103"/>
      <c r="AP28" s="12"/>
      <c r="AQ28" s="31"/>
      <c r="AR28" s="20"/>
      <c r="AS28" s="20"/>
      <c r="AT28" s="20"/>
      <c r="AU28" s="20"/>
    </row>
    <row r="29" spans="1:47" x14ac:dyDescent="0.2">
      <c r="A29" s="188"/>
      <c r="B29" s="33">
        <v>2</v>
      </c>
      <c r="C29" s="11" t="s">
        <v>53</v>
      </c>
      <c r="D29" s="34">
        <v>20100</v>
      </c>
      <c r="E29" s="34">
        <v>3</v>
      </c>
      <c r="F29" s="34">
        <v>15335</v>
      </c>
      <c r="G29" s="35">
        <v>0.9</v>
      </c>
      <c r="H29" s="35">
        <v>4.0999999999999996</v>
      </c>
      <c r="I29" s="34">
        <v>15545</v>
      </c>
      <c r="J29" s="34">
        <v>14904</v>
      </c>
      <c r="K29" s="36">
        <v>7.6999999999999999E-2</v>
      </c>
      <c r="L29" s="37">
        <f t="shared" si="222"/>
        <v>13756.392</v>
      </c>
      <c r="M29" s="38">
        <v>0.78700000000000003</v>
      </c>
      <c r="N29" s="25">
        <f t="shared" si="223"/>
        <v>10826.280504</v>
      </c>
      <c r="O29" s="36">
        <v>0.155</v>
      </c>
      <c r="P29" s="25">
        <f t="shared" si="224"/>
        <v>2132.2407600000001</v>
      </c>
      <c r="Q29" s="39">
        <v>5.8000000000000003E-2</v>
      </c>
      <c r="R29" s="25">
        <f t="shared" si="225"/>
        <v>797.87073600000008</v>
      </c>
      <c r="S29" s="28">
        <v>0.192</v>
      </c>
      <c r="T29" s="25">
        <f t="shared" si="226"/>
        <v>2641.2272640000001</v>
      </c>
      <c r="U29" s="39">
        <v>0.51900000000000002</v>
      </c>
      <c r="V29" s="25">
        <f t="shared" si="227"/>
        <v>7139.5674479999998</v>
      </c>
      <c r="W29" s="39">
        <v>0.39</v>
      </c>
      <c r="X29" s="25">
        <f t="shared" si="228"/>
        <v>5364.9928799999998</v>
      </c>
      <c r="Y29" s="40">
        <v>3.1099999999999999E-3</v>
      </c>
      <c r="Z29" s="18">
        <f t="shared" si="229"/>
        <v>42.782379120000002</v>
      </c>
      <c r="AA29" s="27">
        <f>IF(L29&gt;0,(AC29+AK29)/L29,0)</f>
        <v>3.3526156887649025E-3</v>
      </c>
      <c r="AB29" s="40">
        <v>4.2000000000000002E-4</v>
      </c>
      <c r="AC29" s="37">
        <f t="shared" si="230"/>
        <v>5.7776846400000004</v>
      </c>
      <c r="AD29" s="28">
        <v>0.22339999999999999</v>
      </c>
      <c r="AE29" s="41">
        <f t="shared" si="231"/>
        <v>39.235741999999995</v>
      </c>
      <c r="AF29" s="28">
        <f t="shared" si="232"/>
        <v>0.86658097174807525</v>
      </c>
      <c r="AG29" s="29">
        <f t="shared" si="6"/>
        <v>0.8763270203178074</v>
      </c>
      <c r="AH29" s="34">
        <v>193</v>
      </c>
      <c r="AI29" s="36">
        <v>0.09</v>
      </c>
      <c r="AJ29" s="38">
        <v>0.22969999999999999</v>
      </c>
      <c r="AK29" s="41">
        <f t="shared" si="233"/>
        <v>40.342210999999999</v>
      </c>
      <c r="AL29" s="42">
        <v>1.7</v>
      </c>
      <c r="AM29" s="42"/>
      <c r="AN29" s="122">
        <f>AN28+AH29-AM29</f>
        <v>2629.7200000000003</v>
      </c>
      <c r="AO29" s="105"/>
      <c r="AP29" s="43"/>
      <c r="AQ29" s="44"/>
      <c r="AR29" s="45"/>
      <c r="AS29" s="45"/>
      <c r="AT29" s="45"/>
      <c r="AU29" s="45"/>
    </row>
    <row r="30" spans="1:47" x14ac:dyDescent="0.2">
      <c r="A30" s="188"/>
      <c r="B30" s="33">
        <v>3</v>
      </c>
      <c r="C30" s="46" t="s">
        <v>54</v>
      </c>
      <c r="D30" s="43">
        <v>21734</v>
      </c>
      <c r="E30" s="43">
        <v>1</v>
      </c>
      <c r="F30" s="43">
        <v>18610</v>
      </c>
      <c r="G30" s="37">
        <v>1.2</v>
      </c>
      <c r="H30" s="37">
        <v>4.5999999999999996</v>
      </c>
      <c r="I30" s="43">
        <v>18498</v>
      </c>
      <c r="J30" s="43">
        <v>14887</v>
      </c>
      <c r="K30" s="39">
        <v>7.4999999999999997E-2</v>
      </c>
      <c r="L30" s="37">
        <f t="shared" si="222"/>
        <v>13770.475</v>
      </c>
      <c r="M30" s="28">
        <v>0.65600000000000003</v>
      </c>
      <c r="N30" s="25">
        <f t="shared" si="223"/>
        <v>9033.4315999999999</v>
      </c>
      <c r="O30" s="39">
        <v>0.23499999999999999</v>
      </c>
      <c r="P30" s="25">
        <f t="shared" si="224"/>
        <v>3236.0616249999998</v>
      </c>
      <c r="Q30" s="39">
        <v>0.109</v>
      </c>
      <c r="R30" s="25">
        <f t="shared" si="225"/>
        <v>1500.981775</v>
      </c>
      <c r="S30" s="28">
        <v>0.188</v>
      </c>
      <c r="T30" s="25">
        <f t="shared" si="226"/>
        <v>2588.8492999999999</v>
      </c>
      <c r="U30" s="39">
        <v>0.52300000000000002</v>
      </c>
      <c r="V30" s="25">
        <f t="shared" si="227"/>
        <v>7201.9584250000007</v>
      </c>
      <c r="W30" s="39">
        <v>0.39</v>
      </c>
      <c r="X30" s="25">
        <f t="shared" si="228"/>
        <v>5370.4852500000006</v>
      </c>
      <c r="Y30" s="47">
        <v>3.1800000000000001E-3</v>
      </c>
      <c r="Z30" s="18">
        <f t="shared" si="229"/>
        <v>43.790110500000004</v>
      </c>
      <c r="AA30" s="27">
        <f>IF(L30&gt;0,(AC30+AK30)/L30,0)</f>
        <v>3.337085155014624E-3</v>
      </c>
      <c r="AB30" s="47">
        <v>4.4000000000000002E-4</v>
      </c>
      <c r="AC30" s="37">
        <f t="shared" si="230"/>
        <v>6.0590090000000005</v>
      </c>
      <c r="AD30" s="28">
        <v>0.2208</v>
      </c>
      <c r="AE30" s="41">
        <f t="shared" si="231"/>
        <v>38.821718400000002</v>
      </c>
      <c r="AF30" s="28">
        <f t="shared" si="232"/>
        <v>0.86335567527579227</v>
      </c>
      <c r="AG30" s="29">
        <f t="shared" si="6"/>
        <v>0.86983517229349039</v>
      </c>
      <c r="AH30" s="43">
        <v>193</v>
      </c>
      <c r="AI30" s="39">
        <v>8.8999999999999996E-2</v>
      </c>
      <c r="AJ30" s="28">
        <v>0.22689999999999999</v>
      </c>
      <c r="AK30" s="41">
        <f t="shared" si="233"/>
        <v>39.894238700000002</v>
      </c>
      <c r="AL30" s="18">
        <v>1.65</v>
      </c>
      <c r="AM30" s="18"/>
      <c r="AN30" s="122">
        <f>AN29+AH30-AM30</f>
        <v>2822.7200000000003</v>
      </c>
      <c r="AO30" s="105"/>
      <c r="AP30" s="43"/>
      <c r="AQ30" s="48"/>
      <c r="AR30" s="41"/>
      <c r="AS30" s="41"/>
      <c r="AT30" s="41"/>
      <c r="AU30" s="41"/>
    </row>
    <row r="31" spans="1:47" s="22" customFormat="1" ht="13.5" thickBot="1" x14ac:dyDescent="0.25">
      <c r="A31" s="189"/>
      <c r="B31" s="49" t="s">
        <v>38</v>
      </c>
      <c r="C31" s="50"/>
      <c r="D31" s="51">
        <f t="shared" ref="D31" si="234">SUM(D28:D30)</f>
        <v>47200</v>
      </c>
      <c r="E31" s="51"/>
      <c r="F31" s="51">
        <f t="shared" ref="F31" si="235">SUM(F28:F30)</f>
        <v>47199</v>
      </c>
      <c r="G31" s="52"/>
      <c r="H31" s="52"/>
      <c r="I31" s="51">
        <f t="shared" ref="I31:J31" si="236">SUM(I28:I30)</f>
        <v>47942</v>
      </c>
      <c r="J31" s="51">
        <f t="shared" si="236"/>
        <v>44750</v>
      </c>
      <c r="K31" s="21">
        <f t="shared" ref="K31" si="237">IF(J31&gt;0,(J28*K28+J29*K29+J30*K30)/J31,0)</f>
        <v>7.6668938547486021E-2</v>
      </c>
      <c r="L31" s="52">
        <f t="shared" ref="L31" si="238">L28+L29+L30</f>
        <v>41319.065000000002</v>
      </c>
      <c r="M31" s="53">
        <f t="shared" ref="M31" si="239">IF(L31&gt;0,N31/L31,0)</f>
        <v>0.71129685345009619</v>
      </c>
      <c r="N31" s="54">
        <f t="shared" ref="N31" si="240">N28+N29+N30</f>
        <v>29390.120921999998</v>
      </c>
      <c r="O31" s="21">
        <f t="shared" ref="O31" si="241">IF(L31&gt;0,P31/L31,0)</f>
        <v>0.22505540275415237</v>
      </c>
      <c r="P31" s="54">
        <f t="shared" ref="P31" si="242">P28+P29+P30</f>
        <v>9299.0788150000008</v>
      </c>
      <c r="Q31" s="21">
        <f t="shared" ref="Q31" si="243">IF(L31&gt;0,R31/L31,0)</f>
        <v>6.364774379575143E-2</v>
      </c>
      <c r="R31" s="54">
        <f t="shared" ref="R31" si="244">R28+R29+R30</f>
        <v>2629.8652630000001</v>
      </c>
      <c r="S31" s="21">
        <f t="shared" ref="S31" si="245">IF(L31&gt;0,T31/L31,0)</f>
        <v>0.19100071064047552</v>
      </c>
      <c r="T31" s="54">
        <f t="shared" ref="T31" si="246">T28+T29+T30</f>
        <v>7891.9707779999999</v>
      </c>
      <c r="U31" s="21">
        <f t="shared" ref="U31" si="247">IF(L31&gt;0,V31/L31,0)</f>
        <v>0.52200207398207099</v>
      </c>
      <c r="V31" s="54">
        <f t="shared" ref="V31" si="248">V28+V29+V30</f>
        <v>21568.637625000003</v>
      </c>
      <c r="W31" s="21">
        <f t="shared" ref="W31" si="249">IF(L31&gt;0,X31/L31,0)</f>
        <v>0.38999999999999996</v>
      </c>
      <c r="X31" s="54">
        <f t="shared" ref="X31" si="250">X28+X29+X30</f>
        <v>16114.43535</v>
      </c>
      <c r="Y31" s="55">
        <f t="shared" ref="Y31" si="251">IF(L31&gt;0,Z31/L31,0)</f>
        <v>3.1533568651662372E-3</v>
      </c>
      <c r="Z31" s="56">
        <f t="shared" ref="Z31" si="252">SUM(Z28:Z30)</f>
        <v>130.29375727999999</v>
      </c>
      <c r="AA31" s="55">
        <f t="shared" ref="AA31" si="253">IF(L31&gt;0,(AA28*L28+AA29*L29+AA30*L30)/L31,0)</f>
        <v>3.3797938554514725E-3</v>
      </c>
      <c r="AB31" s="55">
        <f t="shared" ref="AB31" si="254">IF(J31&gt;0,(J28*AB28+J29*AB29+J30*AB30)/J31,0)</f>
        <v>4.4336737430167604E-4</v>
      </c>
      <c r="AC31" s="52">
        <f t="shared" ref="AC31" si="255">SUM(AC28:AC30)</f>
        <v>18.319026700000002</v>
      </c>
      <c r="AD31" s="53">
        <f t="shared" ref="AD31" si="256">IF(J31&gt;0,(J28*AD28+J29*AD29+J30*AD30)/J31,0)</f>
        <v>0.22042909720670392</v>
      </c>
      <c r="AE31" s="58">
        <f t="shared" ref="AE31" si="257">SUM(AE28:AE30)</f>
        <v>118.66558119999999</v>
      </c>
      <c r="AF31" s="53">
        <f t="shared" ref="AF31" si="258">IF(AND(Z31&gt;0),((Z28*AF28+Z29*AF29+Z30*AF30)/Z31),0)</f>
        <v>0.86113538016262592</v>
      </c>
      <c r="AG31" s="57">
        <f t="shared" si="6"/>
        <v>0.87053037924844845</v>
      </c>
      <c r="AH31" s="51">
        <f t="shared" ref="AH31" si="259">SUM(AH28:AH30)</f>
        <v>592</v>
      </c>
      <c r="AI31" s="21">
        <f t="shared" ref="AI31" si="260">IF(AH31&gt;0,(AI28*AH28+AI29*AH29+AI30*AH30)/AH31,0)</f>
        <v>9.0369932432432437E-2</v>
      </c>
      <c r="AJ31" s="53">
        <f t="shared" ref="AJ31" si="261">IF(J31&gt;0,(AJ28*J28+AJ29*J29+AJ30*J30)/J31,0)</f>
        <v>0.22542572960893856</v>
      </c>
      <c r="AK31" s="58">
        <f t="shared" ref="AK31" si="262">SUM(AK28:AK30)</f>
        <v>121.33089529999999</v>
      </c>
      <c r="AL31" s="56"/>
      <c r="AM31" s="56">
        <f t="shared" ref="AM31" si="263">SUM(AM28:AM30)</f>
        <v>1019.92</v>
      </c>
      <c r="AN31" s="106"/>
      <c r="AO31" s="107">
        <f>AN30</f>
        <v>2822.7200000000003</v>
      </c>
      <c r="AP31" s="51">
        <f t="shared" ref="AP31" si="264">SUM(AP28:AP30)</f>
        <v>0</v>
      </c>
      <c r="AQ31" s="59"/>
      <c r="AR31" s="58"/>
      <c r="AS31" s="58"/>
      <c r="AT31" s="58"/>
      <c r="AU31" s="58"/>
    </row>
    <row r="32" spans="1:47" x14ac:dyDescent="0.2">
      <c r="A32" s="187">
        <v>8</v>
      </c>
      <c r="B32" s="23">
        <v>1</v>
      </c>
      <c r="C32" s="11" t="s">
        <v>52</v>
      </c>
      <c r="D32" s="12">
        <v>7171</v>
      </c>
      <c r="E32" s="12">
        <v>0</v>
      </c>
      <c r="F32" s="12">
        <v>16713</v>
      </c>
      <c r="G32" s="13">
        <v>1.7</v>
      </c>
      <c r="H32" s="13">
        <v>3.8</v>
      </c>
      <c r="I32" s="12">
        <v>17594</v>
      </c>
      <c r="J32" s="12">
        <v>14873</v>
      </c>
      <c r="K32" s="14">
        <v>7.6999999999999999E-2</v>
      </c>
      <c r="L32" s="24">
        <f t="shared" ref="L32:L34" si="265">J32*(1-K32)</f>
        <v>13727.779</v>
      </c>
      <c r="M32" s="15">
        <v>0.629</v>
      </c>
      <c r="N32" s="25">
        <f t="shared" ref="N32:N34" si="266">L32*M32</f>
        <v>8634.7729909999998</v>
      </c>
      <c r="O32" s="14">
        <v>0.315</v>
      </c>
      <c r="P32" s="25">
        <f t="shared" ref="P32:P34" si="267">L32*O32</f>
        <v>4324.2503850000003</v>
      </c>
      <c r="Q32" s="16">
        <v>5.6000000000000001E-2</v>
      </c>
      <c r="R32" s="25">
        <f t="shared" ref="R32:R34" si="268">L32*Q32</f>
        <v>768.75562400000001</v>
      </c>
      <c r="S32" s="26">
        <v>0.19500000000000001</v>
      </c>
      <c r="T32" s="25">
        <f t="shared" ref="T32:T34" si="269">L32*S32</f>
        <v>2676.916905</v>
      </c>
      <c r="U32" s="16">
        <v>0.505</v>
      </c>
      <c r="V32" s="25">
        <f t="shared" ref="V32:V34" si="270">L32*U32</f>
        <v>6932.5283950000003</v>
      </c>
      <c r="W32" s="16">
        <v>0.38</v>
      </c>
      <c r="X32" s="25">
        <f t="shared" ref="X32:X34" si="271">W32*L32</f>
        <v>5216.55602</v>
      </c>
      <c r="Y32" s="17">
        <v>3.1199999999999999E-3</v>
      </c>
      <c r="Z32" s="18">
        <f t="shared" ref="Z32:Z34" si="272">L32*Y32</f>
        <v>42.830670480000002</v>
      </c>
      <c r="AA32" s="27">
        <f>IF(L32&gt;0,(AC32+AK32)/L32,0)</f>
        <v>1.6208205828488354E-3</v>
      </c>
      <c r="AB32" s="17">
        <v>4.4000000000000002E-4</v>
      </c>
      <c r="AC32" s="24">
        <f t="shared" ref="AC32:AC34" si="273">AB32*L32</f>
        <v>6.0402227600000007</v>
      </c>
      <c r="AD32" s="118">
        <v>0.2122</v>
      </c>
      <c r="AE32" s="30">
        <f t="shared" ref="AE32:AE34" si="274">AH32*(1-AI32)*AD32</f>
        <v>15.728264000000001</v>
      </c>
      <c r="AF32" s="28">
        <f t="shared" ref="AF32:AF34" si="275">IF(AND(AD32&gt;0,AB32&gt;0,Y32&gt;0),((Y32-AB32)*AD32)/((AD32-AB32)*Y32),0)</f>
        <v>0.86075915647128354</v>
      </c>
      <c r="AG32" s="60">
        <f t="shared" si="6"/>
        <v>0.73000124990806303</v>
      </c>
      <c r="AH32" s="12">
        <v>85</v>
      </c>
      <c r="AI32" s="14">
        <v>0.128</v>
      </c>
      <c r="AJ32" s="15">
        <v>0.21870000000000001</v>
      </c>
      <c r="AK32" s="30">
        <f t="shared" ref="AK32:AK34" si="276">AH32*(1-AI32)*AJ32</f>
        <v>16.210044</v>
      </c>
      <c r="AL32" s="19">
        <v>1.6</v>
      </c>
      <c r="AM32" s="19">
        <v>1011.14</v>
      </c>
      <c r="AN32" s="102">
        <f>AN30+AH32-AM32</f>
        <v>1896.5800000000004</v>
      </c>
      <c r="AO32" s="103"/>
      <c r="AP32" s="12"/>
      <c r="AQ32" s="31"/>
      <c r="AR32" s="20"/>
      <c r="AS32" s="20"/>
      <c r="AT32" s="20"/>
      <c r="AU32" s="20"/>
    </row>
    <row r="33" spans="1:47" x14ac:dyDescent="0.2">
      <c r="A33" s="188"/>
      <c r="B33" s="33">
        <v>2</v>
      </c>
      <c r="C33" s="11" t="s">
        <v>53</v>
      </c>
      <c r="D33" s="34">
        <v>19700</v>
      </c>
      <c r="E33" s="34">
        <v>6</v>
      </c>
      <c r="F33" s="34">
        <v>17516</v>
      </c>
      <c r="G33" s="35">
        <v>2.2000000000000002</v>
      </c>
      <c r="H33" s="35">
        <v>4.5999999999999996</v>
      </c>
      <c r="I33" s="34">
        <v>18092</v>
      </c>
      <c r="J33" s="34">
        <v>15059</v>
      </c>
      <c r="K33" s="36">
        <v>7.4999999999999997E-2</v>
      </c>
      <c r="L33" s="37">
        <f t="shared" si="265"/>
        <v>13929.575000000001</v>
      </c>
      <c r="M33" s="38">
        <v>0.72199999999999998</v>
      </c>
      <c r="N33" s="25">
        <f t="shared" si="266"/>
        <v>10057.15315</v>
      </c>
      <c r="O33" s="36">
        <v>0.22800000000000001</v>
      </c>
      <c r="P33" s="25">
        <f t="shared" si="267"/>
        <v>3175.9431000000004</v>
      </c>
      <c r="Q33" s="39">
        <v>0.05</v>
      </c>
      <c r="R33" s="25">
        <f t="shared" si="268"/>
        <v>696.4787500000001</v>
      </c>
      <c r="S33" s="28">
        <v>0.19900000000000001</v>
      </c>
      <c r="T33" s="25">
        <f t="shared" si="269"/>
        <v>2771.9854250000003</v>
      </c>
      <c r="U33" s="39">
        <v>0.52400000000000002</v>
      </c>
      <c r="V33" s="25">
        <f t="shared" si="270"/>
        <v>7299.0973000000004</v>
      </c>
      <c r="W33" s="39">
        <v>0.39</v>
      </c>
      <c r="X33" s="25">
        <f t="shared" si="271"/>
        <v>5432.5342500000006</v>
      </c>
      <c r="Y33" s="40">
        <v>3.15E-3</v>
      </c>
      <c r="Z33" s="18">
        <f t="shared" si="272"/>
        <v>43.878161250000005</v>
      </c>
      <c r="AA33" s="27">
        <f>IF(L33&gt;0,(AC33+AK33)/L33,0)</f>
        <v>2.2973913238558967E-3</v>
      </c>
      <c r="AB33" s="40">
        <v>4.4999999999999999E-4</v>
      </c>
      <c r="AC33" s="37">
        <f t="shared" si="273"/>
        <v>6.2683087500000001</v>
      </c>
      <c r="AD33" s="28">
        <v>0.21249999999999999</v>
      </c>
      <c r="AE33" s="41">
        <f t="shared" si="274"/>
        <v>24.9696</v>
      </c>
      <c r="AF33" s="28">
        <f t="shared" si="275"/>
        <v>0.85896183514669722</v>
      </c>
      <c r="AG33" s="29">
        <f t="shared" si="6"/>
        <v>0.80578137920298054</v>
      </c>
      <c r="AH33" s="34">
        <v>136</v>
      </c>
      <c r="AI33" s="36">
        <v>0.13600000000000001</v>
      </c>
      <c r="AJ33" s="38">
        <v>0.219</v>
      </c>
      <c r="AK33" s="41">
        <f t="shared" si="276"/>
        <v>25.733376</v>
      </c>
      <c r="AL33" s="42">
        <v>1.65</v>
      </c>
      <c r="AM33" s="42"/>
      <c r="AN33" s="122">
        <f>AN32+AH33-AM33</f>
        <v>2032.5800000000004</v>
      </c>
      <c r="AO33" s="105"/>
      <c r="AP33" s="43"/>
      <c r="AQ33" s="44"/>
      <c r="AR33" s="45"/>
      <c r="AS33" s="45"/>
      <c r="AT33" s="45"/>
      <c r="AU33" s="45"/>
    </row>
    <row r="34" spans="1:47" x14ac:dyDescent="0.2">
      <c r="A34" s="188"/>
      <c r="B34" s="33">
        <v>3</v>
      </c>
      <c r="C34" s="11" t="s">
        <v>50</v>
      </c>
      <c r="D34" s="43">
        <v>21589</v>
      </c>
      <c r="E34" s="43">
        <v>3</v>
      </c>
      <c r="F34" s="43">
        <v>19941</v>
      </c>
      <c r="G34" s="37">
        <v>2.6</v>
      </c>
      <c r="H34" s="37">
        <v>4.3</v>
      </c>
      <c r="I34" s="43">
        <v>20075</v>
      </c>
      <c r="J34" s="43">
        <v>15005</v>
      </c>
      <c r="K34" s="39">
        <v>7.9000000000000001E-2</v>
      </c>
      <c r="L34" s="37">
        <f t="shared" si="265"/>
        <v>13819.605000000001</v>
      </c>
      <c r="M34" s="28">
        <v>0.61799999999999999</v>
      </c>
      <c r="N34" s="25">
        <f t="shared" si="266"/>
        <v>8540.5158900000006</v>
      </c>
      <c r="O34" s="39">
        <v>0.32500000000000001</v>
      </c>
      <c r="P34" s="25">
        <f t="shared" si="267"/>
        <v>4491.3716250000007</v>
      </c>
      <c r="Q34" s="39">
        <v>5.7000000000000002E-2</v>
      </c>
      <c r="R34" s="25">
        <f t="shared" si="268"/>
        <v>787.71748500000012</v>
      </c>
      <c r="S34" s="28">
        <v>0.19800000000000001</v>
      </c>
      <c r="T34" s="25">
        <f t="shared" si="269"/>
        <v>2736.2817900000005</v>
      </c>
      <c r="U34" s="39">
        <v>0.52800000000000002</v>
      </c>
      <c r="V34" s="25">
        <f t="shared" si="270"/>
        <v>7296.7514400000009</v>
      </c>
      <c r="W34" s="39">
        <v>0.39</v>
      </c>
      <c r="X34" s="25">
        <f t="shared" si="271"/>
        <v>5389.645950000001</v>
      </c>
      <c r="Y34" s="47">
        <v>3.1900000000000001E-3</v>
      </c>
      <c r="Z34" s="18">
        <f t="shared" si="272"/>
        <v>44.084539950000007</v>
      </c>
      <c r="AA34" s="27">
        <f>IF(L34&gt;0,(AC34+AK34)/L34,0)</f>
        <v>3.2188037320893034E-3</v>
      </c>
      <c r="AB34" s="47">
        <v>4.2999999999999999E-4</v>
      </c>
      <c r="AC34" s="37">
        <f t="shared" si="273"/>
        <v>5.9424301500000007</v>
      </c>
      <c r="AD34" s="28">
        <v>0.2152</v>
      </c>
      <c r="AE34" s="41">
        <f t="shared" si="274"/>
        <v>38.593968000000004</v>
      </c>
      <c r="AF34" s="28">
        <f t="shared" si="275"/>
        <v>0.86693602239502987</v>
      </c>
      <c r="AG34" s="29">
        <f t="shared" si="6"/>
        <v>0.86814709922321742</v>
      </c>
      <c r="AH34" s="43">
        <v>210</v>
      </c>
      <c r="AI34" s="36">
        <v>0.14599999999999999</v>
      </c>
      <c r="AJ34" s="28">
        <v>0.21490000000000001</v>
      </c>
      <c r="AK34" s="41">
        <f t="shared" si="276"/>
        <v>38.540165999999999</v>
      </c>
      <c r="AL34" s="18">
        <v>1.8</v>
      </c>
      <c r="AM34" s="18"/>
      <c r="AN34" s="122">
        <f>AN33+AH34-AM34</f>
        <v>2242.5800000000004</v>
      </c>
      <c r="AO34" s="105"/>
      <c r="AP34" s="43"/>
      <c r="AQ34" s="48"/>
      <c r="AR34" s="41"/>
      <c r="AS34" s="41"/>
      <c r="AT34" s="41"/>
      <c r="AU34" s="41"/>
    </row>
    <row r="35" spans="1:47" s="22" customFormat="1" ht="13.5" thickBot="1" x14ac:dyDescent="0.25">
      <c r="A35" s="189"/>
      <c r="B35" s="49" t="s">
        <v>38</v>
      </c>
      <c r="C35" s="50"/>
      <c r="D35" s="51">
        <f t="shared" ref="D35" si="277">SUM(D32:D34)</f>
        <v>48460</v>
      </c>
      <c r="E35" s="51"/>
      <c r="F35" s="51">
        <f t="shared" ref="F35" si="278">SUM(F32:F34)</f>
        <v>54170</v>
      </c>
      <c r="G35" s="52"/>
      <c r="H35" s="52"/>
      <c r="I35" s="51">
        <f t="shared" ref="I35:J35" si="279">SUM(I32:I34)</f>
        <v>55761</v>
      </c>
      <c r="J35" s="51">
        <f t="shared" si="279"/>
        <v>44937</v>
      </c>
      <c r="K35" s="21">
        <f t="shared" ref="K35" si="280">IF(J35&gt;0,(J32*K32+J33*K33+J34*K34)/J35,0)</f>
        <v>7.6997596635289392E-2</v>
      </c>
      <c r="L35" s="52">
        <f t="shared" ref="L35" si="281">L32+L33+L34</f>
        <v>41476.959000000003</v>
      </c>
      <c r="M35" s="53">
        <f t="shared" ref="M35" si="282">IF(L35&gt;0,N35/L35,0)</f>
        <v>0.65656795212493757</v>
      </c>
      <c r="N35" s="54">
        <f t="shared" ref="N35" si="283">N32+N33+N34</f>
        <v>27232.442030999999</v>
      </c>
      <c r="O35" s="21">
        <f t="shared" ref="O35" si="284">IF(L35&gt;0,P35/L35,0)</f>
        <v>0.28911389357160927</v>
      </c>
      <c r="P35" s="54">
        <f t="shared" ref="P35" si="285">P32+P33+P34</f>
        <v>11991.565110000001</v>
      </c>
      <c r="Q35" s="21">
        <f t="shared" ref="Q35" si="286">IF(L35&gt;0,R35/L35,0)</f>
        <v>5.4318154303453159E-2</v>
      </c>
      <c r="R35" s="54">
        <f t="shared" ref="R35" si="287">R32+R33+R34</f>
        <v>2252.9518590000002</v>
      </c>
      <c r="S35" s="21">
        <f t="shared" ref="S35" si="288">IF(L35&gt;0,T35/L35,0)</f>
        <v>0.19734291802829618</v>
      </c>
      <c r="T35" s="54">
        <f t="shared" ref="T35" si="289">T32+T33+T34</f>
        <v>8185.1841200000017</v>
      </c>
      <c r="U35" s="21">
        <f t="shared" ref="U35" si="290">IF(L35&gt;0,V35/L35,0)</f>
        <v>0.51904425141197075</v>
      </c>
      <c r="V35" s="54">
        <f t="shared" ref="V35" si="291">V32+V33+V34</f>
        <v>21528.377135000002</v>
      </c>
      <c r="W35" s="21">
        <f t="shared" ref="W35" si="292">IF(L35&gt;0,X35/L35,0)</f>
        <v>0.38669026386433009</v>
      </c>
      <c r="X35" s="54">
        <f t="shared" ref="X35" si="293">X32+X33+X34</f>
        <v>16038.736220000003</v>
      </c>
      <c r="Y35" s="55">
        <f t="shared" ref="Y35" si="294">IF(L35&gt;0,Z35/L35,0)</f>
        <v>3.1533982922904258E-3</v>
      </c>
      <c r="Z35" s="56">
        <f t="shared" ref="Z35" si="295">SUM(Z32:Z34)</f>
        <v>130.79337168000001</v>
      </c>
      <c r="AA35" s="55">
        <f t="shared" ref="AA35" si="296">IF(L35&gt;0,(AA32*L32+AA33*L33+AA34*L34)/L35,0)</f>
        <v>2.3804673737050008E-3</v>
      </c>
      <c r="AB35" s="55">
        <f t="shared" ref="AB35" si="297">IF(J35&gt;0,(J32*AB32+J33*AB33+J34*AB34)/J35,0)</f>
        <v>4.4001201682355296E-4</v>
      </c>
      <c r="AC35" s="52">
        <f t="shared" ref="AC35" si="298">SUM(AC32:AC34)</f>
        <v>18.250961660000002</v>
      </c>
      <c r="AD35" s="53">
        <f t="shared" ref="AD35" si="299">IF(J35&gt;0,(J32*AD32+J33*AD33+J34*AD34)/J35,0)</f>
        <v>0.21330226984444889</v>
      </c>
      <c r="AE35" s="58">
        <f t="shared" ref="AE35" si="300">SUM(AE32:AE34)</f>
        <v>79.291831999999999</v>
      </c>
      <c r="AF35" s="53">
        <f t="shared" ref="AF35" si="301">IF(AND(Z35&gt;0),((Z32*AF32+Z33*AF33+Z34*AF34)/Z35),0)</f>
        <v>0.86223813919952308</v>
      </c>
      <c r="AG35" s="57">
        <f t="shared" si="6"/>
        <v>0.81680950070693825</v>
      </c>
      <c r="AH35" s="51">
        <f t="shared" ref="AH35" si="302">SUM(AH32:AH34)</f>
        <v>431</v>
      </c>
      <c r="AI35" s="135">
        <f t="shared" ref="AI35" si="303">IF(AH35&gt;0,(AI32*AH32+AI33*AH33+AI34*AH34)/AH35,0)</f>
        <v>0.13929466357308584</v>
      </c>
      <c r="AJ35" s="53">
        <f t="shared" ref="AJ35" si="304">IF(J35&gt;0,(AJ32*J32+AJ33*J33+AJ34*J34)/J35,0)</f>
        <v>0.21753166878073749</v>
      </c>
      <c r="AK35" s="58">
        <f t="shared" ref="AK35" si="305">SUM(AK32:AK34)</f>
        <v>80.483586000000003</v>
      </c>
      <c r="AL35" s="56"/>
      <c r="AM35" s="56">
        <f t="shared" ref="AM35" si="306">SUM(AM32:AM34)</f>
        <v>1011.14</v>
      </c>
      <c r="AN35" s="106"/>
      <c r="AO35" s="107">
        <f>AN34</f>
        <v>2242.5800000000004</v>
      </c>
      <c r="AP35" s="51">
        <f t="shared" ref="AP35" si="307">SUM(AP32:AP34)</f>
        <v>0</v>
      </c>
      <c r="AQ35" s="59"/>
      <c r="AR35" s="58"/>
      <c r="AS35" s="58"/>
      <c r="AT35" s="58"/>
      <c r="AU35" s="58"/>
    </row>
    <row r="36" spans="1:47" x14ac:dyDescent="0.2">
      <c r="A36" s="187">
        <v>9</v>
      </c>
      <c r="B36" s="23">
        <v>1</v>
      </c>
      <c r="C36" s="46" t="s">
        <v>51</v>
      </c>
      <c r="D36" s="12">
        <v>5675</v>
      </c>
      <c r="E36" s="12">
        <v>3</v>
      </c>
      <c r="F36" s="12">
        <v>16765</v>
      </c>
      <c r="G36" s="13">
        <v>2.9</v>
      </c>
      <c r="H36" s="13">
        <v>4.2</v>
      </c>
      <c r="I36" s="12">
        <v>16621</v>
      </c>
      <c r="J36" s="12">
        <v>15141</v>
      </c>
      <c r="K36" s="14">
        <v>0.08</v>
      </c>
      <c r="L36" s="24">
        <f t="shared" ref="L36:L38" si="308">J36*(1-K36)</f>
        <v>13929.720000000001</v>
      </c>
      <c r="M36" s="15">
        <v>0.63400000000000001</v>
      </c>
      <c r="N36" s="25">
        <f t="shared" ref="N36:N38" si="309">L36*M36</f>
        <v>8831.4424800000015</v>
      </c>
      <c r="O36" s="14">
        <v>0.35</v>
      </c>
      <c r="P36" s="25">
        <f t="shared" ref="P36:P38" si="310">L36*O36</f>
        <v>4875.402</v>
      </c>
      <c r="Q36" s="16">
        <v>1.6E-2</v>
      </c>
      <c r="R36" s="25">
        <f t="shared" ref="R36:R38" si="311">L36*Q36</f>
        <v>222.87552000000002</v>
      </c>
      <c r="S36" s="26">
        <v>0.20200000000000001</v>
      </c>
      <c r="T36" s="25">
        <f t="shared" ref="T36:T38" si="312">L36*S36</f>
        <v>2813.8034400000006</v>
      </c>
      <c r="U36" s="16">
        <v>0.52400000000000002</v>
      </c>
      <c r="V36" s="25">
        <f t="shared" ref="V36:V38" si="313">L36*U36</f>
        <v>7299.1732800000009</v>
      </c>
      <c r="W36" s="16">
        <v>0.39</v>
      </c>
      <c r="X36" s="25">
        <f t="shared" ref="X36:X38" si="314">W36*L36</f>
        <v>5432.5908000000009</v>
      </c>
      <c r="Y36" s="17">
        <v>3.0500000000000002E-3</v>
      </c>
      <c r="Z36" s="18">
        <f t="shared" ref="Z36:Z38" si="315">L36*Y36</f>
        <v>42.48564600000001</v>
      </c>
      <c r="AA36" s="27">
        <f>IF(L36&gt;0,(AC36+AK36)/L36,0)</f>
        <v>4.282837874702434E-3</v>
      </c>
      <c r="AB36" s="17">
        <v>3.6999999999999999E-4</v>
      </c>
      <c r="AC36" s="24">
        <f t="shared" ref="AC36:AC38" si="316">AB36*L36</f>
        <v>5.1539964000000005</v>
      </c>
      <c r="AD36" s="118">
        <v>0.2172</v>
      </c>
      <c r="AE36" s="30">
        <f t="shared" ref="AE36:AE38" si="317">AH36*(1-AI36)*AD36</f>
        <v>52.944671999999997</v>
      </c>
      <c r="AF36" s="28">
        <f t="shared" ref="AF36:AF38" si="318">IF(AND(AD36&gt;0,AB36&gt;0,Y36&gt;0),((Y36-AB36)*AD36)/((AD36-AB36)*Y36),0)</f>
        <v>0.88018792390805534</v>
      </c>
      <c r="AG36" s="60">
        <f t="shared" si="6"/>
        <v>0.91512297519765951</v>
      </c>
      <c r="AH36" s="43">
        <v>277</v>
      </c>
      <c r="AI36" s="36">
        <v>0.12</v>
      </c>
      <c r="AJ36" s="15">
        <v>0.22359999999999999</v>
      </c>
      <c r="AK36" s="30">
        <f t="shared" ref="AK36:AK38" si="319">AH36*(1-AI36)*AJ36</f>
        <v>54.504735999999994</v>
      </c>
      <c r="AL36" s="19">
        <v>1.72</v>
      </c>
      <c r="AM36" s="19">
        <v>951.52</v>
      </c>
      <c r="AN36" s="102">
        <f>AN34+AH36-AM36</f>
        <v>1568.0600000000004</v>
      </c>
      <c r="AO36" s="103"/>
      <c r="AP36" s="12"/>
      <c r="AQ36" s="31"/>
      <c r="AR36" s="20"/>
      <c r="AS36" s="20"/>
      <c r="AT36" s="20"/>
      <c r="AU36" s="20"/>
    </row>
    <row r="37" spans="1:47" x14ac:dyDescent="0.2">
      <c r="A37" s="188"/>
      <c r="B37" s="33">
        <v>2</v>
      </c>
      <c r="C37" s="11" t="s">
        <v>53</v>
      </c>
      <c r="D37" s="34">
        <v>22165</v>
      </c>
      <c r="E37" s="34">
        <v>7</v>
      </c>
      <c r="F37" s="34">
        <v>15925</v>
      </c>
      <c r="G37" s="35">
        <v>3.2</v>
      </c>
      <c r="H37" s="35">
        <v>5</v>
      </c>
      <c r="I37" s="34">
        <v>17079</v>
      </c>
      <c r="J37" s="34">
        <v>15035</v>
      </c>
      <c r="K37" s="36">
        <v>8.3000000000000004E-2</v>
      </c>
      <c r="L37" s="37">
        <f t="shared" si="308"/>
        <v>13787.095000000001</v>
      </c>
      <c r="M37" s="38">
        <v>0.75900000000000001</v>
      </c>
      <c r="N37" s="25">
        <f t="shared" si="309"/>
        <v>10464.405105000002</v>
      </c>
      <c r="O37" s="36">
        <v>0.187</v>
      </c>
      <c r="P37" s="25">
        <f t="shared" si="310"/>
        <v>2578.1867650000004</v>
      </c>
      <c r="Q37" s="39">
        <v>5.3999999999999999E-2</v>
      </c>
      <c r="R37" s="25">
        <f t="shared" si="311"/>
        <v>744.50313000000006</v>
      </c>
      <c r="S37" s="28">
        <v>0.20899999999999999</v>
      </c>
      <c r="T37" s="25">
        <f t="shared" si="312"/>
        <v>2881.5028550000002</v>
      </c>
      <c r="U37" s="39">
        <v>0.50700000000000001</v>
      </c>
      <c r="V37" s="25">
        <f t="shared" si="313"/>
        <v>6990.0571650000011</v>
      </c>
      <c r="W37" s="39">
        <v>0.39</v>
      </c>
      <c r="X37" s="25">
        <f t="shared" si="314"/>
        <v>5376.9670500000002</v>
      </c>
      <c r="Y37" s="40">
        <v>3.0200000000000001E-3</v>
      </c>
      <c r="Z37" s="18">
        <f t="shared" si="315"/>
        <v>41.637026900000002</v>
      </c>
      <c r="AA37" s="27">
        <f>IF(L37&gt;0,(AC37+AK37)/L37,0)</f>
        <v>3.3208507847374657E-3</v>
      </c>
      <c r="AB37" s="40">
        <v>3.5E-4</v>
      </c>
      <c r="AC37" s="37">
        <f t="shared" si="316"/>
        <v>4.8254832500000004</v>
      </c>
      <c r="AD37" s="28">
        <v>0.22040000000000001</v>
      </c>
      <c r="AE37" s="41">
        <f t="shared" si="317"/>
        <v>40.996603999999998</v>
      </c>
      <c r="AF37" s="28">
        <f t="shared" si="318"/>
        <v>0.88551217288063666</v>
      </c>
      <c r="AG37" s="29">
        <f t="shared" si="6"/>
        <v>0.89602952853128848</v>
      </c>
      <c r="AH37" s="34">
        <v>209</v>
      </c>
      <c r="AI37" s="36">
        <v>0.11</v>
      </c>
      <c r="AJ37" s="38">
        <v>0.22020000000000001</v>
      </c>
      <c r="AK37" s="41">
        <f t="shared" si="319"/>
        <v>40.959401999999997</v>
      </c>
      <c r="AL37" s="42">
        <v>1.73</v>
      </c>
      <c r="AM37" s="42"/>
      <c r="AN37" s="122">
        <f>AN36+AH37-AM37</f>
        <v>1777.0600000000004</v>
      </c>
      <c r="AO37" s="105"/>
      <c r="AP37" s="43"/>
      <c r="AQ37" s="44"/>
      <c r="AR37" s="45"/>
      <c r="AS37" s="45"/>
      <c r="AT37" s="45"/>
      <c r="AU37" s="45"/>
    </row>
    <row r="38" spans="1:47" x14ac:dyDescent="0.2">
      <c r="A38" s="188"/>
      <c r="B38" s="33">
        <v>3</v>
      </c>
      <c r="C38" s="11" t="s">
        <v>50</v>
      </c>
      <c r="D38" s="43">
        <v>22960</v>
      </c>
      <c r="E38" s="43">
        <v>3</v>
      </c>
      <c r="F38" s="43">
        <v>17707</v>
      </c>
      <c r="G38" s="37">
        <v>1</v>
      </c>
      <c r="H38" s="37">
        <v>4.3</v>
      </c>
      <c r="I38" s="43">
        <v>18493</v>
      </c>
      <c r="J38" s="43">
        <v>15076</v>
      </c>
      <c r="K38" s="39">
        <v>8.6999999999999994E-2</v>
      </c>
      <c r="L38" s="37">
        <f t="shared" si="308"/>
        <v>13764.388000000001</v>
      </c>
      <c r="M38" s="28">
        <v>0.73299999999999998</v>
      </c>
      <c r="N38" s="25">
        <f t="shared" si="309"/>
        <v>10089.296404000001</v>
      </c>
      <c r="O38" s="39">
        <v>0.224</v>
      </c>
      <c r="P38" s="25">
        <f t="shared" si="310"/>
        <v>3083.2229120000002</v>
      </c>
      <c r="Q38" s="39">
        <v>4.2999999999999997E-2</v>
      </c>
      <c r="R38" s="25">
        <f t="shared" si="311"/>
        <v>591.86868400000003</v>
      </c>
      <c r="S38" s="28">
        <v>0.20699999999999999</v>
      </c>
      <c r="T38" s="25">
        <f t="shared" si="312"/>
        <v>2849.2283160000002</v>
      </c>
      <c r="U38" s="39">
        <v>0.51400000000000001</v>
      </c>
      <c r="V38" s="25">
        <f t="shared" si="313"/>
        <v>7074.8954320000003</v>
      </c>
      <c r="W38" s="39">
        <v>0.39</v>
      </c>
      <c r="X38" s="25">
        <f t="shared" si="314"/>
        <v>5368.1113200000009</v>
      </c>
      <c r="Y38" s="47">
        <v>3.0799999999999998E-3</v>
      </c>
      <c r="Z38" s="18">
        <f t="shared" si="315"/>
        <v>42.394315040000002</v>
      </c>
      <c r="AA38" s="27">
        <f>IF(L38&gt;0,(AC38+AK38)/L38,0)</f>
        <v>3.2241967924763527E-3</v>
      </c>
      <c r="AB38" s="47">
        <v>3.3E-4</v>
      </c>
      <c r="AC38" s="37">
        <f t="shared" si="316"/>
        <v>4.5422480400000005</v>
      </c>
      <c r="AD38" s="28">
        <v>0.219</v>
      </c>
      <c r="AE38" s="41">
        <f t="shared" si="317"/>
        <v>38.982438000000002</v>
      </c>
      <c r="AF38" s="28">
        <f t="shared" si="318"/>
        <v>0.89420457440762002</v>
      </c>
      <c r="AG38" s="29">
        <f t="shared" si="6"/>
        <v>0.89897449300116394</v>
      </c>
      <c r="AH38" s="43">
        <v>198</v>
      </c>
      <c r="AI38" s="39">
        <v>0.10100000000000001</v>
      </c>
      <c r="AJ38" s="28">
        <v>0.2238</v>
      </c>
      <c r="AK38" s="41">
        <f t="shared" si="319"/>
        <v>39.836847599999999</v>
      </c>
      <c r="AL38" s="18">
        <v>1.78</v>
      </c>
      <c r="AM38" s="18"/>
      <c r="AN38" s="122">
        <f>AN37+AH38-AM38</f>
        <v>1975.0600000000004</v>
      </c>
      <c r="AO38" s="105"/>
      <c r="AP38" s="43"/>
      <c r="AQ38" s="48"/>
      <c r="AR38" s="41"/>
      <c r="AS38" s="41"/>
      <c r="AT38" s="41"/>
      <c r="AU38" s="41"/>
    </row>
    <row r="39" spans="1:47" s="22" customFormat="1" ht="13.5" thickBot="1" x14ac:dyDescent="0.25">
      <c r="A39" s="189"/>
      <c r="B39" s="49" t="s">
        <v>38</v>
      </c>
      <c r="C39" s="50"/>
      <c r="D39" s="51">
        <f t="shared" ref="D39" si="320">SUM(D36:D38)</f>
        <v>50800</v>
      </c>
      <c r="E39" s="51"/>
      <c r="F39" s="51">
        <f t="shared" ref="F39" si="321">SUM(F36:F38)</f>
        <v>50397</v>
      </c>
      <c r="G39" s="52"/>
      <c r="H39" s="52"/>
      <c r="I39" s="51">
        <f t="shared" ref="I39:J39" si="322">SUM(I36:I38)</f>
        <v>52193</v>
      </c>
      <c r="J39" s="51">
        <f t="shared" si="322"/>
        <v>45252</v>
      </c>
      <c r="K39" s="21">
        <f t="shared" ref="K39" si="323">IF(J39&gt;0,(J36*K36+J37*K37+J38*K38)/J39,0)</f>
        <v>8.3328847343763807E-2</v>
      </c>
      <c r="L39" s="52">
        <f t="shared" ref="L39" si="324">L36+L37+L38</f>
        <v>41481.203000000001</v>
      </c>
      <c r="M39" s="53">
        <f t="shared" ref="M39" si="325">IF(L39&gt;0,N39/L39,0)</f>
        <v>0.70839661976534296</v>
      </c>
      <c r="N39" s="54">
        <f t="shared" ref="N39" si="326">N36+N37+N38</f>
        <v>29385.143989000004</v>
      </c>
      <c r="O39" s="21">
        <f t="shared" ref="O39" si="327">IF(L39&gt;0,P39/L39,0)</f>
        <v>0.25401412965289366</v>
      </c>
      <c r="P39" s="54">
        <f t="shared" ref="P39" si="328">P36+P37+P38</f>
        <v>10536.811677000002</v>
      </c>
      <c r="Q39" s="21">
        <f t="shared" ref="Q39" si="329">IF(L39&gt;0,R39/L39,0)</f>
        <v>3.7589250581763503E-2</v>
      </c>
      <c r="R39" s="54">
        <f t="shared" ref="R39" si="330">R36+R37+R38</f>
        <v>1559.2473340000001</v>
      </c>
      <c r="S39" s="21">
        <f t="shared" ref="S39" si="331">IF(L39&gt;0,T39/L39,0)</f>
        <v>0.20598569937810146</v>
      </c>
      <c r="T39" s="54">
        <f t="shared" ref="T39" si="332">T36+T37+T38</f>
        <v>8544.534611000001</v>
      </c>
      <c r="U39" s="21">
        <f t="shared" ref="U39" si="333">IF(L39&gt;0,V39/L39,0)</f>
        <v>0.51503149214356203</v>
      </c>
      <c r="V39" s="54">
        <f t="shared" ref="V39" si="334">V36+V37+V38</f>
        <v>21364.125877000002</v>
      </c>
      <c r="W39" s="21">
        <f t="shared" ref="W39" si="335">IF(L39&gt;0,X39/L39,0)</f>
        <v>0.39</v>
      </c>
      <c r="X39" s="54">
        <f t="shared" ref="X39" si="336">X36+X37+X38</f>
        <v>16177.669170000001</v>
      </c>
      <c r="Y39" s="55">
        <f t="shared" ref="Y39" si="337">IF(L39&gt;0,Z39/L39,0)</f>
        <v>3.0499835778629663E-3</v>
      </c>
      <c r="Z39" s="56">
        <f t="shared" ref="Z39" si="338">SUM(Z36:Z38)</f>
        <v>126.51698794000001</v>
      </c>
      <c r="AA39" s="55">
        <f t="shared" ref="AA39" si="339">IF(L39&gt;0,(AA36*L36+AA37*L37+AA38*L38)/L39,0)</f>
        <v>3.6118218001054596E-3</v>
      </c>
      <c r="AB39" s="55">
        <f t="shared" ref="AB39" si="340">IF(J39&gt;0,(J36*AB36+J37*AB37+J38*AB38)/J39,0)</f>
        <v>3.5002872801202155E-4</v>
      </c>
      <c r="AC39" s="52">
        <f t="shared" ref="AC39" si="341">SUM(AC36:AC38)</f>
        <v>14.521727690000002</v>
      </c>
      <c r="AD39" s="53">
        <f t="shared" ref="AD39" si="342">IF(J39&gt;0,(J36*AD36+J37*AD37+J38*AD38)/J39,0)</f>
        <v>0.21886288340846816</v>
      </c>
      <c r="AE39" s="58">
        <f t="shared" ref="AE39" si="343">SUM(AE36:AE38)</f>
        <v>132.92371399999999</v>
      </c>
      <c r="AF39" s="53">
        <f t="shared" ref="AF39" si="344">IF(AND(Z39&gt;0),((Z36*AF36+Z37*AF37+Z38*AF38)/Z39),0)</f>
        <v>0.88663695662739839</v>
      </c>
      <c r="AG39" s="57">
        <f t="shared" si="6"/>
        <v>0.90451074672531195</v>
      </c>
      <c r="AH39" s="51">
        <f t="shared" ref="AH39" si="345">SUM(AH36:AH38)</f>
        <v>684</v>
      </c>
      <c r="AI39" s="21">
        <f t="shared" ref="AI39" si="346">IF(AH39&gt;0,(AI36*AH36+AI37*AH37+AI38*AH38)/AH39,0)</f>
        <v>0.11144444444444446</v>
      </c>
      <c r="AJ39" s="53">
        <f t="shared" ref="AJ39" si="347">IF(J39&gt;0,(AJ36*J36+AJ37*J37+AJ38*J38)/J39,0)</f>
        <v>0.22253697958101298</v>
      </c>
      <c r="AK39" s="58">
        <f t="shared" ref="AK39" si="348">SUM(AK36:AK38)</f>
        <v>135.30098559999999</v>
      </c>
      <c r="AL39" s="56"/>
      <c r="AM39" s="56">
        <f t="shared" ref="AM39" si="349">SUM(AM36:AM38)</f>
        <v>951.52</v>
      </c>
      <c r="AN39" s="106"/>
      <c r="AO39" s="107">
        <f>AN38</f>
        <v>1975.0600000000004</v>
      </c>
      <c r="AP39" s="51">
        <f t="shared" ref="AP39" si="350">SUM(AP36:AP38)</f>
        <v>0</v>
      </c>
      <c r="AQ39" s="59"/>
      <c r="AR39" s="58"/>
      <c r="AS39" s="58"/>
      <c r="AT39" s="58"/>
      <c r="AU39" s="58"/>
    </row>
    <row r="40" spans="1:47" x14ac:dyDescent="0.2">
      <c r="A40" s="187">
        <v>10</v>
      </c>
      <c r="B40" s="23">
        <v>1</v>
      </c>
      <c r="C40" s="46" t="s">
        <v>51</v>
      </c>
      <c r="D40" s="12">
        <v>5927</v>
      </c>
      <c r="E40" s="12">
        <v>2</v>
      </c>
      <c r="F40" s="12">
        <v>11007</v>
      </c>
      <c r="G40" s="13">
        <v>2.1</v>
      </c>
      <c r="H40" s="13">
        <v>3.9</v>
      </c>
      <c r="I40" s="12">
        <v>11428</v>
      </c>
      <c r="J40" s="12">
        <v>15379</v>
      </c>
      <c r="K40" s="14">
        <v>8.4000000000000005E-2</v>
      </c>
      <c r="L40" s="24">
        <f t="shared" ref="L40:L42" si="351">J40*(1-K40)</f>
        <v>14087.164000000001</v>
      </c>
      <c r="M40" s="15">
        <v>0.60299999999999998</v>
      </c>
      <c r="N40" s="25">
        <f t="shared" ref="N40:N42" si="352">L40*M40</f>
        <v>8494.5598919999993</v>
      </c>
      <c r="O40" s="14">
        <v>0.38</v>
      </c>
      <c r="P40" s="25">
        <f t="shared" ref="P40:P42" si="353">L40*O40</f>
        <v>5353.1223200000004</v>
      </c>
      <c r="Q40" s="16">
        <v>1.7000000000000001E-2</v>
      </c>
      <c r="R40" s="25">
        <f t="shared" ref="R40:R42" si="354">L40*Q40</f>
        <v>239.48178800000002</v>
      </c>
      <c r="S40" s="26">
        <v>0.19800000000000001</v>
      </c>
      <c r="T40" s="25">
        <f t="shared" ref="T40:T42" si="355">L40*S40</f>
        <v>2789.2584720000004</v>
      </c>
      <c r="U40" s="16">
        <v>0.52400000000000002</v>
      </c>
      <c r="V40" s="25">
        <f t="shared" ref="V40:V42" si="356">L40*U40</f>
        <v>7381.673936000001</v>
      </c>
      <c r="W40" s="16">
        <v>0.39</v>
      </c>
      <c r="X40" s="25">
        <f t="shared" ref="X40:X42" si="357">W40*L40</f>
        <v>5493.9939600000007</v>
      </c>
      <c r="Y40" s="17">
        <v>3.0999999999999999E-3</v>
      </c>
      <c r="Z40" s="18">
        <f t="shared" ref="Z40:Z42" si="358">L40*Y40</f>
        <v>43.6702084</v>
      </c>
      <c r="AA40" s="27">
        <f>IF(L40&gt;0,(AC40+AK40)/L40,0)</f>
        <v>3.7366352404217059E-3</v>
      </c>
      <c r="AB40" s="17">
        <v>3.6000000000000002E-4</v>
      </c>
      <c r="AC40" s="24">
        <f t="shared" ref="AC40:AC42" si="359">AB40*L40</f>
        <v>5.0713790400000009</v>
      </c>
      <c r="AD40" s="118">
        <v>0.22270000000000001</v>
      </c>
      <c r="AE40" s="30">
        <f t="shared" ref="AE40:AE42" si="360">AH40*(1-AI40)*AD40</f>
        <v>45.6998216</v>
      </c>
      <c r="AF40" s="28">
        <f t="shared" ref="AF40:AF42" si="361">IF(AND(AD40&gt;0,AB40&gt;0,Y40&gt;0),((Y40-AB40)*AD40)/((AD40-AB40)*Y40),0)</f>
        <v>0.88530208022006385</v>
      </c>
      <c r="AG40" s="60">
        <f t="shared" si="6"/>
        <v>0.90506225712716137</v>
      </c>
      <c r="AH40" s="12">
        <v>226</v>
      </c>
      <c r="AI40" s="14">
        <v>9.1999999999999998E-2</v>
      </c>
      <c r="AJ40" s="15">
        <v>0.23180000000000001</v>
      </c>
      <c r="AK40" s="30">
        <f t="shared" ref="AK40:AK42" si="362">AH40*(1-AI40)*AJ40</f>
        <v>47.567214399999997</v>
      </c>
      <c r="AL40" s="19">
        <v>1.75</v>
      </c>
      <c r="AM40" s="19">
        <v>1122.42</v>
      </c>
      <c r="AN40" s="102">
        <f>AN38+AH40-AM40</f>
        <v>1078.6400000000003</v>
      </c>
      <c r="AO40" s="103"/>
      <c r="AP40" s="12"/>
      <c r="AQ40" s="31"/>
      <c r="AR40" s="20"/>
      <c r="AS40" s="20"/>
      <c r="AT40" s="20"/>
      <c r="AU40" s="20"/>
    </row>
    <row r="41" spans="1:47" x14ac:dyDescent="0.2">
      <c r="A41" s="188"/>
      <c r="B41" s="33">
        <v>2</v>
      </c>
      <c r="C41" s="11" t="s">
        <v>54</v>
      </c>
      <c r="D41" s="34">
        <v>19113</v>
      </c>
      <c r="E41" s="34">
        <v>8</v>
      </c>
      <c r="F41" s="34">
        <v>17927</v>
      </c>
      <c r="G41" s="35">
        <v>3.1</v>
      </c>
      <c r="H41" s="35">
        <v>5.0999999999999996</v>
      </c>
      <c r="I41" s="34">
        <v>17739</v>
      </c>
      <c r="J41" s="34">
        <v>16347</v>
      </c>
      <c r="K41" s="36">
        <v>7.2999999999999995E-2</v>
      </c>
      <c r="L41" s="37">
        <f t="shared" si="351"/>
        <v>15153.669</v>
      </c>
      <c r="M41" s="38">
        <v>0.85699999999999998</v>
      </c>
      <c r="N41" s="25">
        <f t="shared" si="352"/>
        <v>12986.694332999999</v>
      </c>
      <c r="O41" s="36">
        <v>0.1</v>
      </c>
      <c r="P41" s="25">
        <f t="shared" si="353"/>
        <v>1515.3669</v>
      </c>
      <c r="Q41" s="39">
        <v>4.2999999999999997E-2</v>
      </c>
      <c r="R41" s="25">
        <f t="shared" si="354"/>
        <v>651.60776699999997</v>
      </c>
      <c r="S41" s="28">
        <v>0.19600000000000001</v>
      </c>
      <c r="T41" s="25">
        <f t="shared" si="355"/>
        <v>2970.1191240000003</v>
      </c>
      <c r="U41" s="39">
        <v>0.53600000000000003</v>
      </c>
      <c r="V41" s="25">
        <f t="shared" si="356"/>
        <v>8122.3665840000003</v>
      </c>
      <c r="W41" s="39">
        <v>0.39</v>
      </c>
      <c r="X41" s="25">
        <f t="shared" si="357"/>
        <v>5909.93091</v>
      </c>
      <c r="Y41" s="40">
        <v>3.0100000000000001E-3</v>
      </c>
      <c r="Z41" s="18">
        <f t="shared" si="358"/>
        <v>45.612543690000003</v>
      </c>
      <c r="AA41" s="27">
        <f>IF(L41&gt;0,(AC41+AK41)/L41,0)</f>
        <v>3.4336518865497197E-3</v>
      </c>
      <c r="AB41" s="40">
        <v>3.5E-4</v>
      </c>
      <c r="AC41" s="37">
        <f t="shared" si="359"/>
        <v>5.3037841500000003</v>
      </c>
      <c r="AD41" s="28">
        <v>0.22670000000000001</v>
      </c>
      <c r="AE41" s="41">
        <f t="shared" si="360"/>
        <v>46.058185600000002</v>
      </c>
      <c r="AF41" s="28">
        <f t="shared" si="361"/>
        <v>0.88508740836633937</v>
      </c>
      <c r="AG41" s="29">
        <f t="shared" si="6"/>
        <v>0.89943641755081238</v>
      </c>
      <c r="AH41" s="34">
        <v>224</v>
      </c>
      <c r="AI41" s="36">
        <v>9.2999999999999999E-2</v>
      </c>
      <c r="AJ41" s="38">
        <v>0.23</v>
      </c>
      <c r="AK41" s="41">
        <f t="shared" si="362"/>
        <v>46.728640000000006</v>
      </c>
      <c r="AL41" s="42">
        <v>1.75</v>
      </c>
      <c r="AM41" s="42"/>
      <c r="AN41" s="122">
        <f>AN40+AH41-AM41</f>
        <v>1302.6400000000003</v>
      </c>
      <c r="AO41" s="105"/>
      <c r="AP41" s="43"/>
      <c r="AQ41" s="44"/>
      <c r="AR41" s="45"/>
      <c r="AS41" s="45"/>
      <c r="AT41" s="45"/>
      <c r="AU41" s="45"/>
    </row>
    <row r="42" spans="1:47" x14ac:dyDescent="0.2">
      <c r="A42" s="188"/>
      <c r="B42" s="33">
        <v>3</v>
      </c>
      <c r="C42" s="11" t="s">
        <v>50</v>
      </c>
      <c r="D42" s="43">
        <v>22360</v>
      </c>
      <c r="E42" s="43">
        <v>2</v>
      </c>
      <c r="F42" s="43">
        <v>17128</v>
      </c>
      <c r="G42" s="37">
        <v>2.4</v>
      </c>
      <c r="H42" s="37">
        <v>5.4</v>
      </c>
      <c r="I42" s="43">
        <v>18043</v>
      </c>
      <c r="J42" s="43">
        <v>16310</v>
      </c>
      <c r="K42" s="39">
        <v>7.3999999999999996E-2</v>
      </c>
      <c r="L42" s="37">
        <f t="shared" si="351"/>
        <v>15103.060000000001</v>
      </c>
      <c r="M42" s="28">
        <v>0.67300000000000004</v>
      </c>
      <c r="N42" s="25">
        <f t="shared" si="352"/>
        <v>10164.359380000002</v>
      </c>
      <c r="O42" s="39">
        <v>0.29399999999999998</v>
      </c>
      <c r="P42" s="25">
        <f t="shared" si="353"/>
        <v>4440.2996400000002</v>
      </c>
      <c r="Q42" s="39">
        <v>3.3000000000000002E-2</v>
      </c>
      <c r="R42" s="25">
        <f t="shared" si="354"/>
        <v>498.40098000000006</v>
      </c>
      <c r="S42" s="28">
        <v>0.20100000000000001</v>
      </c>
      <c r="T42" s="25">
        <f t="shared" si="355"/>
        <v>3035.7150600000004</v>
      </c>
      <c r="U42" s="39">
        <v>0.51</v>
      </c>
      <c r="V42" s="25">
        <f t="shared" si="356"/>
        <v>7702.5606000000007</v>
      </c>
      <c r="W42" s="39">
        <v>0.39</v>
      </c>
      <c r="X42" s="25">
        <f t="shared" si="357"/>
        <v>5890.193400000001</v>
      </c>
      <c r="Y42" s="47">
        <v>2.9299999999999999E-3</v>
      </c>
      <c r="Z42" s="18">
        <f t="shared" si="358"/>
        <v>44.251965800000001</v>
      </c>
      <c r="AA42" s="27">
        <f>IF(L42&gt;0,(AC42+AK42)/L42,0)</f>
        <v>3.3916475601633044E-3</v>
      </c>
      <c r="AB42" s="47">
        <v>3.3E-4</v>
      </c>
      <c r="AC42" s="37">
        <f t="shared" si="359"/>
        <v>4.9840098000000008</v>
      </c>
      <c r="AD42" s="28">
        <v>0.22570000000000001</v>
      </c>
      <c r="AE42" s="41">
        <f t="shared" si="360"/>
        <v>45.395492400000002</v>
      </c>
      <c r="AF42" s="28">
        <f t="shared" si="361"/>
        <v>0.88867135590907709</v>
      </c>
      <c r="AG42" s="29">
        <f t="shared" si="6"/>
        <v>0.90399976190195785</v>
      </c>
      <c r="AH42" s="43">
        <v>222</v>
      </c>
      <c r="AI42" s="39">
        <v>9.4E-2</v>
      </c>
      <c r="AJ42" s="28">
        <v>0.22989999999999999</v>
      </c>
      <c r="AK42" s="41">
        <f t="shared" si="362"/>
        <v>46.240246800000001</v>
      </c>
      <c r="AL42" s="18">
        <v>1.62</v>
      </c>
      <c r="AM42" s="18"/>
      <c r="AN42" s="122">
        <f>AN41+AH42-AM42</f>
        <v>1524.6400000000003</v>
      </c>
      <c r="AO42" s="105"/>
      <c r="AP42" s="43"/>
      <c r="AQ42" s="48"/>
      <c r="AR42" s="41"/>
      <c r="AS42" s="41"/>
      <c r="AT42" s="41"/>
      <c r="AU42" s="41"/>
    </row>
    <row r="43" spans="1:47" s="22" customFormat="1" ht="13.5" thickBot="1" x14ac:dyDescent="0.25">
      <c r="A43" s="189"/>
      <c r="B43" s="49" t="s">
        <v>38</v>
      </c>
      <c r="C43" s="50"/>
      <c r="D43" s="51">
        <f t="shared" ref="D43" si="363">SUM(D40:D42)</f>
        <v>47400</v>
      </c>
      <c r="E43" s="51"/>
      <c r="F43" s="51">
        <f t="shared" ref="F43" si="364">SUM(F40:F42)</f>
        <v>46062</v>
      </c>
      <c r="G43" s="52"/>
      <c r="H43" s="52"/>
      <c r="I43" s="51">
        <f t="shared" ref="I43:J43" si="365">SUM(I40:I42)</f>
        <v>47210</v>
      </c>
      <c r="J43" s="51">
        <f t="shared" si="365"/>
        <v>48036</v>
      </c>
      <c r="K43" s="21">
        <f t="shared" ref="K43" si="366">IF(J43&gt;0,(J40*K40+J41*K41+J42*K42)/J43,0)</f>
        <v>7.6861249895911393E-2</v>
      </c>
      <c r="L43" s="52">
        <f t="shared" ref="L43" si="367">L40+L41+L42</f>
        <v>44343.892999999996</v>
      </c>
      <c r="M43" s="53">
        <f t="shared" ref="M43" si="368">IF(L43&gt;0,N43/L43,0)</f>
        <v>0.71364085252956933</v>
      </c>
      <c r="N43" s="54">
        <f t="shared" ref="N43" si="369">N40+N41+N42</f>
        <v>31645.613604999999</v>
      </c>
      <c r="O43" s="21">
        <f t="shared" ref="O43" si="370">IF(L43&gt;0,P43/L43,0)</f>
        <v>0.25502471918737496</v>
      </c>
      <c r="P43" s="54">
        <f t="shared" ref="P43" si="371">P40+P41+P42</f>
        <v>11308.788860000001</v>
      </c>
      <c r="Q43" s="21">
        <f t="shared" ref="Q43" si="372">IF(L43&gt;0,R43/L43,0)</f>
        <v>3.1334428283055805E-2</v>
      </c>
      <c r="R43" s="54">
        <f t="shared" ref="R43" si="373">R40+R41+R42</f>
        <v>1389.4905350000001</v>
      </c>
      <c r="S43" s="21">
        <f t="shared" ref="S43" si="374">IF(L43&gt;0,T43/L43,0)</f>
        <v>0.19833830683291612</v>
      </c>
      <c r="T43" s="54">
        <f t="shared" ref="T43" si="375">T40+T41+T42</f>
        <v>8795.0926560000007</v>
      </c>
      <c r="U43" s="21">
        <f t="shared" ref="U43" si="376">IF(L43&gt;0,V43/L43,0)</f>
        <v>0.52333251661057378</v>
      </c>
      <c r="V43" s="54">
        <f t="shared" ref="V43" si="377">V40+V41+V42</f>
        <v>23206.601120000003</v>
      </c>
      <c r="W43" s="21">
        <f t="shared" ref="W43" si="378">IF(L43&gt;0,X43/L43,0)</f>
        <v>0.39000000000000007</v>
      </c>
      <c r="X43" s="54">
        <f t="shared" ref="X43" si="379">X40+X41+X42</f>
        <v>17294.118270000003</v>
      </c>
      <c r="Y43" s="55">
        <f t="shared" ref="Y43" si="380">IF(L43&gt;0,Z43/L43,0)</f>
        <v>3.0113440398658732E-3</v>
      </c>
      <c r="Z43" s="56">
        <f t="shared" ref="Z43" si="381">SUM(Z40:Z42)</f>
        <v>133.53471789</v>
      </c>
      <c r="AA43" s="55">
        <f t="shared" ref="AA43" si="382">IF(L43&gt;0,(AA40*L40+AA41*L41+AA42*L42)/L43,0)</f>
        <v>3.5155973831616457E-3</v>
      </c>
      <c r="AB43" s="55">
        <f t="shared" ref="AB43" si="383">IF(J43&gt;0,(J40*AB40+J41*AB41+J42*AB42)/J43,0)</f>
        <v>3.4641081688733454E-4</v>
      </c>
      <c r="AC43" s="52">
        <f t="shared" ref="AC43" si="384">SUM(AC40:AC42)</f>
        <v>15.359172990000003</v>
      </c>
      <c r="AD43" s="53">
        <f t="shared" ref="AD43" si="385">IF(J43&gt;0,(J40*AD40+J41*AD41+J42*AD42)/J43,0)</f>
        <v>0.22507984011991006</v>
      </c>
      <c r="AE43" s="58">
        <f t="shared" ref="AE43" si="386">SUM(AE40:AE42)</f>
        <v>137.1534996</v>
      </c>
      <c r="AF43" s="53">
        <f t="shared" ref="AF43" si="387">IF(AND(Z43&gt;0),((Z40*AF40+Z41*AF41+Z42*AF42)/Z43),0)</f>
        <v>0.88634529463991774</v>
      </c>
      <c r="AG43" s="57">
        <f t="shared" si="6"/>
        <v>0.90282116452481842</v>
      </c>
      <c r="AH43" s="51">
        <f t="shared" ref="AH43" si="388">SUM(AH40:AH42)</f>
        <v>672</v>
      </c>
      <c r="AI43" s="21">
        <f t="shared" ref="AI43" si="389">IF(AH43&gt;0,(AI40*AH40+AI41*AH41+AI42*AH42)/AH43,0)</f>
        <v>9.2994047619047601E-2</v>
      </c>
      <c r="AJ43" s="53">
        <f t="shared" ref="AJ43" si="390">IF(J43&gt;0,(AJ40*J40+AJ41*J41+AJ42*J42)/J43,0)</f>
        <v>0.23054232658839205</v>
      </c>
      <c r="AK43" s="58">
        <f t="shared" ref="AK43" si="391">SUM(AK40:AK42)</f>
        <v>140.53610119999999</v>
      </c>
      <c r="AL43" s="56"/>
      <c r="AM43" s="56">
        <f t="shared" ref="AM43" si="392">SUM(AM40:AM42)</f>
        <v>1122.42</v>
      </c>
      <c r="AN43" s="106"/>
      <c r="AO43" s="107">
        <f>AN42</f>
        <v>1524.6400000000003</v>
      </c>
      <c r="AP43" s="51">
        <f t="shared" ref="AP43" si="393">SUM(AP40:AP42)</f>
        <v>0</v>
      </c>
      <c r="AQ43" s="59"/>
      <c r="AR43" s="58"/>
      <c r="AS43" s="58"/>
      <c r="AT43" s="58"/>
      <c r="AU43" s="58"/>
    </row>
    <row r="44" spans="1:47" x14ac:dyDescent="0.2">
      <c r="A44" s="187">
        <v>11</v>
      </c>
      <c r="B44" s="23">
        <v>1</v>
      </c>
      <c r="C44" s="46" t="s">
        <v>51</v>
      </c>
      <c r="D44" s="12">
        <v>6100</v>
      </c>
      <c r="E44" s="12">
        <v>1</v>
      </c>
      <c r="F44" s="12">
        <v>11129</v>
      </c>
      <c r="G44" s="13">
        <v>2.6</v>
      </c>
      <c r="H44" s="13">
        <v>5.2</v>
      </c>
      <c r="I44" s="12">
        <v>11407</v>
      </c>
      <c r="J44" s="12">
        <v>16133</v>
      </c>
      <c r="K44" s="14">
        <v>8.5000000000000006E-2</v>
      </c>
      <c r="L44" s="24">
        <f t="shared" ref="L44:L46" si="394">J44*(1-K44)</f>
        <v>14761.695</v>
      </c>
      <c r="M44" s="15">
        <v>0.69</v>
      </c>
      <c r="N44" s="25">
        <f t="shared" ref="N44:N46" si="395">L44*M44</f>
        <v>10185.569549999998</v>
      </c>
      <c r="O44" s="14">
        <v>0.29799999999999999</v>
      </c>
      <c r="P44" s="25">
        <f t="shared" ref="P44:P46" si="396">L44*O44</f>
        <v>4398.9851099999996</v>
      </c>
      <c r="Q44" s="16">
        <v>1.2E-2</v>
      </c>
      <c r="R44" s="25">
        <f t="shared" ref="R44:R46" si="397">L44*Q44</f>
        <v>177.14034000000001</v>
      </c>
      <c r="S44" s="26">
        <v>0.20100000000000001</v>
      </c>
      <c r="T44" s="25">
        <f t="shared" ref="T44:T46" si="398">L44*S44</f>
        <v>2967.1006950000001</v>
      </c>
      <c r="U44" s="16">
        <v>0.51</v>
      </c>
      <c r="V44" s="25">
        <f t="shared" ref="V44:V46" si="399">L44*U44</f>
        <v>7528.4644500000004</v>
      </c>
      <c r="W44" s="16">
        <v>0.39</v>
      </c>
      <c r="X44" s="25">
        <f t="shared" ref="X44:X46" si="400">W44*L44</f>
        <v>5757.0610500000003</v>
      </c>
      <c r="Y44" s="17">
        <v>2.9299999999999999E-3</v>
      </c>
      <c r="Z44" s="18">
        <f t="shared" ref="Z44:Z46" si="401">L44*Y44</f>
        <v>43.251766349999997</v>
      </c>
      <c r="AA44" s="27">
        <f>IF(L44&gt;0,(AC44+AK44)/L44,0)</f>
        <v>3.462509918407066E-3</v>
      </c>
      <c r="AB44" s="17">
        <v>3.3E-4</v>
      </c>
      <c r="AC44" s="24">
        <f t="shared" ref="AC44:AC46" si="402">AB44*L44</f>
        <v>4.8713593499999996</v>
      </c>
      <c r="AD44" s="118">
        <v>0.2261</v>
      </c>
      <c r="AE44" s="30">
        <f t="shared" ref="AE44:AE46" si="403">AH44*(1-AI44)*AD44</f>
        <v>45.221130500000001</v>
      </c>
      <c r="AF44" s="28">
        <f t="shared" ref="AF44:AF46" si="404">IF(AND(AD44&gt;0,AB44&gt;0,Y44&gt;0),((Y44-AB44)*AD44)/((AD44-AB44)*Y44),0)</f>
        <v>0.88866905384545958</v>
      </c>
      <c r="AG44" s="60">
        <f t="shared" si="6"/>
        <v>0.90598656070961403</v>
      </c>
      <c r="AH44" s="34">
        <v>221</v>
      </c>
      <c r="AI44" s="36">
        <v>9.5000000000000001E-2</v>
      </c>
      <c r="AJ44" s="15">
        <v>0.23119999999999999</v>
      </c>
      <c r="AK44" s="30">
        <f t="shared" ref="AK44:AK46" si="405">AH44*(1-AI44)*AJ44</f>
        <v>46.241155999999997</v>
      </c>
      <c r="AL44" s="19">
        <v>1.69</v>
      </c>
      <c r="AM44" s="19">
        <v>879.06</v>
      </c>
      <c r="AN44" s="102">
        <f>AN42+AH44-AM44-AO44</f>
        <v>655.58000000000038</v>
      </c>
      <c r="AO44" s="103">
        <v>211</v>
      </c>
      <c r="AP44" s="12"/>
      <c r="AQ44" s="31"/>
      <c r="AR44" s="20"/>
      <c r="AS44" s="20"/>
      <c r="AT44" s="20"/>
      <c r="AU44" s="20"/>
    </row>
    <row r="45" spans="1:47" x14ac:dyDescent="0.2">
      <c r="A45" s="188"/>
      <c r="B45" s="33">
        <v>2</v>
      </c>
      <c r="C45" s="11" t="s">
        <v>54</v>
      </c>
      <c r="D45" s="34">
        <v>19140</v>
      </c>
      <c r="E45" s="34">
        <v>7</v>
      </c>
      <c r="F45" s="34">
        <v>16779</v>
      </c>
      <c r="G45" s="35">
        <v>2.1</v>
      </c>
      <c r="H45" s="35">
        <v>5.3</v>
      </c>
      <c r="I45" s="34">
        <v>16815</v>
      </c>
      <c r="J45" s="34">
        <v>16286</v>
      </c>
      <c r="K45" s="36">
        <v>6.7000000000000004E-2</v>
      </c>
      <c r="L45" s="37">
        <f t="shared" si="394"/>
        <v>15194.838000000002</v>
      </c>
      <c r="M45" s="38">
        <v>0.71199999999999997</v>
      </c>
      <c r="N45" s="25">
        <f t="shared" si="395"/>
        <v>10818.724656</v>
      </c>
      <c r="O45" s="36">
        <v>0.253</v>
      </c>
      <c r="P45" s="25">
        <f t="shared" si="396"/>
        <v>3844.2940140000005</v>
      </c>
      <c r="Q45" s="39">
        <v>3.5000000000000003E-2</v>
      </c>
      <c r="R45" s="25">
        <f t="shared" si="397"/>
        <v>531.81933000000015</v>
      </c>
      <c r="S45" s="28">
        <v>0.20300000000000001</v>
      </c>
      <c r="T45" s="25">
        <f t="shared" si="398"/>
        <v>3084.5521140000005</v>
      </c>
      <c r="U45" s="39">
        <v>0.51500000000000001</v>
      </c>
      <c r="V45" s="25">
        <f t="shared" si="399"/>
        <v>7825.3415700000014</v>
      </c>
      <c r="W45" s="39">
        <v>0.39</v>
      </c>
      <c r="X45" s="25">
        <f t="shared" si="400"/>
        <v>5925.986820000001</v>
      </c>
      <c r="Y45" s="40">
        <v>2.8700000000000002E-3</v>
      </c>
      <c r="Z45" s="18">
        <f t="shared" si="401"/>
        <v>43.609185060000009</v>
      </c>
      <c r="AA45" s="27">
        <f>IF(L45&gt;0,(AC45+AK45)/L45,0)</f>
        <v>3.087419925108777E-3</v>
      </c>
      <c r="AB45" s="40">
        <v>2.9999999999999997E-4</v>
      </c>
      <c r="AC45" s="37">
        <f t="shared" si="402"/>
        <v>4.5584514</v>
      </c>
      <c r="AD45" s="28">
        <v>0.2233</v>
      </c>
      <c r="AE45" s="41">
        <f t="shared" si="403"/>
        <v>42.109244099999998</v>
      </c>
      <c r="AF45" s="28">
        <f t="shared" si="404"/>
        <v>0.89667505195231334</v>
      </c>
      <c r="AG45" s="29">
        <f t="shared" si="6"/>
        <v>0.90403902009742887</v>
      </c>
      <c r="AH45" s="34">
        <v>207</v>
      </c>
      <c r="AI45" s="36">
        <v>8.8999999999999996E-2</v>
      </c>
      <c r="AJ45" s="38">
        <v>0.22459999999999999</v>
      </c>
      <c r="AK45" s="41">
        <f t="shared" si="405"/>
        <v>42.354394200000002</v>
      </c>
      <c r="AL45" s="42">
        <v>1.8</v>
      </c>
      <c r="AM45" s="42"/>
      <c r="AN45" s="122">
        <f>AN44+AH45-AM45</f>
        <v>862.58000000000038</v>
      </c>
      <c r="AO45" s="105"/>
      <c r="AP45" s="43"/>
      <c r="AQ45" s="44"/>
      <c r="AR45" s="45"/>
      <c r="AS45" s="45"/>
      <c r="AT45" s="45"/>
      <c r="AU45" s="45"/>
    </row>
    <row r="46" spans="1:47" x14ac:dyDescent="0.2">
      <c r="A46" s="188"/>
      <c r="B46" s="33">
        <v>3</v>
      </c>
      <c r="C46" s="46" t="s">
        <v>52</v>
      </c>
      <c r="D46" s="43">
        <v>16860</v>
      </c>
      <c r="E46" s="43">
        <v>4</v>
      </c>
      <c r="F46" s="43">
        <v>16463</v>
      </c>
      <c r="G46" s="37">
        <v>1.7</v>
      </c>
      <c r="H46" s="37">
        <v>3.9</v>
      </c>
      <c r="I46" s="43">
        <v>16899</v>
      </c>
      <c r="J46" s="43">
        <v>16152</v>
      </c>
      <c r="K46" s="39">
        <v>6.6000000000000003E-2</v>
      </c>
      <c r="L46" s="37">
        <f t="shared" si="394"/>
        <v>15085.967999999999</v>
      </c>
      <c r="M46" s="28">
        <v>0.67600000000000005</v>
      </c>
      <c r="N46" s="25">
        <f t="shared" si="395"/>
        <v>10198.114368</v>
      </c>
      <c r="O46" s="39">
        <v>0.26500000000000001</v>
      </c>
      <c r="P46" s="25">
        <f t="shared" si="396"/>
        <v>3997.78152</v>
      </c>
      <c r="Q46" s="39">
        <v>5.8999999999999997E-2</v>
      </c>
      <c r="R46" s="25">
        <f t="shared" si="397"/>
        <v>890.07211199999983</v>
      </c>
      <c r="S46" s="28">
        <v>0.20699999999999999</v>
      </c>
      <c r="T46" s="25">
        <f t="shared" si="398"/>
        <v>3122.7953759999996</v>
      </c>
      <c r="U46" s="39">
        <v>0.51700000000000002</v>
      </c>
      <c r="V46" s="25">
        <f t="shared" si="399"/>
        <v>7799.4454559999995</v>
      </c>
      <c r="W46" s="39">
        <v>0.39</v>
      </c>
      <c r="X46" s="25">
        <f t="shared" si="400"/>
        <v>5883.5275199999996</v>
      </c>
      <c r="Y46" s="47">
        <v>2.8500000000000001E-3</v>
      </c>
      <c r="Z46" s="18">
        <f t="shared" si="401"/>
        <v>42.995008800000001</v>
      </c>
      <c r="AA46" s="27">
        <f>IF(L46&gt;0,(AC46+AK46)/L46,0)</f>
        <v>2.9959811687257989E-3</v>
      </c>
      <c r="AB46" s="47">
        <v>2.7999999999999998E-4</v>
      </c>
      <c r="AC46" s="37">
        <f t="shared" si="402"/>
        <v>4.2240710399999992</v>
      </c>
      <c r="AD46" s="28">
        <v>0.22570000000000001</v>
      </c>
      <c r="AE46" s="41">
        <f t="shared" si="403"/>
        <v>40.050465000000003</v>
      </c>
      <c r="AF46" s="28">
        <f t="shared" si="404"/>
        <v>0.90287447836163925</v>
      </c>
      <c r="AG46" s="29">
        <f t="shared" si="6"/>
        <v>0.90764211737858458</v>
      </c>
      <c r="AH46" s="43">
        <v>195</v>
      </c>
      <c r="AI46" s="39">
        <v>0.09</v>
      </c>
      <c r="AJ46" s="28">
        <v>0.23089999999999999</v>
      </c>
      <c r="AK46" s="41">
        <f t="shared" si="405"/>
        <v>40.973205</v>
      </c>
      <c r="AL46" s="18">
        <v>1.65</v>
      </c>
      <c r="AM46" s="18"/>
      <c r="AN46" s="122">
        <f>AN45+AH46-AM46</f>
        <v>1057.5800000000004</v>
      </c>
      <c r="AO46" s="105"/>
      <c r="AP46" s="43"/>
      <c r="AQ46" s="48"/>
      <c r="AR46" s="41"/>
      <c r="AS46" s="41"/>
      <c r="AT46" s="41"/>
      <c r="AU46" s="41"/>
    </row>
    <row r="47" spans="1:47" s="22" customFormat="1" ht="13.5" thickBot="1" x14ac:dyDescent="0.25">
      <c r="A47" s="189"/>
      <c r="B47" s="49" t="s">
        <v>38</v>
      </c>
      <c r="C47" s="50"/>
      <c r="D47" s="51">
        <f t="shared" ref="D47" si="406">SUM(D44:D46)</f>
        <v>42100</v>
      </c>
      <c r="E47" s="51"/>
      <c r="F47" s="51">
        <f t="shared" ref="F47" si="407">SUM(F44:F46)</f>
        <v>44371</v>
      </c>
      <c r="G47" s="52"/>
      <c r="H47" s="52"/>
      <c r="I47" s="51">
        <f t="shared" ref="I47:J47" si="408">SUM(I44:I46)</f>
        <v>45121</v>
      </c>
      <c r="J47" s="51">
        <f t="shared" si="408"/>
        <v>48571</v>
      </c>
      <c r="K47" s="21">
        <f t="shared" ref="K47" si="409">IF(J47&gt;0,(J44*K44+J45*K45+J46*K46)/J47,0)</f>
        <v>7.2646208643017449E-2</v>
      </c>
      <c r="L47" s="52">
        <f t="shared" ref="L47" si="410">L44+L45+L46</f>
        <v>45042.501000000004</v>
      </c>
      <c r="M47" s="53">
        <f t="shared" ref="M47" si="411">IF(L47&gt;0,N47/L47,0)</f>
        <v>0.69273259435571743</v>
      </c>
      <c r="N47" s="54">
        <f t="shared" ref="N47" si="412">N44+N45+N46</f>
        <v>31202.408574000001</v>
      </c>
      <c r="O47" s="21">
        <f t="shared" ref="O47" si="413">IF(L47&gt;0,P47/L47,0)</f>
        <v>0.27176689509314766</v>
      </c>
      <c r="P47" s="54">
        <f t="shared" ref="P47" si="414">P44+P45+P46</f>
        <v>12241.060644000001</v>
      </c>
      <c r="Q47" s="21">
        <f t="shared" ref="Q47" si="415">IF(L47&gt;0,R47/L47,0)</f>
        <v>3.5500510551134803E-2</v>
      </c>
      <c r="R47" s="54">
        <f t="shared" ref="R47" si="416">R44+R45+R46</f>
        <v>1599.031782</v>
      </c>
      <c r="S47" s="21">
        <f t="shared" ref="S47" si="417">IF(L47&gt;0,T47/L47,0)</f>
        <v>0.20368425334552359</v>
      </c>
      <c r="T47" s="54">
        <f t="shared" ref="T47" si="418">T44+T45+T46</f>
        <v>9174.4481850000011</v>
      </c>
      <c r="U47" s="21">
        <f t="shared" ref="U47" si="419">IF(L47&gt;0,V47/L47,0)</f>
        <v>0.51403121411930475</v>
      </c>
      <c r="V47" s="54">
        <f t="shared" ref="V47" si="420">V44+V45+V46</f>
        <v>23153.251476000001</v>
      </c>
      <c r="W47" s="21">
        <f t="shared" ref="W47" si="421">IF(L47&gt;0,X47/L47,0)</f>
        <v>0.39</v>
      </c>
      <c r="X47" s="54">
        <f t="shared" ref="X47" si="422">X44+X45+X46</f>
        <v>17566.575390000002</v>
      </c>
      <c r="Y47" s="55">
        <f t="shared" ref="Y47" si="423">IF(L47&gt;0,Z47/L47,0)</f>
        <v>2.8829651401905947E-3</v>
      </c>
      <c r="Z47" s="56">
        <f t="shared" ref="Z47" si="424">SUM(Z44:Z46)</f>
        <v>129.85596021000001</v>
      </c>
      <c r="AA47" s="55">
        <f t="shared" ref="AA47" si="425">IF(L47&gt;0,(AA44*L44+AA45*L45+AA46*L46)/L47,0)</f>
        <v>3.1797221248882242E-3</v>
      </c>
      <c r="AB47" s="55">
        <f t="shared" ref="AB47" si="426">IF(J47&gt;0,(J44*AB44+J45*AB45+J46*AB46)/J47,0)</f>
        <v>3.0331370570916796E-4</v>
      </c>
      <c r="AC47" s="52">
        <f t="shared" ref="AC47" si="427">SUM(AC44:AC46)</f>
        <v>13.65388179</v>
      </c>
      <c r="AD47" s="53">
        <f t="shared" ref="AD47" si="428">IF(J47&gt;0,(J44*AD44+J45*AD45+J46*AD46)/J47,0)</f>
        <v>0.22502813407177122</v>
      </c>
      <c r="AE47" s="58">
        <f t="shared" ref="AE47" si="429">SUM(AE44:AE46)</f>
        <v>127.3808396</v>
      </c>
      <c r="AF47" s="53">
        <f t="shared" ref="AF47" si="430">IF(AND(Z47&gt;0),((Z44*AF44+Z45*AF45+Z46*AF46)/Z47),0)</f>
        <v>0.89606107038101457</v>
      </c>
      <c r="AG47" s="57">
        <f t="shared" si="6"/>
        <v>0.90581034570989816</v>
      </c>
      <c r="AH47" s="51">
        <f t="shared" ref="AH47" si="431">SUM(AH44:AH46)</f>
        <v>623</v>
      </c>
      <c r="AI47" s="21">
        <f t="shared" ref="AI47" si="432">IF(AH47&gt;0,(AI44*AH44+AI45*AH45+AI46*AH46)/AH47,0)</f>
        <v>9.1441412520064214E-2</v>
      </c>
      <c r="AJ47" s="53">
        <f t="shared" ref="AJ47" si="433">IF(J47&gt;0,(AJ44*J44+AJ45*J45+AJ46*J46)/J47,0)</f>
        <v>0.22888723724032858</v>
      </c>
      <c r="AK47" s="58">
        <f t="shared" ref="AK47" si="434">SUM(AK44:AK46)</f>
        <v>129.5687552</v>
      </c>
      <c r="AL47" s="56"/>
      <c r="AM47" s="56">
        <f t="shared" ref="AM47" si="435">SUM(AM44:AM46)</f>
        <v>879.06</v>
      </c>
      <c r="AN47" s="106"/>
      <c r="AO47" s="107">
        <f>AN46</f>
        <v>1057.5800000000004</v>
      </c>
      <c r="AP47" s="51">
        <f t="shared" ref="AP47" si="436">SUM(AP44:AP46)</f>
        <v>0</v>
      </c>
      <c r="AQ47" s="59"/>
      <c r="AR47" s="58"/>
      <c r="AS47" s="58"/>
      <c r="AT47" s="58"/>
      <c r="AU47" s="58"/>
    </row>
    <row r="48" spans="1:47" x14ac:dyDescent="0.2">
      <c r="A48" s="187">
        <v>12</v>
      </c>
      <c r="B48" s="23">
        <v>1</v>
      </c>
      <c r="C48" s="11" t="s">
        <v>53</v>
      </c>
      <c r="D48" s="12">
        <v>19500</v>
      </c>
      <c r="E48" s="12">
        <v>0</v>
      </c>
      <c r="F48" s="12">
        <v>16678</v>
      </c>
      <c r="G48" s="13">
        <v>2.2000000000000002</v>
      </c>
      <c r="H48" s="13">
        <v>5.0999999999999996</v>
      </c>
      <c r="I48" s="12">
        <v>16896</v>
      </c>
      <c r="J48" s="12">
        <v>16268</v>
      </c>
      <c r="K48" s="14">
        <v>6.9000000000000006E-2</v>
      </c>
      <c r="L48" s="24">
        <f t="shared" ref="L48:L50" si="437">J48*(1-K48)</f>
        <v>15145.508000000002</v>
      </c>
      <c r="M48" s="15">
        <v>0.81399999999999995</v>
      </c>
      <c r="N48" s="25">
        <f t="shared" ref="N48:N50" si="438">L48*M48</f>
        <v>12328.443512</v>
      </c>
      <c r="O48" s="14">
        <v>0.14599999999999999</v>
      </c>
      <c r="P48" s="25">
        <f t="shared" ref="P48:P50" si="439">L48*O48</f>
        <v>2211.2441680000002</v>
      </c>
      <c r="Q48" s="16">
        <v>0.04</v>
      </c>
      <c r="R48" s="25">
        <f t="shared" ref="R48:R50" si="440">L48*Q48</f>
        <v>605.82032000000004</v>
      </c>
      <c r="S48" s="26">
        <v>0.20300000000000001</v>
      </c>
      <c r="T48" s="25">
        <f t="shared" ref="T48:T50" si="441">L48*S48</f>
        <v>3074.5381240000006</v>
      </c>
      <c r="U48" s="16">
        <v>0.52200000000000002</v>
      </c>
      <c r="V48" s="25">
        <f t="shared" ref="V48:V50" si="442">L48*U48</f>
        <v>7905.9551760000013</v>
      </c>
      <c r="W48" s="16">
        <v>0.39</v>
      </c>
      <c r="X48" s="25">
        <f t="shared" ref="X48:X50" si="443">W48*L48</f>
        <v>5906.7481200000011</v>
      </c>
      <c r="Y48" s="17">
        <v>2.8900000000000002E-3</v>
      </c>
      <c r="Z48" s="18">
        <f t="shared" ref="Z48:Z50" si="444">L48*Y48</f>
        <v>43.770518120000006</v>
      </c>
      <c r="AA48" s="27">
        <f>IF(L48&gt;0,(AC48+AK48)/L48,0)</f>
        <v>2.8783608803349481E-3</v>
      </c>
      <c r="AB48" s="17">
        <v>2.7999999999999998E-4</v>
      </c>
      <c r="AC48" s="24">
        <f t="shared" ref="AC48:AC50" si="445">AB48*L48</f>
        <v>4.2407422400000003</v>
      </c>
      <c r="AD48" s="118">
        <v>0.22670000000000001</v>
      </c>
      <c r="AE48" s="30">
        <f t="shared" ref="AE48:AE50" si="446">AH48*(1-AI48)*AD48</f>
        <v>38.704717700000003</v>
      </c>
      <c r="AF48" s="28">
        <f t="shared" ref="AF48:AF50" si="447">IF(AND(AD48&gt;0,AB48&gt;0,Y48&gt;0),((Y48-AB48)*AD48)/((AD48-AB48)*Y48),0)</f>
        <v>0.90423101386436522</v>
      </c>
      <c r="AG48" s="60">
        <f t="shared" si="6"/>
        <v>0.90382032956698366</v>
      </c>
      <c r="AH48" s="12">
        <v>187</v>
      </c>
      <c r="AI48" s="14">
        <v>8.6999999999999994E-2</v>
      </c>
      <c r="AJ48" s="15">
        <v>0.23050000000000001</v>
      </c>
      <c r="AK48" s="30">
        <f t="shared" ref="AK48:AK50" si="448">AH48*(1-AI48)*AJ48</f>
        <v>39.353495500000001</v>
      </c>
      <c r="AL48" s="19">
        <v>1.6</v>
      </c>
      <c r="AM48" s="19"/>
      <c r="AN48" s="102">
        <f>AN46+AH48-AM48-AO48</f>
        <v>1244.5800000000004</v>
      </c>
      <c r="AO48" s="103"/>
      <c r="AP48" s="12"/>
      <c r="AQ48" s="31"/>
      <c r="AR48" s="20"/>
      <c r="AS48" s="20"/>
      <c r="AT48" s="20"/>
      <c r="AU48" s="20"/>
    </row>
    <row r="49" spans="1:47" x14ac:dyDescent="0.2">
      <c r="A49" s="188"/>
      <c r="B49" s="33">
        <v>2</v>
      </c>
      <c r="C49" s="11" t="s">
        <v>54</v>
      </c>
      <c r="D49" s="34">
        <v>19695</v>
      </c>
      <c r="E49" s="34">
        <v>2</v>
      </c>
      <c r="F49" s="34">
        <v>17132</v>
      </c>
      <c r="G49" s="35">
        <v>1.8</v>
      </c>
      <c r="H49" s="35">
        <v>5.2</v>
      </c>
      <c r="I49" s="34">
        <v>18026</v>
      </c>
      <c r="J49" s="34">
        <v>16378</v>
      </c>
      <c r="K49" s="36">
        <v>6.8000000000000005E-2</v>
      </c>
      <c r="L49" s="37">
        <f t="shared" si="437"/>
        <v>15264.295999999998</v>
      </c>
      <c r="M49" s="38">
        <v>0.82099999999999995</v>
      </c>
      <c r="N49" s="25">
        <f t="shared" si="438"/>
        <v>12531.987015999997</v>
      </c>
      <c r="O49" s="36">
        <v>0.10100000000000001</v>
      </c>
      <c r="P49" s="25">
        <f t="shared" si="439"/>
        <v>1541.693896</v>
      </c>
      <c r="Q49" s="39">
        <v>7.8E-2</v>
      </c>
      <c r="R49" s="25">
        <f t="shared" si="440"/>
        <v>1190.6150879999998</v>
      </c>
      <c r="S49" s="28">
        <v>0.20300000000000001</v>
      </c>
      <c r="T49" s="25">
        <f t="shared" si="441"/>
        <v>3098.6520879999998</v>
      </c>
      <c r="U49" s="39">
        <v>0.52900000000000003</v>
      </c>
      <c r="V49" s="25">
        <f t="shared" si="442"/>
        <v>8074.8125839999993</v>
      </c>
      <c r="W49" s="39">
        <v>0.39</v>
      </c>
      <c r="X49" s="25">
        <f t="shared" si="443"/>
        <v>5953.0754399999996</v>
      </c>
      <c r="Y49" s="40">
        <v>2.9399999999999999E-3</v>
      </c>
      <c r="Z49" s="18">
        <f t="shared" si="444"/>
        <v>44.877030239999996</v>
      </c>
      <c r="AA49" s="27">
        <f>IF(L49&gt;0,(AC49+AK49)/L49,0)</f>
        <v>3.0112292633738239E-3</v>
      </c>
      <c r="AB49" s="40">
        <v>2.9999999999999997E-4</v>
      </c>
      <c r="AC49" s="37">
        <f t="shared" si="445"/>
        <v>4.5792887999999987</v>
      </c>
      <c r="AD49" s="28">
        <v>0.22500000000000001</v>
      </c>
      <c r="AE49" s="41">
        <f t="shared" si="446"/>
        <v>40.101750000000003</v>
      </c>
      <c r="AF49" s="28">
        <f t="shared" si="447"/>
        <v>0.8991580610882538</v>
      </c>
      <c r="AG49" s="29">
        <f t="shared" si="6"/>
        <v>0.90153769031094244</v>
      </c>
      <c r="AH49" s="34">
        <v>195</v>
      </c>
      <c r="AI49" s="36">
        <v>8.5999999999999993E-2</v>
      </c>
      <c r="AJ49" s="38">
        <v>0.23219999999999999</v>
      </c>
      <c r="AK49" s="41">
        <f t="shared" si="448"/>
        <v>41.385006000000004</v>
      </c>
      <c r="AL49" s="42">
        <v>1.62</v>
      </c>
      <c r="AM49" s="42"/>
      <c r="AN49" s="122">
        <f>AN48+AH49-AM49</f>
        <v>1439.5800000000004</v>
      </c>
      <c r="AO49" s="105"/>
      <c r="AP49" s="43"/>
      <c r="AQ49" s="44"/>
      <c r="AR49" s="45"/>
      <c r="AS49" s="45"/>
      <c r="AT49" s="45"/>
      <c r="AU49" s="45"/>
    </row>
    <row r="50" spans="1:47" x14ac:dyDescent="0.2">
      <c r="A50" s="188"/>
      <c r="B50" s="33">
        <v>3</v>
      </c>
      <c r="C50" s="46" t="s">
        <v>52</v>
      </c>
      <c r="D50" s="43">
        <v>18845</v>
      </c>
      <c r="E50" s="43">
        <v>2</v>
      </c>
      <c r="F50" s="43">
        <v>18540</v>
      </c>
      <c r="G50" s="37">
        <v>1.9</v>
      </c>
      <c r="H50" s="37">
        <v>5.5</v>
      </c>
      <c r="I50" s="43">
        <v>18930</v>
      </c>
      <c r="J50" s="43">
        <v>16275</v>
      </c>
      <c r="K50" s="39">
        <v>7.3999999999999996E-2</v>
      </c>
      <c r="L50" s="37">
        <f t="shared" si="437"/>
        <v>15070.650000000001</v>
      </c>
      <c r="M50" s="28">
        <v>0.65</v>
      </c>
      <c r="N50" s="25">
        <f t="shared" si="438"/>
        <v>9795.9225000000006</v>
      </c>
      <c r="O50" s="39">
        <v>0.251</v>
      </c>
      <c r="P50" s="25">
        <f t="shared" si="439"/>
        <v>3782.7331500000005</v>
      </c>
      <c r="Q50" s="39">
        <v>9.9000000000000005E-2</v>
      </c>
      <c r="R50" s="25">
        <f t="shared" si="440"/>
        <v>1491.9943500000002</v>
      </c>
      <c r="S50" s="28">
        <v>0.20799999999999999</v>
      </c>
      <c r="T50" s="25">
        <f t="shared" si="441"/>
        <v>3134.6952000000001</v>
      </c>
      <c r="U50" s="39">
        <v>0.51</v>
      </c>
      <c r="V50" s="25">
        <f t="shared" si="442"/>
        <v>7686.031500000001</v>
      </c>
      <c r="W50" s="39">
        <v>0.39</v>
      </c>
      <c r="X50" s="25">
        <f t="shared" si="443"/>
        <v>5877.5535000000009</v>
      </c>
      <c r="Y50" s="47">
        <v>2.99E-3</v>
      </c>
      <c r="Z50" s="18">
        <f t="shared" si="444"/>
        <v>45.061243500000003</v>
      </c>
      <c r="AA50" s="27">
        <f>IF(L50&gt;0,(AC50+AK50)/L50,0)</f>
        <v>3.1023215853330809E-3</v>
      </c>
      <c r="AB50" s="47">
        <v>2.7999999999999998E-4</v>
      </c>
      <c r="AC50" s="37">
        <f t="shared" si="445"/>
        <v>4.2197820000000004</v>
      </c>
      <c r="AD50" s="28">
        <v>0.2225</v>
      </c>
      <c r="AE50" s="41">
        <f t="shared" si="446"/>
        <v>41.801520000000004</v>
      </c>
      <c r="AF50" s="28">
        <f t="shared" si="447"/>
        <v>0.90749653315931167</v>
      </c>
      <c r="AG50" s="29">
        <f t="shared" si="6"/>
        <v>0.91087153074107807</v>
      </c>
      <c r="AH50" s="43">
        <v>206</v>
      </c>
      <c r="AI50" s="39">
        <v>8.7999999999999995E-2</v>
      </c>
      <c r="AJ50" s="28">
        <v>0.22639999999999999</v>
      </c>
      <c r="AK50" s="41">
        <f t="shared" si="448"/>
        <v>42.5342208</v>
      </c>
      <c r="AL50" s="18">
        <v>1.6</v>
      </c>
      <c r="AM50" s="18"/>
      <c r="AN50" s="122">
        <f>AN49+AH50-AM50</f>
        <v>1645.5800000000004</v>
      </c>
      <c r="AO50" s="105"/>
      <c r="AP50" s="43"/>
      <c r="AQ50" s="48"/>
      <c r="AR50" s="41"/>
      <c r="AS50" s="41"/>
      <c r="AT50" s="41"/>
      <c r="AU50" s="41"/>
    </row>
    <row r="51" spans="1:47" s="22" customFormat="1" ht="13.5" thickBot="1" x14ac:dyDescent="0.25">
      <c r="A51" s="189"/>
      <c r="B51" s="49" t="s">
        <v>38</v>
      </c>
      <c r="C51" s="50"/>
      <c r="D51" s="51">
        <f t="shared" ref="D51" si="449">SUM(D48:D50)</f>
        <v>58040</v>
      </c>
      <c r="E51" s="51"/>
      <c r="F51" s="51">
        <f t="shared" ref="F51" si="450">SUM(F48:F50)</f>
        <v>52350</v>
      </c>
      <c r="G51" s="52"/>
      <c r="H51" s="52"/>
      <c r="I51" s="51">
        <f t="shared" ref="I51:J51" si="451">SUM(I48:I50)</f>
        <v>53852</v>
      </c>
      <c r="J51" s="51">
        <f t="shared" si="451"/>
        <v>48921</v>
      </c>
      <c r="K51" s="21">
        <f t="shared" ref="K51" si="452">IF(J51&gt;0,(J48*K48+J49*K49+J50*K50)/J51,0)</f>
        <v>7.032861143476217E-2</v>
      </c>
      <c r="L51" s="52">
        <f t="shared" ref="L51" si="453">L48+L49+L50</f>
        <v>45480.453999999998</v>
      </c>
      <c r="M51" s="53">
        <f t="shared" ref="M51" si="454">IF(L51&gt;0,N51/L51,0)</f>
        <v>0.762005432663447</v>
      </c>
      <c r="N51" s="54">
        <f t="shared" ref="N51" si="455">N48+N49+N50</f>
        <v>34656.353027999998</v>
      </c>
      <c r="O51" s="21">
        <f t="shared" ref="O51" si="456">IF(L51&gt;0,P51/L51,0)</f>
        <v>0.16569032521091367</v>
      </c>
      <c r="P51" s="54">
        <f t="shared" ref="P51" si="457">P48+P49+P50</f>
        <v>7535.671214</v>
      </c>
      <c r="Q51" s="21">
        <f t="shared" ref="Q51" si="458">IF(L51&gt;0,R51/L51,0)</f>
        <v>7.2304242125639295E-2</v>
      </c>
      <c r="R51" s="54">
        <f t="shared" ref="R51" si="459">R48+R49+R50</f>
        <v>3288.4297580000002</v>
      </c>
      <c r="S51" s="21">
        <f t="shared" ref="S51" si="460">IF(L51&gt;0,T51/L51,0)</f>
        <v>0.20465682712841873</v>
      </c>
      <c r="T51" s="54">
        <f t="shared" ref="T51" si="461">T48+T49+T50</f>
        <v>9307.8854119999996</v>
      </c>
      <c r="U51" s="21">
        <f t="shared" ref="U51" si="462">IF(L51&gt;0,V51/L51,0)</f>
        <v>0.52037297736737631</v>
      </c>
      <c r="V51" s="54">
        <f t="shared" ref="V51" si="463">V48+V49+V50</f>
        <v>23666.79926</v>
      </c>
      <c r="W51" s="21">
        <f t="shared" ref="W51" si="464">IF(L51&gt;0,X51/L51,0)</f>
        <v>0.39000000000000007</v>
      </c>
      <c r="X51" s="54">
        <f t="shared" ref="X51" si="465">X48+X49+X50</f>
        <v>17737.377060000003</v>
      </c>
      <c r="Y51" s="55">
        <f t="shared" ref="Y51" si="466">IF(L51&gt;0,Z51/L51,0)</f>
        <v>2.9399177031082411E-3</v>
      </c>
      <c r="Z51" s="56">
        <f t="shared" ref="Z51" si="467">SUM(Z48:Z50)</f>
        <v>133.70879186000002</v>
      </c>
      <c r="AA51" s="55">
        <f t="shared" ref="AA51" si="468">IF(L51&gt;0,(AA48*L48+AA49*L49+AA50*L50)/L51,0)</f>
        <v>2.9971674280120427E-3</v>
      </c>
      <c r="AB51" s="55">
        <f t="shared" ref="AB51" si="469">IF(J51&gt;0,(J48*AB48+J49*AB49+J50*AB50)/J51,0)</f>
        <v>2.8669569305615175E-4</v>
      </c>
      <c r="AC51" s="52">
        <f t="shared" ref="AC51" si="470">SUM(AC48:AC50)</f>
        <v>13.03981304</v>
      </c>
      <c r="AD51" s="53">
        <f t="shared" ref="AD51" si="471">IF(J51&gt;0,(J48*AD48+J49*AD49+J50*AD50)/J51,0)</f>
        <v>0.22473361337666853</v>
      </c>
      <c r="AE51" s="58">
        <f t="shared" ref="AE51" si="472">SUM(AE48:AE50)</f>
        <v>120.60798770000002</v>
      </c>
      <c r="AF51" s="53">
        <f t="shared" ref="AF51" si="473">IF(AND(Z51&gt;0),((Z48*AF48+Z49*AF49+Z50*AF50)/Z51),0)</f>
        <v>0.90362887922597568</v>
      </c>
      <c r="AG51" s="57">
        <f t="shared" si="6"/>
        <v>0.90547457747138793</v>
      </c>
      <c r="AH51" s="51">
        <f t="shared" ref="AH51" si="474">SUM(AH48:AH50)</f>
        <v>588</v>
      </c>
      <c r="AI51" s="21">
        <f t="shared" ref="AI51" si="475">IF(AH51&gt;0,(AI48*AH48+AI49*AH49+AI50*AH50)/AH51,0)</f>
        <v>8.7018707482993202E-2</v>
      </c>
      <c r="AJ51" s="53">
        <f t="shared" ref="AJ51" si="476">IF(J51&gt;0,(AJ48*J48+AJ49*J49+AJ50*J50)/J51,0)</f>
        <v>0.22970514911796569</v>
      </c>
      <c r="AK51" s="58">
        <f t="shared" ref="AK51" si="477">SUM(AK48:AK50)</f>
        <v>123.27272230000001</v>
      </c>
      <c r="AL51" s="56"/>
      <c r="AM51" s="56">
        <f t="shared" ref="AM51" si="478">SUM(AM48:AM50)</f>
        <v>0</v>
      </c>
      <c r="AN51" s="106"/>
      <c r="AO51" s="107">
        <f>AN50</f>
        <v>1645.5800000000004</v>
      </c>
      <c r="AP51" s="51">
        <f t="shared" ref="AP51" si="479">SUM(AP48:AP50)</f>
        <v>0</v>
      </c>
      <c r="AQ51" s="59"/>
      <c r="AR51" s="58"/>
      <c r="AS51" s="58"/>
      <c r="AT51" s="58"/>
      <c r="AU51" s="58"/>
    </row>
    <row r="52" spans="1:47" x14ac:dyDescent="0.2">
      <c r="A52" s="187">
        <v>13</v>
      </c>
      <c r="B52" s="23">
        <v>1</v>
      </c>
      <c r="C52" s="11" t="s">
        <v>53</v>
      </c>
      <c r="D52" s="12">
        <v>15500</v>
      </c>
      <c r="E52" s="12">
        <v>0</v>
      </c>
      <c r="F52" s="12">
        <v>15986</v>
      </c>
      <c r="G52" s="13">
        <v>2.2999999999999998</v>
      </c>
      <c r="H52" s="13">
        <v>4.7</v>
      </c>
      <c r="I52" s="12">
        <v>17064</v>
      </c>
      <c r="J52" s="12">
        <v>16228</v>
      </c>
      <c r="K52" s="14">
        <v>7.5999999999999998E-2</v>
      </c>
      <c r="L52" s="24">
        <f t="shared" ref="L52:L54" si="480">J52*(1-K52)</f>
        <v>14994.672</v>
      </c>
      <c r="M52" s="15">
        <v>0.72699999999999998</v>
      </c>
      <c r="N52" s="25">
        <f t="shared" ref="N52:N54" si="481">L52*M52</f>
        <v>10901.126544000001</v>
      </c>
      <c r="O52" s="14">
        <v>0.19700000000000001</v>
      </c>
      <c r="P52" s="25">
        <f t="shared" ref="P52:P54" si="482">L52*O52</f>
        <v>2953.9503840000002</v>
      </c>
      <c r="Q52" s="16">
        <v>7.5999999999999998E-2</v>
      </c>
      <c r="R52" s="25">
        <f t="shared" ref="R52:R54" si="483">L52*Q52</f>
        <v>1139.5950720000001</v>
      </c>
      <c r="S52" s="141">
        <v>0.20799999999999999</v>
      </c>
      <c r="T52" s="142">
        <f t="shared" ref="T52:T54" si="484">L52*S52</f>
        <v>3118.8917759999999</v>
      </c>
      <c r="U52" s="143">
        <v>0.498</v>
      </c>
      <c r="V52" s="25">
        <f t="shared" ref="V52:V54" si="485">L52*U52</f>
        <v>7467.3466560000006</v>
      </c>
      <c r="W52" s="16">
        <v>0.39</v>
      </c>
      <c r="X52" s="25">
        <f t="shared" ref="X52:X54" si="486">W52*L52</f>
        <v>5847.9220800000003</v>
      </c>
      <c r="Y52" s="17">
        <v>3.0599999999999998E-3</v>
      </c>
      <c r="Z52" s="18">
        <f t="shared" ref="Z52:Z54" si="487">L52*Y52</f>
        <v>45.883696319999999</v>
      </c>
      <c r="AA52" s="27">
        <f>IF(L52&gt;0,(AC52+AK52)/L52,0)</f>
        <v>3.1737012906984555E-3</v>
      </c>
      <c r="AB52" s="17">
        <v>2.9E-4</v>
      </c>
      <c r="AC52" s="24">
        <f t="shared" ref="AC52:AC54" si="488">AB52*L52</f>
        <v>4.3484548800000002</v>
      </c>
      <c r="AD52" s="118">
        <v>0.21859999999999999</v>
      </c>
      <c r="AE52" s="30">
        <f t="shared" ref="AE52:AE54" si="489">AH52*(1-AI52)*AD52</f>
        <v>43.004084999999996</v>
      </c>
      <c r="AF52" s="28">
        <f t="shared" ref="AF52:AF54" si="490">IF(AND(AD52&gt;0,AB52&gt;0,Y52&gt;0),((Y52-AB52)*AD52)/((AD52-AB52)*Y52),0)</f>
        <v>0.90643125159611437</v>
      </c>
      <c r="AG52" s="60">
        <f t="shared" si="6"/>
        <v>0.9098244460103333</v>
      </c>
      <c r="AH52" s="12">
        <v>215</v>
      </c>
      <c r="AI52" s="14">
        <v>8.5000000000000006E-2</v>
      </c>
      <c r="AJ52" s="15">
        <v>0.2198</v>
      </c>
      <c r="AK52" s="30">
        <f t="shared" ref="AK52:AK54" si="491">AH52*(1-AI52)*AJ52</f>
        <v>43.240154999999994</v>
      </c>
      <c r="AL52" s="19">
        <v>1.65</v>
      </c>
      <c r="AM52" s="19"/>
      <c r="AN52" s="102">
        <f>AN50+AH52-AM52</f>
        <v>1860.5800000000004</v>
      </c>
      <c r="AO52" s="103"/>
      <c r="AP52" s="12"/>
      <c r="AQ52" s="31"/>
      <c r="AR52" s="20"/>
      <c r="AS52" s="20"/>
      <c r="AT52" s="20"/>
      <c r="AU52" s="20"/>
    </row>
    <row r="53" spans="1:47" x14ac:dyDescent="0.2">
      <c r="A53" s="188"/>
      <c r="B53" s="33">
        <v>2</v>
      </c>
      <c r="C53" s="11" t="s">
        <v>50</v>
      </c>
      <c r="D53" s="34">
        <v>20460</v>
      </c>
      <c r="E53" s="34">
        <v>2</v>
      </c>
      <c r="F53" s="34">
        <v>18040</v>
      </c>
      <c r="G53" s="35">
        <v>2</v>
      </c>
      <c r="H53" s="35">
        <v>5</v>
      </c>
      <c r="I53" s="34">
        <v>17927</v>
      </c>
      <c r="J53" s="34">
        <v>16288</v>
      </c>
      <c r="K53" s="36">
        <v>7.0000000000000007E-2</v>
      </c>
      <c r="L53" s="37">
        <f t="shared" si="480"/>
        <v>15147.839999999998</v>
      </c>
      <c r="M53" s="38">
        <v>0.59899999999999998</v>
      </c>
      <c r="N53" s="25">
        <f t="shared" si="481"/>
        <v>9073.5561599999983</v>
      </c>
      <c r="O53" s="36">
        <v>0.28100000000000003</v>
      </c>
      <c r="P53" s="25">
        <f t="shared" si="482"/>
        <v>4256.5430399999996</v>
      </c>
      <c r="Q53" s="39">
        <v>0.12</v>
      </c>
      <c r="R53" s="25">
        <f t="shared" si="483"/>
        <v>1817.7407999999998</v>
      </c>
      <c r="S53" s="29">
        <v>0.20599999999999999</v>
      </c>
      <c r="T53" s="142">
        <f t="shared" si="484"/>
        <v>3120.4550399999994</v>
      </c>
      <c r="U53" s="144">
        <v>0.51600000000000001</v>
      </c>
      <c r="V53" s="25">
        <f t="shared" si="485"/>
        <v>7816.2854399999997</v>
      </c>
      <c r="W53" s="39">
        <v>0.4</v>
      </c>
      <c r="X53" s="25">
        <f t="shared" si="486"/>
        <v>6059.1359999999995</v>
      </c>
      <c r="Y53" s="40">
        <v>3.0899999999999999E-3</v>
      </c>
      <c r="Z53" s="18">
        <f t="shared" si="487"/>
        <v>46.806825599999996</v>
      </c>
      <c r="AA53" s="27">
        <f>IF(L53&gt;0,(AC53+AK53)/L53,0)</f>
        <v>3.1555618358789115E-3</v>
      </c>
      <c r="AB53" s="40">
        <v>3.2000000000000003E-4</v>
      </c>
      <c r="AC53" s="37">
        <f t="shared" si="488"/>
        <v>4.8473087999999995</v>
      </c>
      <c r="AD53" s="28">
        <v>0.2185</v>
      </c>
      <c r="AE53" s="41">
        <f t="shared" si="489"/>
        <v>41.954185000000003</v>
      </c>
      <c r="AF53" s="28">
        <f t="shared" si="490"/>
        <v>0.89775491926294637</v>
      </c>
      <c r="AG53" s="29">
        <f t="shared" si="6"/>
        <v>0.89987901659139014</v>
      </c>
      <c r="AH53" s="34">
        <v>211</v>
      </c>
      <c r="AI53" s="36">
        <v>0.09</v>
      </c>
      <c r="AJ53" s="38">
        <v>0.22370000000000001</v>
      </c>
      <c r="AK53" s="41">
        <f t="shared" si="491"/>
        <v>42.952637000000003</v>
      </c>
      <c r="AL53" s="42">
        <v>1.65</v>
      </c>
      <c r="AM53" s="42"/>
      <c r="AN53" s="122">
        <f>AN52+AH53-AM53</f>
        <v>2071.5800000000004</v>
      </c>
      <c r="AO53" s="105"/>
      <c r="AP53" s="43"/>
      <c r="AQ53" s="44"/>
      <c r="AR53" s="45"/>
      <c r="AS53" s="45"/>
      <c r="AT53" s="45"/>
      <c r="AU53" s="45"/>
    </row>
    <row r="54" spans="1:47" x14ac:dyDescent="0.2">
      <c r="A54" s="188"/>
      <c r="B54" s="33">
        <v>3</v>
      </c>
      <c r="C54" s="46" t="s">
        <v>52</v>
      </c>
      <c r="D54" s="43">
        <v>17680</v>
      </c>
      <c r="E54" s="43">
        <v>2</v>
      </c>
      <c r="F54" s="43">
        <v>20687</v>
      </c>
      <c r="G54" s="37">
        <v>3.2</v>
      </c>
      <c r="H54" s="37">
        <v>4.5</v>
      </c>
      <c r="I54" s="43">
        <v>20446</v>
      </c>
      <c r="J54" s="43">
        <v>16246</v>
      </c>
      <c r="K54" s="39">
        <v>7.0000000000000007E-2</v>
      </c>
      <c r="L54" s="37">
        <f t="shared" si="480"/>
        <v>15108.779999999999</v>
      </c>
      <c r="M54" s="28">
        <v>0.58199999999999996</v>
      </c>
      <c r="N54" s="25">
        <f t="shared" si="481"/>
        <v>8793.3099599999987</v>
      </c>
      <c r="O54" s="39">
        <v>0.34699999999999998</v>
      </c>
      <c r="P54" s="25">
        <f t="shared" si="482"/>
        <v>5242.7466599999989</v>
      </c>
      <c r="Q54" s="39">
        <v>7.0999999999999994E-2</v>
      </c>
      <c r="R54" s="25">
        <f t="shared" si="483"/>
        <v>1072.7233799999999</v>
      </c>
      <c r="S54" s="28">
        <v>0.20100000000000001</v>
      </c>
      <c r="T54" s="25">
        <f t="shared" si="484"/>
        <v>3036.8647799999999</v>
      </c>
      <c r="U54" s="39">
        <v>0.5</v>
      </c>
      <c r="V54" s="25">
        <f t="shared" si="485"/>
        <v>7554.3899999999994</v>
      </c>
      <c r="W54" s="39">
        <v>0.39</v>
      </c>
      <c r="X54" s="25">
        <f t="shared" si="486"/>
        <v>5892.4241999999995</v>
      </c>
      <c r="Y54" s="47">
        <v>3.2000000000000002E-3</v>
      </c>
      <c r="Z54" s="18">
        <f t="shared" si="487"/>
        <v>48.348095999999998</v>
      </c>
      <c r="AA54" s="27">
        <f>IF(L54&gt;0,(AC54+AK54)/L54,0)</f>
        <v>3.4181063858233431E-3</v>
      </c>
      <c r="AB54" s="47">
        <v>3.3E-4</v>
      </c>
      <c r="AC54" s="37">
        <f t="shared" si="488"/>
        <v>4.9858973999999998</v>
      </c>
      <c r="AD54" s="28">
        <v>0.22070000000000001</v>
      </c>
      <c r="AE54" s="41">
        <f t="shared" si="489"/>
        <v>44.384977000000006</v>
      </c>
      <c r="AF54" s="28">
        <f t="shared" si="490"/>
        <v>0.89821805372782137</v>
      </c>
      <c r="AG54" s="29">
        <f t="shared" si="6"/>
        <v>0.90474223409561072</v>
      </c>
      <c r="AH54" s="43">
        <v>221</v>
      </c>
      <c r="AI54" s="39">
        <v>0.09</v>
      </c>
      <c r="AJ54" s="28">
        <v>0.23200000000000001</v>
      </c>
      <c r="AK54" s="41">
        <f t="shared" si="491"/>
        <v>46.657520000000005</v>
      </c>
      <c r="AL54" s="18">
        <v>1.6</v>
      </c>
      <c r="AM54" s="18"/>
      <c r="AN54" s="122">
        <f>AN53+AH54-AM54</f>
        <v>2292.5800000000004</v>
      </c>
      <c r="AO54" s="105"/>
      <c r="AP54" s="43"/>
      <c r="AQ54" s="48"/>
      <c r="AR54" s="41"/>
      <c r="AS54" s="41"/>
      <c r="AT54" s="41"/>
      <c r="AU54" s="41"/>
    </row>
    <row r="55" spans="1:47" s="22" customFormat="1" ht="13.5" thickBot="1" x14ac:dyDescent="0.25">
      <c r="A55" s="189"/>
      <c r="B55" s="49" t="s">
        <v>38</v>
      </c>
      <c r="C55" s="50"/>
      <c r="D55" s="51">
        <f t="shared" ref="D55" si="492">SUM(D52:D54)</f>
        <v>53640</v>
      </c>
      <c r="E55" s="51"/>
      <c r="F55" s="51">
        <f t="shared" ref="F55" si="493">SUM(F52:F54)</f>
        <v>54713</v>
      </c>
      <c r="G55" s="52"/>
      <c r="H55" s="52"/>
      <c r="I55" s="51">
        <f t="shared" ref="I55:J55" si="494">SUM(I52:I54)</f>
        <v>55437</v>
      </c>
      <c r="J55" s="51">
        <f t="shared" si="494"/>
        <v>48762</v>
      </c>
      <c r="K55" s="21">
        <f t="shared" ref="K55" si="495">IF(J55&gt;0,(J52*K52+J53*K53+J54*K54)/J55,0)</f>
        <v>7.1996800787498469E-2</v>
      </c>
      <c r="L55" s="52">
        <f t="shared" ref="L55" si="496">L52+L53+L54</f>
        <v>45251.292000000001</v>
      </c>
      <c r="M55" s="53">
        <f t="shared" ref="M55" si="497">IF(L55&gt;0,N55/L55,0)</f>
        <v>0.63573859203843275</v>
      </c>
      <c r="N55" s="54">
        <f t="shared" ref="N55" si="498">N52+N53+N54</f>
        <v>28767.992663999998</v>
      </c>
      <c r="O55" s="21">
        <f t="shared" ref="O55" si="499">IF(L55&gt;0,P55/L55,0)</f>
        <v>0.27520186791572709</v>
      </c>
      <c r="P55" s="54">
        <f t="shared" ref="P55" si="500">P52+P53+P54</f>
        <v>12453.240083999999</v>
      </c>
      <c r="Q55" s="21">
        <f t="shared" ref="Q55" si="501">IF(L55&gt;0,R55/L55,0)</f>
        <v>8.9059540045840005E-2</v>
      </c>
      <c r="R55" s="54">
        <f t="shared" ref="R55" si="502">R52+R53+R54</f>
        <v>4030.0592519999996</v>
      </c>
      <c r="S55" s="21">
        <f t="shared" ref="S55" si="503">IF(L55&gt;0,T55/L55,0)</f>
        <v>0.20499329822450149</v>
      </c>
      <c r="T55" s="54">
        <f t="shared" ref="T55" si="504">T52+T53+T54</f>
        <v>9276.2115959999992</v>
      </c>
      <c r="U55" s="21">
        <f t="shared" ref="U55" si="505">IF(L55&gt;0,V55/L55,0)</f>
        <v>0.50469326038248807</v>
      </c>
      <c r="V55" s="54">
        <f t="shared" ref="V55" si="506">V52+V53+V54</f>
        <v>22838.022096000001</v>
      </c>
      <c r="W55" s="21">
        <f t="shared" ref="W55" si="507">IF(L55&gt;0,X55/L55,0)</f>
        <v>0.39334749337101793</v>
      </c>
      <c r="X55" s="54">
        <f t="shared" ref="X55" si="508">X52+X53+X54</f>
        <v>17799.482279999997</v>
      </c>
      <c r="Y55" s="55">
        <f t="shared" ref="Y55" si="509">IF(L55&gt;0,Z55/L55,0)</f>
        <v>3.1167865421389508E-3</v>
      </c>
      <c r="Z55" s="56">
        <f t="shared" ref="Z55" si="510">SUM(Z52:Z54)</f>
        <v>141.03861791999998</v>
      </c>
      <c r="AA55" s="55">
        <f t="shared" ref="AA55" si="511">IF(L55&gt;0,(AA52*L52+AA53*L53+AA54*L54)/L55,0)</f>
        <v>3.2492325982648187E-3</v>
      </c>
      <c r="AB55" s="55">
        <f t="shared" ref="AB55" si="512">IF(J55&gt;0,(J52*AB52+J53*AB53+J54*AB54)/J55,0)</f>
        <v>3.1334768877404535E-4</v>
      </c>
      <c r="AC55" s="52">
        <f t="shared" ref="AC55" si="513">SUM(AC52:AC54)</f>
        <v>14.181661079999998</v>
      </c>
      <c r="AD55" s="53">
        <f t="shared" ref="AD55" si="514">IF(J55&gt;0,(J52*AD52+J53*AD53+J54*AD54)/J55,0)</f>
        <v>0.21926625240966327</v>
      </c>
      <c r="AE55" s="58">
        <f t="shared" ref="AE55" si="515">SUM(AE52:AE54)</f>
        <v>129.34324700000002</v>
      </c>
      <c r="AF55" s="53">
        <f t="shared" ref="AF55" si="516">IF(AND(Z55&gt;0),((Z52*AF52+Z53*AF53+Z54*AF54)/Z55),0)</f>
        <v>0.90073632870751197</v>
      </c>
      <c r="AG55" s="57">
        <f t="shared" si="6"/>
        <v>0.90482172439916309</v>
      </c>
      <c r="AH55" s="51">
        <f t="shared" ref="AH55" si="517">SUM(AH52:AH54)</f>
        <v>647</v>
      </c>
      <c r="AI55" s="21">
        <f t="shared" ref="AI55" si="518">IF(AH55&gt;0,(AI52*AH52+AI53*AH53+AI54*AH54)/AH55,0)</f>
        <v>8.8338485316846987E-2</v>
      </c>
      <c r="AJ55" s="53">
        <f t="shared" ref="AJ55" si="519">IF(J55&gt;0,(AJ52*J52+AJ53*J53+AJ54*J54)/J55,0)</f>
        <v>0.22516738443870229</v>
      </c>
      <c r="AK55" s="58">
        <f t="shared" ref="AK55" si="520">SUM(AK52:AK54)</f>
        <v>132.850312</v>
      </c>
      <c r="AL55" s="56"/>
      <c r="AM55" s="56">
        <f t="shared" ref="AM55" si="521">SUM(AM52:AM54)</f>
        <v>0</v>
      </c>
      <c r="AN55" s="106"/>
      <c r="AO55" s="107">
        <f>AN54</f>
        <v>2292.5800000000004</v>
      </c>
      <c r="AP55" s="51">
        <f t="shared" ref="AP55" si="522">SUM(AP52:AP54)</f>
        <v>0</v>
      </c>
      <c r="AQ55" s="59"/>
      <c r="AR55" s="58"/>
      <c r="AS55" s="58"/>
      <c r="AT55" s="58"/>
      <c r="AU55" s="58"/>
    </row>
    <row r="56" spans="1:47" x14ac:dyDescent="0.2">
      <c r="A56" s="187">
        <v>14</v>
      </c>
      <c r="B56" s="23">
        <v>1</v>
      </c>
      <c r="C56" s="11" t="s">
        <v>53</v>
      </c>
      <c r="D56" s="12">
        <v>6367</v>
      </c>
      <c r="E56" s="12">
        <v>1</v>
      </c>
      <c r="F56" s="12">
        <v>10968</v>
      </c>
      <c r="G56" s="13">
        <v>3</v>
      </c>
      <c r="H56" s="13">
        <v>5.6</v>
      </c>
      <c r="I56" s="12">
        <v>11987</v>
      </c>
      <c r="J56" s="12">
        <v>16097</v>
      </c>
      <c r="K56" s="14">
        <v>7.3999999999999996E-2</v>
      </c>
      <c r="L56" s="24">
        <f t="shared" ref="L56:L58" si="523">J56*(1-K56)</f>
        <v>14905.822</v>
      </c>
      <c r="M56" s="15">
        <v>0.77200000000000002</v>
      </c>
      <c r="N56" s="25">
        <f t="shared" ref="N56:N58" si="524">L56*M56</f>
        <v>11507.294584000001</v>
      </c>
      <c r="O56" s="14">
        <v>0.18</v>
      </c>
      <c r="P56" s="25">
        <f t="shared" ref="P56:P58" si="525">L56*O56</f>
        <v>2683.0479599999999</v>
      </c>
      <c r="Q56" s="16">
        <v>4.8000000000000001E-2</v>
      </c>
      <c r="R56" s="25">
        <f t="shared" ref="R56:R58" si="526">L56*Q56</f>
        <v>715.47945600000003</v>
      </c>
      <c r="S56" s="26">
        <v>0.19500000000000001</v>
      </c>
      <c r="T56" s="25">
        <f t="shared" ref="T56:T58" si="527">L56*S56</f>
        <v>2906.6352900000002</v>
      </c>
      <c r="U56" s="16">
        <v>0.50800000000000001</v>
      </c>
      <c r="V56" s="25">
        <f t="shared" ref="V56:V58" si="528">L56*U56</f>
        <v>7572.1575760000005</v>
      </c>
      <c r="W56" s="16">
        <v>0.39</v>
      </c>
      <c r="X56" s="25">
        <f t="shared" ref="X56:X58" si="529">W56*L56</f>
        <v>5813.2705800000003</v>
      </c>
      <c r="Y56" s="17">
        <v>3.1900000000000001E-3</v>
      </c>
      <c r="Z56" s="18">
        <f t="shared" ref="Z56:Z58" si="530">L56*Y56</f>
        <v>47.549572180000006</v>
      </c>
      <c r="AA56" s="27">
        <f>IF(L56&gt;0,(AC56+AK56)/L56,0)</f>
        <v>3.5212047614683706E-3</v>
      </c>
      <c r="AB56" s="17">
        <v>2.9999999999999997E-4</v>
      </c>
      <c r="AC56" s="24">
        <f t="shared" ref="AC56:AC58" si="531">AB56*L56</f>
        <v>4.4717465999999995</v>
      </c>
      <c r="AD56" s="118">
        <v>0.2185</v>
      </c>
      <c r="AE56" s="30">
        <f t="shared" ref="AE56:AE58" si="532">AH56*(1-AI56)*AD56</f>
        <v>45.933506999999999</v>
      </c>
      <c r="AF56" s="28">
        <f t="shared" ref="AF56:AF58" si="533">IF(AND(AD56&gt;0,AB56&gt;0,Y56&gt;0),((Y56-AB56)*AD56)/((AD56-AB56)*Y56),0)</f>
        <v>0.90720169870901557</v>
      </c>
      <c r="AG56" s="60">
        <f t="shared" si="6"/>
        <v>0.91600504632303259</v>
      </c>
      <c r="AH56" s="12">
        <v>229</v>
      </c>
      <c r="AI56" s="14">
        <v>8.2000000000000003E-2</v>
      </c>
      <c r="AJ56" s="15">
        <v>0.22839999999999999</v>
      </c>
      <c r="AK56" s="30">
        <f t="shared" ref="AK56:AK58" si="534">AH56*(1-AI56)*AJ56</f>
        <v>48.014704799999997</v>
      </c>
      <c r="AL56" s="19">
        <v>1.76</v>
      </c>
      <c r="AM56" s="19">
        <v>1200.8599999999999</v>
      </c>
      <c r="AN56" s="102">
        <f>AN54+AH56-AM56</f>
        <v>1320.7200000000005</v>
      </c>
      <c r="AO56" s="103"/>
      <c r="AP56" s="12"/>
      <c r="AQ56" s="31"/>
      <c r="AR56" s="20"/>
      <c r="AS56" s="20"/>
      <c r="AT56" s="20"/>
      <c r="AU56" s="20"/>
    </row>
    <row r="57" spans="1:47" x14ac:dyDescent="0.2">
      <c r="A57" s="188"/>
      <c r="B57" s="33">
        <v>2</v>
      </c>
      <c r="C57" s="11" t="s">
        <v>50</v>
      </c>
      <c r="D57" s="34">
        <v>23653</v>
      </c>
      <c r="E57" s="34">
        <v>2</v>
      </c>
      <c r="F57" s="34">
        <v>16670</v>
      </c>
      <c r="G57" s="35">
        <v>2.2999999999999998</v>
      </c>
      <c r="H57" s="35">
        <v>5.6</v>
      </c>
      <c r="I57" s="34">
        <v>16879</v>
      </c>
      <c r="J57" s="34">
        <v>16291</v>
      </c>
      <c r="K57" s="36">
        <v>7.8E-2</v>
      </c>
      <c r="L57" s="37">
        <f t="shared" si="523"/>
        <v>15020.302000000001</v>
      </c>
      <c r="M57" s="38">
        <v>0.64300000000000002</v>
      </c>
      <c r="N57" s="25">
        <f t="shared" si="524"/>
        <v>9658.0541860000012</v>
      </c>
      <c r="O57" s="36">
        <v>0.32800000000000001</v>
      </c>
      <c r="P57" s="25">
        <f t="shared" si="525"/>
        <v>4926.6590560000004</v>
      </c>
      <c r="Q57" s="39">
        <v>2.9000000000000001E-2</v>
      </c>
      <c r="R57" s="25">
        <f t="shared" si="526"/>
        <v>435.58875800000004</v>
      </c>
      <c r="S57" s="28">
        <v>0.19700000000000001</v>
      </c>
      <c r="T57" s="25">
        <f t="shared" si="527"/>
        <v>2958.9994940000006</v>
      </c>
      <c r="U57" s="39">
        <v>0.51700000000000002</v>
      </c>
      <c r="V57" s="25">
        <f t="shared" si="528"/>
        <v>7765.4961340000009</v>
      </c>
      <c r="W57" s="39">
        <v>0.39</v>
      </c>
      <c r="X57" s="25">
        <f t="shared" si="529"/>
        <v>5857.9177800000007</v>
      </c>
      <c r="Y57" s="40">
        <v>3.1099999999999999E-3</v>
      </c>
      <c r="Z57" s="18">
        <f t="shared" si="530"/>
        <v>46.713139220000002</v>
      </c>
      <c r="AA57" s="27">
        <f>IF(L57&gt;0,(AC57+AK57)/L57,0)</f>
        <v>3.3315351329154365E-3</v>
      </c>
      <c r="AB57" s="40">
        <v>3.1E-4</v>
      </c>
      <c r="AC57" s="37">
        <f t="shared" si="531"/>
        <v>4.6562936200000005</v>
      </c>
      <c r="AD57" s="28">
        <v>0.21890000000000001</v>
      </c>
      <c r="AE57" s="41">
        <f t="shared" si="532"/>
        <v>44.173582200000006</v>
      </c>
      <c r="AF57" s="28">
        <f t="shared" si="533"/>
        <v>0.9015983615540053</v>
      </c>
      <c r="AG57" s="29">
        <f t="shared" si="6"/>
        <v>0.90820165957407473</v>
      </c>
      <c r="AH57" s="34">
        <v>222</v>
      </c>
      <c r="AI57" s="36">
        <v>9.0999999999999998E-2</v>
      </c>
      <c r="AJ57" s="38">
        <v>0.22489999999999999</v>
      </c>
      <c r="AK57" s="41">
        <f t="shared" si="534"/>
        <v>45.384370199999999</v>
      </c>
      <c r="AL57" s="42">
        <v>1.65</v>
      </c>
      <c r="AM57" s="42"/>
      <c r="AN57" s="122">
        <f>AN56+AH57-AM57</f>
        <v>1542.7200000000005</v>
      </c>
      <c r="AO57" s="105"/>
      <c r="AP57" s="43"/>
      <c r="AQ57" s="44"/>
      <c r="AR57" s="45"/>
      <c r="AS57" s="45"/>
      <c r="AT57" s="45"/>
      <c r="AU57" s="45"/>
    </row>
    <row r="58" spans="1:47" x14ac:dyDescent="0.2">
      <c r="A58" s="188"/>
      <c r="B58" s="33">
        <v>3</v>
      </c>
      <c r="C58" s="46" t="s">
        <v>51</v>
      </c>
      <c r="D58" s="43">
        <v>18700</v>
      </c>
      <c r="E58" s="43">
        <v>2</v>
      </c>
      <c r="F58" s="43">
        <v>19012</v>
      </c>
      <c r="G58" s="37">
        <v>3.4</v>
      </c>
      <c r="H58" s="37">
        <v>4.3</v>
      </c>
      <c r="I58" s="43">
        <v>18637</v>
      </c>
      <c r="J58" s="43">
        <v>16272</v>
      </c>
      <c r="K58" s="39">
        <v>7.9000000000000001E-2</v>
      </c>
      <c r="L58" s="37">
        <f t="shared" si="523"/>
        <v>14986.512000000001</v>
      </c>
      <c r="M58" s="28">
        <v>0.58399999999999996</v>
      </c>
      <c r="N58" s="25">
        <f t="shared" si="524"/>
        <v>8752.1230080000005</v>
      </c>
      <c r="O58" s="39">
        <v>0.38700000000000001</v>
      </c>
      <c r="P58" s="25">
        <f t="shared" si="525"/>
        <v>5799.7801440000003</v>
      </c>
      <c r="Q58" s="39">
        <v>2.9000000000000001E-2</v>
      </c>
      <c r="R58" s="25">
        <f t="shared" si="526"/>
        <v>434.60884800000002</v>
      </c>
      <c r="S58" s="28">
        <v>0.20499999999999999</v>
      </c>
      <c r="T58" s="25">
        <f t="shared" si="527"/>
        <v>3072.2349599999998</v>
      </c>
      <c r="U58" s="39">
        <v>0.52</v>
      </c>
      <c r="V58" s="25">
        <f t="shared" si="528"/>
        <v>7792.9862400000002</v>
      </c>
      <c r="W58" s="39">
        <v>0.39</v>
      </c>
      <c r="X58" s="25">
        <f t="shared" si="529"/>
        <v>5844.7396800000006</v>
      </c>
      <c r="Y58" s="47">
        <v>3.1800000000000001E-3</v>
      </c>
      <c r="Z58" s="18">
        <f t="shared" si="530"/>
        <v>47.657108160000007</v>
      </c>
      <c r="AA58" s="27">
        <f>IF(L58&gt;0,(AC58+AK58)/L58,0)</f>
        <v>3.3321306198533722E-3</v>
      </c>
      <c r="AB58" s="47">
        <v>3.1E-4</v>
      </c>
      <c r="AC58" s="37">
        <f t="shared" si="531"/>
        <v>4.6458187200000003</v>
      </c>
      <c r="AD58" s="28">
        <v>0.21959999999999999</v>
      </c>
      <c r="AE58" s="41">
        <f t="shared" si="532"/>
        <v>44.4610944</v>
      </c>
      <c r="AF58" s="28">
        <f t="shared" si="533"/>
        <v>0.90379156746859723</v>
      </c>
      <c r="AG58" s="29">
        <f t="shared" si="6"/>
        <v>0.90822503638995122</v>
      </c>
      <c r="AH58" s="43">
        <v>222</v>
      </c>
      <c r="AI58" s="39">
        <v>8.7999999999999995E-2</v>
      </c>
      <c r="AJ58" s="28">
        <v>0.22370000000000001</v>
      </c>
      <c r="AK58" s="41">
        <f t="shared" si="534"/>
        <v>45.291196800000002</v>
      </c>
      <c r="AL58" s="18">
        <v>1.63</v>
      </c>
      <c r="AM58" s="18"/>
      <c r="AN58" s="122">
        <f>AN57+AH58-AM58</f>
        <v>1764.7200000000005</v>
      </c>
      <c r="AO58" s="105"/>
      <c r="AP58" s="43"/>
      <c r="AQ58" s="48"/>
      <c r="AR58" s="41"/>
      <c r="AS58" s="41"/>
      <c r="AT58" s="41"/>
      <c r="AU58" s="41"/>
    </row>
    <row r="59" spans="1:47" s="22" customFormat="1" ht="13.5" thickBot="1" x14ac:dyDescent="0.25">
      <c r="A59" s="189"/>
      <c r="B59" s="49" t="s">
        <v>38</v>
      </c>
      <c r="C59" s="50"/>
      <c r="D59" s="51">
        <f t="shared" ref="D59" si="535">SUM(D56:D58)</f>
        <v>48720</v>
      </c>
      <c r="E59" s="51"/>
      <c r="F59" s="51">
        <f t="shared" ref="F59" si="536">SUM(F56:F58)</f>
        <v>46650</v>
      </c>
      <c r="G59" s="52"/>
      <c r="H59" s="52"/>
      <c r="I59" s="51">
        <f t="shared" ref="I59:J59" si="537">SUM(I56:I58)</f>
        <v>47503</v>
      </c>
      <c r="J59" s="51">
        <f t="shared" si="537"/>
        <v>48660</v>
      </c>
      <c r="K59" s="21">
        <f t="shared" ref="K59" si="538">IF(J59&gt;0,(J56*K56+J57*K57+J58*K58)/J59,0)</f>
        <v>7.7011179613645717E-2</v>
      </c>
      <c r="L59" s="52">
        <f t="shared" ref="L59" si="539">L56+L57+L58</f>
        <v>44912.636000000006</v>
      </c>
      <c r="M59" s="53">
        <f t="shared" ref="M59" si="540">IF(L59&gt;0,N59/L59,0)</f>
        <v>0.66612593787636964</v>
      </c>
      <c r="N59" s="54">
        <f t="shared" ref="N59" si="541">N56+N57+N58</f>
        <v>29917.471778000006</v>
      </c>
      <c r="O59" s="21">
        <f t="shared" ref="O59" si="542">IF(L59&gt;0,P59/L59,0)</f>
        <v>0.29856825059210507</v>
      </c>
      <c r="P59" s="54">
        <f t="shared" ref="P59" si="543">P56+P57+P58</f>
        <v>13409.487160000001</v>
      </c>
      <c r="Q59" s="21">
        <f t="shared" ref="Q59" si="544">IF(L59&gt;0,R59/L59,0)</f>
        <v>3.5305811531525337E-2</v>
      </c>
      <c r="R59" s="54">
        <f t="shared" ref="R59" si="545">R56+R57+R58</f>
        <v>1585.6770620000002</v>
      </c>
      <c r="S59" s="21">
        <f t="shared" ref="S59" si="546">IF(L59&gt;0,T59/L59,0)</f>
        <v>0.19900568169723992</v>
      </c>
      <c r="T59" s="54">
        <f t="shared" ref="T59" si="547">T56+T57+T58</f>
        <v>8937.8697439999996</v>
      </c>
      <c r="U59" s="21">
        <f t="shared" ref="U59" si="548">IF(L59&gt;0,V59/L59,0)</f>
        <v>0.51501408089251322</v>
      </c>
      <c r="V59" s="54">
        <f t="shared" ref="V59" si="549">V56+V57+V58</f>
        <v>23130.639950000004</v>
      </c>
      <c r="W59" s="21">
        <f t="shared" ref="W59" si="550">IF(L59&gt;0,X59/L59,0)</f>
        <v>0.3899999999999999</v>
      </c>
      <c r="X59" s="54">
        <f t="shared" ref="X59" si="551">X56+X57+X58</f>
        <v>17515.928039999999</v>
      </c>
      <c r="Y59" s="55">
        <f t="shared" ref="Y59" si="552">IF(L59&gt;0,Z59/L59,0)</f>
        <v>3.1599084845520976E-3</v>
      </c>
      <c r="Z59" s="56">
        <f t="shared" ref="Z59" si="553">SUM(Z56:Z58)</f>
        <v>141.91981956000001</v>
      </c>
      <c r="AA59" s="55">
        <f t="shared" ref="AA59" si="554">IF(L59&gt;0,(AA56*L56+AA57*L57+AA58*L58)/L59,0)</f>
        <v>3.3946823058882574E-3</v>
      </c>
      <c r="AB59" s="55">
        <f t="shared" ref="AB59" si="555">IF(J59&gt;0,(J56*AB56+J57*AB57+J58*AB58)/J59,0)</f>
        <v>3.0669194410193177E-4</v>
      </c>
      <c r="AC59" s="52">
        <f t="shared" ref="AC59" si="556">SUM(AC56:AC58)</f>
        <v>13.77385894</v>
      </c>
      <c r="AD59" s="53">
        <f t="shared" ref="AD59" si="557">IF(J59&gt;0,(J56*AD56+J57*AD57+J58*AD58)/J59,0)</f>
        <v>0.21900175914508835</v>
      </c>
      <c r="AE59" s="58">
        <f t="shared" ref="AE59" si="558">SUM(AE56:AE58)</f>
        <v>134.5681836</v>
      </c>
      <c r="AF59" s="53">
        <f t="shared" ref="AF59" si="559">IF(AND(Z59&gt;0),((Z56*AF56+Z57*AF57+Z58*AF58)/Z59),0)</f>
        <v>0.90421221871039126</v>
      </c>
      <c r="AG59" s="57">
        <f t="shared" si="6"/>
        <v>0.9108931888269044</v>
      </c>
      <c r="AH59" s="51">
        <f t="shared" ref="AH59" si="560">SUM(AH56:AH58)</f>
        <v>673</v>
      </c>
      <c r="AI59" s="21">
        <f t="shared" ref="AI59" si="561">IF(AH59&gt;0,(AI56*AH56+AI57*AH57+AI58*AH58)/AH59,0)</f>
        <v>8.6947994056463598E-2</v>
      </c>
      <c r="AJ59" s="53">
        <f t="shared" ref="AJ59" si="562">IF(J59&gt;0,(AJ56*J56+AJ57*J57+AJ58*J58)/J59,0)</f>
        <v>0.22565653719687631</v>
      </c>
      <c r="AK59" s="58">
        <f t="shared" ref="AK59" si="563">SUM(AK56:AK58)</f>
        <v>138.6902718</v>
      </c>
      <c r="AL59" s="56"/>
      <c r="AM59" s="56">
        <f t="shared" ref="AM59" si="564">SUM(AM56:AM58)</f>
        <v>1200.8599999999999</v>
      </c>
      <c r="AN59" s="106"/>
      <c r="AO59" s="107">
        <f>AN58</f>
        <v>1764.7200000000005</v>
      </c>
      <c r="AP59" s="51">
        <f t="shared" ref="AP59" si="565">SUM(AP56:AP58)</f>
        <v>0</v>
      </c>
      <c r="AQ59" s="59"/>
      <c r="AR59" s="58"/>
      <c r="AS59" s="58"/>
      <c r="AT59" s="58"/>
      <c r="AU59" s="58"/>
    </row>
    <row r="60" spans="1:47" x14ac:dyDescent="0.2">
      <c r="A60" s="187">
        <v>15</v>
      </c>
      <c r="B60" s="23">
        <v>1</v>
      </c>
      <c r="C60" s="11" t="s">
        <v>49</v>
      </c>
      <c r="D60" s="12">
        <v>5931</v>
      </c>
      <c r="E60" s="12">
        <v>1</v>
      </c>
      <c r="F60" s="12">
        <v>11825</v>
      </c>
      <c r="G60" s="13">
        <v>2</v>
      </c>
      <c r="H60" s="13">
        <v>5</v>
      </c>
      <c r="I60" s="12">
        <v>12376</v>
      </c>
      <c r="J60" s="12">
        <v>15796</v>
      </c>
      <c r="K60" s="14">
        <v>7.5999999999999998E-2</v>
      </c>
      <c r="L60" s="24">
        <f t="shared" ref="L60:L62" si="566">J60*(1-K60)</f>
        <v>14595.504000000001</v>
      </c>
      <c r="M60" s="15">
        <v>0.67800000000000005</v>
      </c>
      <c r="N60" s="25">
        <f t="shared" ref="N60:N62" si="567">L60*M60</f>
        <v>9895.7517120000011</v>
      </c>
      <c r="O60" s="14">
        <v>0.29699999999999999</v>
      </c>
      <c r="P60" s="25">
        <f t="shared" ref="P60:P62" si="568">L60*O60</f>
        <v>4334.8646879999997</v>
      </c>
      <c r="Q60" s="16">
        <v>2.5000000000000001E-2</v>
      </c>
      <c r="R60" s="25">
        <f t="shared" ref="R60:R62" si="569">L60*Q60</f>
        <v>364.88760000000002</v>
      </c>
      <c r="S60" s="26">
        <v>0.21299999999999999</v>
      </c>
      <c r="T60" s="25">
        <f t="shared" ref="T60:T62" si="570">L60*S60</f>
        <v>3108.8423520000001</v>
      </c>
      <c r="U60" s="16">
        <v>0.51400000000000001</v>
      </c>
      <c r="V60" s="25">
        <f t="shared" ref="V60:V62" si="571">L60*U60</f>
        <v>7502.0890560000007</v>
      </c>
      <c r="W60" s="16">
        <v>0.39</v>
      </c>
      <c r="X60" s="25">
        <f t="shared" ref="X60:X62" si="572">W60*L60</f>
        <v>5692.2465600000005</v>
      </c>
      <c r="Y60" s="17">
        <v>3.1800000000000001E-3</v>
      </c>
      <c r="Z60" s="18">
        <f t="shared" ref="Z60:Z62" si="573">L60*Y60</f>
        <v>46.413702720000003</v>
      </c>
      <c r="AA60" s="27">
        <f>IF(L60&gt;0,(AC60+AK60)/L60,0)</f>
        <v>3.4265722334768296E-3</v>
      </c>
      <c r="AB60" s="17">
        <v>3.1E-4</v>
      </c>
      <c r="AC60" s="24">
        <f t="shared" ref="AC60:AC62" si="574">AB60*L60</f>
        <v>4.5246062400000007</v>
      </c>
      <c r="AD60" s="118">
        <v>0.22090000000000001</v>
      </c>
      <c r="AE60" s="30">
        <f t="shared" ref="AE60:AE62" si="575">AH60*(1-AI60)*AD60</f>
        <v>44.168292300000005</v>
      </c>
      <c r="AF60" s="28">
        <f t="shared" ref="AF60:AF62" si="576">IF(AND(AD60&gt;0,AB60&gt;0,Y60&gt;0),((Y60-AB60)*AD60)/((AD60-AB60)*Y60),0)</f>
        <v>0.90378404855360739</v>
      </c>
      <c r="AG60" s="60">
        <f t="shared" si="6"/>
        <v>0.91077163219926871</v>
      </c>
      <c r="AH60" s="12">
        <v>219</v>
      </c>
      <c r="AI60" s="14">
        <v>8.6999999999999994E-2</v>
      </c>
      <c r="AJ60" s="15">
        <v>0.22750000000000001</v>
      </c>
      <c r="AK60" s="30">
        <f t="shared" ref="AK60:AK62" si="577">AH60*(1-AI60)*AJ60</f>
        <v>45.487942500000003</v>
      </c>
      <c r="AL60" s="19">
        <v>1.75</v>
      </c>
      <c r="AM60" s="19">
        <v>1161.82</v>
      </c>
      <c r="AN60" s="102">
        <f>AN58+AH60-AM60</f>
        <v>821.90000000000055</v>
      </c>
      <c r="AO60" s="103"/>
      <c r="AP60" s="12"/>
      <c r="AQ60" s="31"/>
      <c r="AR60" s="20"/>
      <c r="AS60" s="20"/>
      <c r="AT60" s="20"/>
      <c r="AU60" s="20"/>
    </row>
    <row r="61" spans="1:47" x14ac:dyDescent="0.2">
      <c r="A61" s="188"/>
      <c r="B61" s="33">
        <v>2</v>
      </c>
      <c r="C61" s="11" t="s">
        <v>50</v>
      </c>
      <c r="D61" s="34">
        <v>20669</v>
      </c>
      <c r="E61" s="34">
        <v>4</v>
      </c>
      <c r="F61" s="34">
        <v>16928</v>
      </c>
      <c r="G61" s="35">
        <v>2.4</v>
      </c>
      <c r="H61" s="35">
        <v>5.8</v>
      </c>
      <c r="I61" s="34">
        <v>17811</v>
      </c>
      <c r="J61" s="34">
        <v>15711</v>
      </c>
      <c r="K61" s="36">
        <v>7.3999999999999996E-2</v>
      </c>
      <c r="L61" s="37">
        <f t="shared" si="566"/>
        <v>14548.386</v>
      </c>
      <c r="M61" s="38">
        <v>0.71399999999999997</v>
      </c>
      <c r="N61" s="25">
        <f t="shared" si="567"/>
        <v>10387.547603999999</v>
      </c>
      <c r="O61" s="36">
        <v>0.25700000000000001</v>
      </c>
      <c r="P61" s="25">
        <f t="shared" si="568"/>
        <v>3738.9352020000001</v>
      </c>
      <c r="Q61" s="39">
        <v>2.9000000000000001E-2</v>
      </c>
      <c r="R61" s="25">
        <f t="shared" si="569"/>
        <v>421.90319400000004</v>
      </c>
      <c r="S61" s="28">
        <v>0.20699999999999999</v>
      </c>
      <c r="T61" s="25">
        <f t="shared" si="570"/>
        <v>3011.5159020000001</v>
      </c>
      <c r="U61" s="39">
        <v>0.50600000000000001</v>
      </c>
      <c r="V61" s="25">
        <f t="shared" si="571"/>
        <v>7361.4833160000007</v>
      </c>
      <c r="W61" s="39">
        <v>0.39</v>
      </c>
      <c r="X61" s="25">
        <f t="shared" si="572"/>
        <v>5673.8705400000008</v>
      </c>
      <c r="Y61" s="40">
        <v>3.1099999999999999E-3</v>
      </c>
      <c r="Z61" s="18">
        <f t="shared" si="573"/>
        <v>45.245480460000003</v>
      </c>
      <c r="AA61" s="27">
        <f>IF(L61&gt;0,(AC61+AK61)/L61,0)</f>
        <v>3.5097682959470558E-3</v>
      </c>
      <c r="AB61" s="40">
        <v>2.9E-4</v>
      </c>
      <c r="AC61" s="37">
        <f t="shared" si="574"/>
        <v>4.2190319399999998</v>
      </c>
      <c r="AD61" s="28">
        <v>0.22420000000000001</v>
      </c>
      <c r="AE61" s="41">
        <f t="shared" si="575"/>
        <v>45.700928000000005</v>
      </c>
      <c r="AF61" s="28">
        <f t="shared" si="576"/>
        <v>0.90792680396249015</v>
      </c>
      <c r="AG61" s="29">
        <f t="shared" si="6"/>
        <v>0.91853262077995024</v>
      </c>
      <c r="AH61" s="34">
        <v>224</v>
      </c>
      <c r="AI61" s="36">
        <v>0.09</v>
      </c>
      <c r="AJ61" s="38">
        <v>0.2298</v>
      </c>
      <c r="AK61" s="41">
        <f t="shared" si="577"/>
        <v>46.842432000000002</v>
      </c>
      <c r="AL61" s="42">
        <v>1.68</v>
      </c>
      <c r="AM61" s="42"/>
      <c r="AN61" s="122">
        <f>AN60+AH61-AM61</f>
        <v>1045.9000000000005</v>
      </c>
      <c r="AO61" s="105"/>
      <c r="AP61" s="43"/>
      <c r="AQ61" s="44"/>
      <c r="AR61" s="45"/>
      <c r="AS61" s="45"/>
      <c r="AT61" s="45"/>
      <c r="AU61" s="45"/>
    </row>
    <row r="62" spans="1:47" x14ac:dyDescent="0.2">
      <c r="A62" s="188"/>
      <c r="B62" s="33">
        <v>3</v>
      </c>
      <c r="C62" s="46" t="s">
        <v>51</v>
      </c>
      <c r="D62" s="43">
        <v>22160</v>
      </c>
      <c r="E62" s="43">
        <v>1</v>
      </c>
      <c r="F62" s="43">
        <v>19866</v>
      </c>
      <c r="G62" s="37">
        <v>3.8</v>
      </c>
      <c r="H62" s="37">
        <v>5.6</v>
      </c>
      <c r="I62" s="43">
        <v>20011</v>
      </c>
      <c r="J62" s="43">
        <v>15659</v>
      </c>
      <c r="K62" s="39">
        <v>8.2000000000000003E-2</v>
      </c>
      <c r="L62" s="37">
        <f t="shared" si="566"/>
        <v>14374.962000000001</v>
      </c>
      <c r="M62" s="28">
        <v>0.59099999999999997</v>
      </c>
      <c r="N62" s="25">
        <f t="shared" si="567"/>
        <v>8495.6025420000005</v>
      </c>
      <c r="O62" s="39">
        <v>0.38300000000000001</v>
      </c>
      <c r="P62" s="25">
        <f t="shared" si="568"/>
        <v>5505.6104460000006</v>
      </c>
      <c r="Q62" s="39">
        <v>2.5999999999999999E-2</v>
      </c>
      <c r="R62" s="25">
        <f t="shared" si="569"/>
        <v>373.74901199999999</v>
      </c>
      <c r="S62" s="28">
        <v>0.19800000000000001</v>
      </c>
      <c r="T62" s="25">
        <f t="shared" si="570"/>
        <v>2846.2424760000004</v>
      </c>
      <c r="U62" s="39">
        <v>0.53100000000000003</v>
      </c>
      <c r="V62" s="25">
        <f t="shared" si="571"/>
        <v>7633.1048220000011</v>
      </c>
      <c r="W62" s="39">
        <v>0.38</v>
      </c>
      <c r="X62" s="25">
        <f t="shared" si="572"/>
        <v>5462.485560000001</v>
      </c>
      <c r="Y62" s="47">
        <v>3.1099999999999999E-3</v>
      </c>
      <c r="Z62" s="18">
        <f t="shared" si="573"/>
        <v>44.706131820000003</v>
      </c>
      <c r="AA62" s="27">
        <f>IF(L62&gt;0,(AC62+AK62)/L62,0)</f>
        <v>3.3225458390776963E-3</v>
      </c>
      <c r="AB62" s="47">
        <v>2.9E-4</v>
      </c>
      <c r="AC62" s="37">
        <f t="shared" si="574"/>
        <v>4.1687389800000005</v>
      </c>
      <c r="AD62" s="28">
        <v>0.22309999999999999</v>
      </c>
      <c r="AE62" s="41">
        <f t="shared" si="575"/>
        <v>41.776367400000005</v>
      </c>
      <c r="AF62" s="28">
        <f t="shared" si="576"/>
        <v>0.90793260186934188</v>
      </c>
      <c r="AG62" s="29">
        <f t="shared" si="6"/>
        <v>0.91385592667458115</v>
      </c>
      <c r="AH62" s="43">
        <v>206</v>
      </c>
      <c r="AI62" s="39">
        <v>9.0999999999999998E-2</v>
      </c>
      <c r="AJ62" s="28">
        <v>0.23280000000000001</v>
      </c>
      <c r="AK62" s="41">
        <f t="shared" si="577"/>
        <v>43.592731200000003</v>
      </c>
      <c r="AL62" s="18">
        <v>1.62</v>
      </c>
      <c r="AM62" s="18"/>
      <c r="AN62" s="122">
        <f>AN61+AH62-AM62</f>
        <v>1251.9000000000005</v>
      </c>
      <c r="AO62" s="105"/>
      <c r="AP62" s="43"/>
      <c r="AQ62" s="48"/>
      <c r="AR62" s="41"/>
      <c r="AS62" s="41"/>
      <c r="AT62" s="41"/>
      <c r="AU62" s="41"/>
    </row>
    <row r="63" spans="1:47" s="22" customFormat="1" ht="13.5" thickBot="1" x14ac:dyDescent="0.25">
      <c r="A63" s="189"/>
      <c r="B63" s="49" t="s">
        <v>38</v>
      </c>
      <c r="C63" s="50"/>
      <c r="D63" s="51">
        <f t="shared" ref="D63" si="578">SUM(D60:D62)</f>
        <v>48760</v>
      </c>
      <c r="E63" s="51"/>
      <c r="F63" s="51">
        <f t="shared" ref="F63" si="579">SUM(F60:F62)</f>
        <v>48619</v>
      </c>
      <c r="G63" s="52"/>
      <c r="H63" s="52"/>
      <c r="I63" s="51">
        <f t="shared" ref="I63:J63" si="580">SUM(I60:I62)</f>
        <v>50198</v>
      </c>
      <c r="J63" s="51">
        <f t="shared" si="580"/>
        <v>47166</v>
      </c>
      <c r="K63" s="21">
        <f t="shared" ref="K63" si="581">IF(J63&gt;0,(J60*K60+J61*K61+J62*K62)/J63,0)</f>
        <v>7.7325785523470289E-2</v>
      </c>
      <c r="L63" s="52">
        <f t="shared" ref="L63" si="582">L60+L61+L62</f>
        <v>43518.851999999999</v>
      </c>
      <c r="M63" s="53">
        <f t="shared" ref="M63" si="583">IF(L63&gt;0,N63/L63,0)</f>
        <v>0.66129735816560609</v>
      </c>
      <c r="N63" s="54">
        <f t="shared" ref="N63" si="584">N60+N61+N62</f>
        <v>28778.901858000001</v>
      </c>
      <c r="O63" s="21">
        <f t="shared" ref="O63" si="585">IF(L63&gt;0,P63/L63,0)</f>
        <v>0.31203512298532143</v>
      </c>
      <c r="P63" s="54">
        <f t="shared" ref="P63" si="586">P60+P61+P62</f>
        <v>13579.410336000001</v>
      </c>
      <c r="Q63" s="21">
        <f t="shared" ref="Q63" si="587">IF(L63&gt;0,R63/L63,0)</f>
        <v>2.6667518849072581E-2</v>
      </c>
      <c r="R63" s="54">
        <f t="shared" ref="R63" si="588">R60+R61+R62</f>
        <v>1160.539806</v>
      </c>
      <c r="S63" s="21">
        <f t="shared" ref="S63" si="589">IF(L63&gt;0,T63/L63,0)</f>
        <v>0.20603945917507205</v>
      </c>
      <c r="T63" s="54">
        <f t="shared" ref="T63" si="590">T60+T61+T62</f>
        <v>8966.6007300000019</v>
      </c>
      <c r="U63" s="21">
        <f t="shared" ref="U63" si="591">IF(L63&gt;0,V63/L63,0)</f>
        <v>0.51694096144815593</v>
      </c>
      <c r="V63" s="54">
        <f t="shared" ref="V63" si="592">V60+V61+V62</f>
        <v>22496.677194000004</v>
      </c>
      <c r="W63" s="21">
        <f t="shared" ref="W63" si="593">IF(L63&gt;0,X63/L63,0)</f>
        <v>0.38669684255457853</v>
      </c>
      <c r="X63" s="54">
        <f t="shared" ref="X63" si="594">X60+X61+X62</f>
        <v>16828.602660000004</v>
      </c>
      <c r="Y63" s="55">
        <f t="shared" ref="Y63" si="595">IF(L63&gt;0,Z63/L63,0)</f>
        <v>3.1334768435527668E-3</v>
      </c>
      <c r="Z63" s="56">
        <f t="shared" ref="Z63" si="596">SUM(Z60:Z62)</f>
        <v>136.36531500000001</v>
      </c>
      <c r="AA63" s="55">
        <f t="shared" ref="AA63" si="597">IF(L63&gt;0,(AA60*L60+AA61*L61+AA62*L62)/L63,0)</f>
        <v>3.4200231858138174E-3</v>
      </c>
      <c r="AB63" s="55">
        <f t="shared" ref="AB63" si="598">IF(J63&gt;0,(J60*AB60+J61*AB61+J62*AB62)/J63,0)</f>
        <v>2.966980452020523E-4</v>
      </c>
      <c r="AC63" s="52">
        <f t="shared" ref="AC63" si="599">SUM(AC60:AC62)</f>
        <v>12.912377160000002</v>
      </c>
      <c r="AD63" s="53">
        <f t="shared" ref="AD63" si="600">IF(J63&gt;0,(J60*AD60+J61*AD61+J62*AD62)/J63,0)</f>
        <v>0.22272962515371245</v>
      </c>
      <c r="AE63" s="58">
        <f t="shared" ref="AE63" si="601">SUM(AE60:AE62)</f>
        <v>131.64558770000002</v>
      </c>
      <c r="AF63" s="53">
        <f t="shared" ref="AF63" si="602">IF(AND(Z63&gt;0),((Z60*AF60+Z61*AF61+Z62*AF62)/Z63),0)</f>
        <v>0.90651866424601191</v>
      </c>
      <c r="AG63" s="57">
        <f t="shared" si="6"/>
        <v>0.91442624395425165</v>
      </c>
      <c r="AH63" s="51">
        <f t="shared" ref="AH63" si="603">SUM(AH60:AH62)</f>
        <v>649</v>
      </c>
      <c r="AI63" s="21">
        <f t="shared" ref="AI63" si="604">IF(AH63&gt;0,(AI60*AH60+AI61*AH61+AI62*AH62)/AH63,0)</f>
        <v>8.9305084745762695E-2</v>
      </c>
      <c r="AJ63" s="53">
        <f t="shared" ref="AJ63" si="605">IF(J63&gt;0,(AJ60*J60+AJ61*J61+AJ62*J62)/J63,0)</f>
        <v>0.23002571767798838</v>
      </c>
      <c r="AK63" s="58">
        <f t="shared" ref="AK63" si="606">SUM(AK60:AK62)</f>
        <v>135.92310570000001</v>
      </c>
      <c r="AL63" s="56"/>
      <c r="AM63" s="56">
        <f t="shared" ref="AM63" si="607">SUM(AM60:AM62)</f>
        <v>1161.82</v>
      </c>
      <c r="AN63" s="106"/>
      <c r="AO63" s="107">
        <f>AN62</f>
        <v>1251.9000000000005</v>
      </c>
      <c r="AP63" s="51">
        <f t="shared" ref="AP63" si="608">SUM(AP60:AP62)</f>
        <v>0</v>
      </c>
      <c r="AQ63" s="59"/>
      <c r="AR63" s="58"/>
      <c r="AS63" s="58"/>
      <c r="AT63" s="58"/>
      <c r="AU63" s="58"/>
    </row>
    <row r="64" spans="1:47" x14ac:dyDescent="0.2">
      <c r="A64" s="187">
        <v>16</v>
      </c>
      <c r="B64" s="23">
        <v>1</v>
      </c>
      <c r="C64" s="11" t="s">
        <v>49</v>
      </c>
      <c r="D64" s="12">
        <v>6516</v>
      </c>
      <c r="E64" s="12">
        <v>1</v>
      </c>
      <c r="F64" s="12">
        <v>16308</v>
      </c>
      <c r="G64" s="13">
        <v>3.7</v>
      </c>
      <c r="H64" s="13">
        <v>4.5</v>
      </c>
      <c r="I64" s="12">
        <v>16399</v>
      </c>
      <c r="J64" s="12">
        <v>15788</v>
      </c>
      <c r="K64" s="14">
        <v>7.5999999999999998E-2</v>
      </c>
      <c r="L64" s="24">
        <f t="shared" ref="L64:L66" si="609">J64*(1-K64)</f>
        <v>14588.112000000001</v>
      </c>
      <c r="M64" s="15">
        <v>0.83399999999999996</v>
      </c>
      <c r="N64" s="25">
        <f t="shared" ref="N64:N66" si="610">L64*M64</f>
        <v>12166.485408</v>
      </c>
      <c r="O64" s="14">
        <v>0.127</v>
      </c>
      <c r="P64" s="25">
        <f t="shared" ref="P64:P66" si="611">L64*O64</f>
        <v>1852.6902240000002</v>
      </c>
      <c r="Q64" s="16">
        <v>3.9E-2</v>
      </c>
      <c r="R64" s="25">
        <f t="shared" ref="R64:R66" si="612">L64*Q64</f>
        <v>568.93636800000002</v>
      </c>
      <c r="S64" s="26">
        <v>0.19</v>
      </c>
      <c r="T64" s="25">
        <f t="shared" ref="T64:T66" si="613">L64*S64</f>
        <v>2771.7412800000002</v>
      </c>
      <c r="U64" s="16">
        <v>0.55800000000000005</v>
      </c>
      <c r="V64" s="25">
        <f t="shared" ref="V64:V66" si="614">L64*U64</f>
        <v>8140.1664960000016</v>
      </c>
      <c r="W64" s="16">
        <v>0.38</v>
      </c>
      <c r="X64" s="25">
        <f t="shared" ref="X64:X66" si="615">W64*L64</f>
        <v>5543.4825600000004</v>
      </c>
      <c r="Y64" s="17">
        <v>3.13E-3</v>
      </c>
      <c r="Z64" s="18">
        <f t="shared" ref="Z64:Z66" si="616">L64*Y64</f>
        <v>45.660790560000002</v>
      </c>
      <c r="AA64" s="27">
        <f>IF(L64&gt;0,(AC64+AK64)/L64,0)</f>
        <v>3.1536679674518541E-3</v>
      </c>
      <c r="AB64" s="17">
        <v>3.1E-4</v>
      </c>
      <c r="AC64" s="24">
        <f t="shared" ref="AC64:AC66" si="617">AB64*L64</f>
        <v>4.5223147200000007</v>
      </c>
      <c r="AD64" s="118">
        <v>0.22140000000000001</v>
      </c>
      <c r="AE64" s="30">
        <f t="shared" ref="AE64:AE66" si="618">AH64*(1-AI64)*AD64</f>
        <v>40.318268400000001</v>
      </c>
      <c r="AF64" s="28">
        <f t="shared" ref="AF64:AF66" si="619">IF(AND(AD64&gt;0,AB64&gt;0,Y64&gt;0),((Y64-AB64)*AD64)/((AD64-AB64)*Y64),0)</f>
        <v>0.90222173989254817</v>
      </c>
      <c r="AG64" s="60">
        <f t="shared" si="6"/>
        <v>0.9029305099307211</v>
      </c>
      <c r="AH64" s="12">
        <v>201</v>
      </c>
      <c r="AI64" s="14">
        <v>9.4E-2</v>
      </c>
      <c r="AJ64" s="15">
        <v>0.2278</v>
      </c>
      <c r="AK64" s="30">
        <f t="shared" ref="AK64:AK66" si="620">AH64*(1-AI64)*AJ64</f>
        <v>41.483746799999999</v>
      </c>
      <c r="AL64" s="19">
        <v>1.7</v>
      </c>
      <c r="AM64" s="19">
        <v>505.14</v>
      </c>
      <c r="AN64" s="102">
        <f>AN62+AH64-AM64</f>
        <v>947.76000000000056</v>
      </c>
      <c r="AO64" s="103"/>
      <c r="AP64" s="12"/>
      <c r="AQ64" s="31"/>
      <c r="AR64" s="20"/>
      <c r="AS64" s="20"/>
      <c r="AT64" s="20"/>
      <c r="AU64" s="20"/>
    </row>
    <row r="65" spans="1:47" x14ac:dyDescent="0.2">
      <c r="A65" s="188"/>
      <c r="B65" s="33">
        <v>2</v>
      </c>
      <c r="C65" s="46" t="s">
        <v>52</v>
      </c>
      <c r="D65" s="34">
        <v>22624</v>
      </c>
      <c r="E65" s="34">
        <v>6</v>
      </c>
      <c r="F65" s="34">
        <v>17726</v>
      </c>
      <c r="G65" s="35">
        <v>1.8</v>
      </c>
      <c r="H65" s="35">
        <v>3.6</v>
      </c>
      <c r="I65" s="34">
        <v>17938</v>
      </c>
      <c r="J65" s="34">
        <v>15515</v>
      </c>
      <c r="K65" s="36">
        <v>7.4999999999999997E-2</v>
      </c>
      <c r="L65" s="37">
        <f t="shared" si="609"/>
        <v>14351.375</v>
      </c>
      <c r="M65" s="38">
        <v>0.624</v>
      </c>
      <c r="N65" s="25">
        <f t="shared" si="610"/>
        <v>8955.2579999999998</v>
      </c>
      <c r="O65" s="36">
        <v>0.34</v>
      </c>
      <c r="P65" s="25">
        <f t="shared" si="611"/>
        <v>4879.4675000000007</v>
      </c>
      <c r="Q65" s="39">
        <v>3.5999999999999997E-2</v>
      </c>
      <c r="R65" s="25">
        <f t="shared" si="612"/>
        <v>516.64949999999999</v>
      </c>
      <c r="S65" s="28">
        <v>0.185</v>
      </c>
      <c r="T65" s="25">
        <f t="shared" si="613"/>
        <v>2655.004375</v>
      </c>
      <c r="U65" s="39">
        <v>0.52400000000000002</v>
      </c>
      <c r="V65" s="25">
        <f t="shared" si="614"/>
        <v>7520.1205</v>
      </c>
      <c r="W65" s="39">
        <v>0.38</v>
      </c>
      <c r="X65" s="25">
        <f t="shared" si="615"/>
        <v>5453.5225</v>
      </c>
      <c r="Y65" s="40">
        <v>3.1099999999999999E-3</v>
      </c>
      <c r="Z65" s="18">
        <f t="shared" si="616"/>
        <v>44.632776249999999</v>
      </c>
      <c r="AA65" s="27">
        <f>IF(L65&gt;0,(AC65+AK65)/L65,0)</f>
        <v>3.6490569718929371E-3</v>
      </c>
      <c r="AB65" s="40">
        <v>2.7999999999999998E-4</v>
      </c>
      <c r="AC65" s="37">
        <f t="shared" si="617"/>
        <v>4.0183849999999994</v>
      </c>
      <c r="AD65" s="28">
        <v>0.22589999999999999</v>
      </c>
      <c r="AE65" s="41">
        <f t="shared" si="618"/>
        <v>47.488697999999999</v>
      </c>
      <c r="AF65" s="28">
        <f t="shared" si="619"/>
        <v>0.91109713826081529</v>
      </c>
      <c r="AG65" s="29">
        <f t="shared" si="6"/>
        <v>0.92439319465408143</v>
      </c>
      <c r="AH65" s="34">
        <v>230</v>
      </c>
      <c r="AI65" s="36">
        <v>8.5999999999999993E-2</v>
      </c>
      <c r="AJ65" s="38">
        <v>0.23</v>
      </c>
      <c r="AK65" s="41">
        <f t="shared" si="620"/>
        <v>48.3506</v>
      </c>
      <c r="AL65" s="42">
        <v>1.75</v>
      </c>
      <c r="AM65" s="42"/>
      <c r="AN65" s="122">
        <f>AN64+AH65-AM65</f>
        <v>1177.7600000000007</v>
      </c>
      <c r="AO65" s="105"/>
      <c r="AP65" s="43"/>
      <c r="AQ65" s="44"/>
      <c r="AR65" s="45"/>
      <c r="AS65" s="45"/>
      <c r="AT65" s="45"/>
      <c r="AU65" s="45"/>
    </row>
    <row r="66" spans="1:47" x14ac:dyDescent="0.2">
      <c r="A66" s="188"/>
      <c r="B66" s="33">
        <v>3</v>
      </c>
      <c r="C66" s="46" t="s">
        <v>51</v>
      </c>
      <c r="D66" s="43">
        <v>18600</v>
      </c>
      <c r="E66" s="43">
        <v>3</v>
      </c>
      <c r="F66" s="43">
        <v>17457</v>
      </c>
      <c r="G66" s="37">
        <v>1.6</v>
      </c>
      <c r="H66" s="37">
        <v>4.0999999999999996</v>
      </c>
      <c r="I66" s="43">
        <v>18000</v>
      </c>
      <c r="J66" s="43">
        <v>16137</v>
      </c>
      <c r="K66" s="39">
        <v>7.9000000000000001E-2</v>
      </c>
      <c r="L66" s="37">
        <f t="shared" si="609"/>
        <v>14862.177000000001</v>
      </c>
      <c r="M66" s="28">
        <v>0.59099999999999997</v>
      </c>
      <c r="N66" s="25">
        <f t="shared" si="610"/>
        <v>8783.5466070000002</v>
      </c>
      <c r="O66" s="39">
        <v>0.39800000000000002</v>
      </c>
      <c r="P66" s="25">
        <f t="shared" si="611"/>
        <v>5915.1464460000007</v>
      </c>
      <c r="Q66" s="39">
        <v>1.0999999999999999E-2</v>
      </c>
      <c r="R66" s="25">
        <f t="shared" si="612"/>
        <v>163.483947</v>
      </c>
      <c r="S66" s="28">
        <v>0.19</v>
      </c>
      <c r="T66" s="25">
        <f t="shared" si="613"/>
        <v>2823.8136300000001</v>
      </c>
      <c r="U66" s="39">
        <v>0.53600000000000003</v>
      </c>
      <c r="V66" s="25">
        <f t="shared" si="614"/>
        <v>7966.1268720000016</v>
      </c>
      <c r="W66" s="39">
        <v>0.38</v>
      </c>
      <c r="X66" s="25">
        <f t="shared" si="615"/>
        <v>5647.6272600000002</v>
      </c>
      <c r="Y66" s="47">
        <v>3.1099999999999999E-3</v>
      </c>
      <c r="Z66" s="18">
        <f t="shared" si="616"/>
        <v>46.221370470000004</v>
      </c>
      <c r="AA66" s="27">
        <f>IF(L66&gt;0,(AC66+AK66)/L66,0)</f>
        <v>3.1631057946625175E-3</v>
      </c>
      <c r="AB66" s="47">
        <v>2.7E-4</v>
      </c>
      <c r="AC66" s="37">
        <f t="shared" si="617"/>
        <v>4.0127877900000009</v>
      </c>
      <c r="AD66" s="28">
        <v>0.22889999999999999</v>
      </c>
      <c r="AE66" s="41">
        <f t="shared" si="618"/>
        <v>41.633705399999997</v>
      </c>
      <c r="AF66" s="28">
        <f t="shared" si="619"/>
        <v>0.91426170114647665</v>
      </c>
      <c r="AG66" s="29">
        <f t="shared" si="6"/>
        <v>0.91568669200713071</v>
      </c>
      <c r="AH66" s="43">
        <v>199</v>
      </c>
      <c r="AI66" s="39">
        <v>8.5999999999999993E-2</v>
      </c>
      <c r="AJ66" s="28">
        <v>0.2364</v>
      </c>
      <c r="AK66" s="41">
        <f t="shared" si="620"/>
        <v>42.997850399999997</v>
      </c>
      <c r="AL66" s="18">
        <v>1.64</v>
      </c>
      <c r="AM66" s="18"/>
      <c r="AN66" s="122">
        <f>AN65+AH66-AM66</f>
        <v>1376.7600000000007</v>
      </c>
      <c r="AO66" s="105"/>
      <c r="AP66" s="43"/>
      <c r="AQ66" s="48"/>
      <c r="AR66" s="41"/>
      <c r="AS66" s="41"/>
      <c r="AT66" s="41"/>
      <c r="AU66" s="41"/>
    </row>
    <row r="67" spans="1:47" s="22" customFormat="1" ht="13.5" thickBot="1" x14ac:dyDescent="0.25">
      <c r="A67" s="189"/>
      <c r="B67" s="49" t="s">
        <v>38</v>
      </c>
      <c r="C67" s="50"/>
      <c r="D67" s="51">
        <f t="shared" ref="D67" si="621">SUM(D64:D66)</f>
        <v>47740</v>
      </c>
      <c r="E67" s="51"/>
      <c r="F67" s="51">
        <f t="shared" ref="F67" si="622">SUM(F64:F66)</f>
        <v>51491</v>
      </c>
      <c r="G67" s="52"/>
      <c r="H67" s="52"/>
      <c r="I67" s="51">
        <f t="shared" ref="I67:J67" si="623">SUM(I64:I66)</f>
        <v>52337</v>
      </c>
      <c r="J67" s="51">
        <f t="shared" si="623"/>
        <v>47440</v>
      </c>
      <c r="K67" s="21">
        <f t="shared" ref="K67" si="624">IF(J67&gt;0,(J64*K64+J65*K65+J66*K66)/J67,0)</f>
        <v>7.6693423271500846E-2</v>
      </c>
      <c r="L67" s="52">
        <f t="shared" ref="L67" si="625">L64+L65+L66</f>
        <v>43801.664000000004</v>
      </c>
      <c r="M67" s="53">
        <f t="shared" ref="M67" si="626">IF(L67&gt;0,N67/L67,0)</f>
        <v>0.68274324041661982</v>
      </c>
      <c r="N67" s="54">
        <f t="shared" ref="N67" si="627">N64+N65+N66</f>
        <v>29905.290015000002</v>
      </c>
      <c r="O67" s="21">
        <f t="shared" ref="O67" si="628">IF(L67&gt;0,P67/L67,0)</f>
        <v>0.28874026726473223</v>
      </c>
      <c r="P67" s="54">
        <f t="shared" ref="P67" si="629">P64+P65+P66</f>
        <v>12647.304170000001</v>
      </c>
      <c r="Q67" s="21">
        <f t="shared" ref="Q67" si="630">IF(L67&gt;0,R67/L67,0)</f>
        <v>2.8516492318647984E-2</v>
      </c>
      <c r="R67" s="54">
        <f t="shared" ref="R67" si="631">R64+R65+R66</f>
        <v>1249.0698150000001</v>
      </c>
      <c r="S67" s="21">
        <f t="shared" ref="S67" si="632">IF(L67&gt;0,T67/L67,0)</f>
        <v>0.18836177742014551</v>
      </c>
      <c r="T67" s="54">
        <f t="shared" ref="T67" si="633">T64+T65+T66</f>
        <v>8250.5592850000012</v>
      </c>
      <c r="U67" s="21">
        <f t="shared" ref="U67" si="634">IF(L67&gt;0,V67/L67,0)</f>
        <v>0.53939534963785851</v>
      </c>
      <c r="V67" s="54">
        <f t="shared" ref="V67" si="635">V64+V65+V66</f>
        <v>23626.413868000003</v>
      </c>
      <c r="W67" s="21">
        <f t="shared" ref="W67" si="636">IF(L67&gt;0,X67/L67,0)</f>
        <v>0.38</v>
      </c>
      <c r="X67" s="54">
        <f t="shared" ref="X67" si="637">X64+X65+X66</f>
        <v>16644.632320000001</v>
      </c>
      <c r="Y67" s="55">
        <f t="shared" ref="Y67" si="638">IF(L67&gt;0,Z67/L67,0)</f>
        <v>3.1166609852995536E-3</v>
      </c>
      <c r="Z67" s="56">
        <f t="shared" ref="Z67" si="639">SUM(Z64:Z66)</f>
        <v>136.51493728</v>
      </c>
      <c r="AA67" s="55">
        <f t="shared" ref="AA67" si="640">IF(L67&gt;0,(AA64*L64+AA65*L65+AA66*L66)/L67,0)</f>
        <v>3.3191817714961699E-3</v>
      </c>
      <c r="AB67" s="55">
        <f t="shared" ref="AB67" si="641">IF(J67&gt;0,(J64*AB64+J65*AB65+J66*AB66)/J67,0)</f>
        <v>2.8658241989881956E-4</v>
      </c>
      <c r="AC67" s="52">
        <f t="shared" ref="AC67" si="642">SUM(AC64:AC66)</f>
        <v>12.55348751</v>
      </c>
      <c r="AD67" s="53">
        <f t="shared" ref="AD67" si="643">IF(J67&gt;0,(J64*AD64+J65*AD65+J66*AD66)/J67,0)</f>
        <v>0.22542287099494096</v>
      </c>
      <c r="AE67" s="58">
        <f t="shared" ref="AE67" si="644">SUM(AE64:AE66)</f>
        <v>129.44067179999999</v>
      </c>
      <c r="AF67" s="53">
        <f t="shared" ref="AF67" si="645">IF(AND(Z67&gt;0),((Z64*AF64+Z65*AF65+Z66*AF66)/Z67),0)</f>
        <v>0.90920000320968863</v>
      </c>
      <c r="AG67" s="57">
        <f t="shared" si="6"/>
        <v>0.9147914389039189</v>
      </c>
      <c r="AH67" s="51">
        <f t="shared" ref="AH67" si="646">SUM(AH64:AH66)</f>
        <v>630</v>
      </c>
      <c r="AI67" s="21">
        <f t="shared" ref="AI67" si="647">IF(AH67&gt;0,(AI64*AH64+AI65*AH65+AI66*AH66)/AH67,0)</f>
        <v>8.8552380952380938E-2</v>
      </c>
      <c r="AJ67" s="53">
        <f t="shared" ref="AJ67" si="648">IF(J67&gt;0,(AJ64*J64+AJ65*J65+AJ66*J66)/J67,0)</f>
        <v>0.23144483979763913</v>
      </c>
      <c r="AK67" s="58">
        <f t="shared" ref="AK67" si="649">SUM(AK64:AK66)</f>
        <v>132.8321972</v>
      </c>
      <c r="AL67" s="56"/>
      <c r="AM67" s="56">
        <f t="shared" ref="AM67" si="650">SUM(AM64:AM66)</f>
        <v>505.14</v>
      </c>
      <c r="AN67" s="106"/>
      <c r="AO67" s="107">
        <f>AN66</f>
        <v>1376.7600000000007</v>
      </c>
      <c r="AP67" s="51">
        <f t="shared" ref="AP67" si="651">SUM(AP64:AP66)</f>
        <v>0</v>
      </c>
      <c r="AQ67" s="59"/>
      <c r="AR67" s="58"/>
      <c r="AS67" s="58"/>
      <c r="AT67" s="58"/>
      <c r="AU67" s="58"/>
    </row>
    <row r="68" spans="1:47" x14ac:dyDescent="0.2">
      <c r="A68" s="187">
        <v>17</v>
      </c>
      <c r="B68" s="23">
        <v>1</v>
      </c>
      <c r="C68" s="11" t="s">
        <v>49</v>
      </c>
      <c r="D68" s="12">
        <v>6170</v>
      </c>
      <c r="E68" s="12">
        <v>2</v>
      </c>
      <c r="F68" s="12">
        <v>14529</v>
      </c>
      <c r="G68" s="13">
        <v>0.9</v>
      </c>
      <c r="H68" s="13">
        <v>4</v>
      </c>
      <c r="I68" s="12">
        <v>15147</v>
      </c>
      <c r="J68" s="12">
        <v>16221</v>
      </c>
      <c r="K68" s="14">
        <v>7.5999999999999998E-2</v>
      </c>
      <c r="L68" s="24">
        <f t="shared" ref="L68:L70" si="652">J68*(1-K68)</f>
        <v>14988.204000000002</v>
      </c>
      <c r="M68" s="15">
        <v>0.71099999999999997</v>
      </c>
      <c r="N68" s="25">
        <f t="shared" ref="N68:N70" si="653">L68*M68</f>
        <v>10656.613044</v>
      </c>
      <c r="O68" s="14">
        <v>0.247</v>
      </c>
      <c r="P68" s="25">
        <f t="shared" ref="P68:P70" si="654">L68*O68</f>
        <v>3702.0863880000002</v>
      </c>
      <c r="Q68" s="16">
        <v>4.2000000000000003E-2</v>
      </c>
      <c r="R68" s="25">
        <f t="shared" ref="R68:R70" si="655">L68*Q68</f>
        <v>629.50456800000006</v>
      </c>
      <c r="S68" s="26">
        <v>0.19500000000000001</v>
      </c>
      <c r="T68" s="25">
        <f t="shared" ref="T68:T70" si="656">L68*S68</f>
        <v>2922.6997800000004</v>
      </c>
      <c r="U68" s="16">
        <v>0.53400000000000003</v>
      </c>
      <c r="V68" s="25">
        <f t="shared" ref="V68:V70" si="657">L68*U68</f>
        <v>8003.7009360000011</v>
      </c>
      <c r="W68" s="16">
        <v>0.38</v>
      </c>
      <c r="X68" s="25">
        <f t="shared" ref="X68:X70" si="658">W68*L68</f>
        <v>5695.5175200000003</v>
      </c>
      <c r="Y68" s="17">
        <v>3.1099999999999999E-3</v>
      </c>
      <c r="Z68" s="18">
        <f t="shared" ref="Z68:Z70" si="659">L68*Y68</f>
        <v>46.613314440000003</v>
      </c>
      <c r="AA68" s="27">
        <f>IF(L68&gt;0,(AC68+AK68)/L68,0)</f>
        <v>3.1984884326367586E-3</v>
      </c>
      <c r="AB68" s="17">
        <v>2.7999999999999998E-4</v>
      </c>
      <c r="AC68" s="24">
        <f t="shared" ref="AC68:AC70" si="660">AB68*L68</f>
        <v>4.1966971200000005</v>
      </c>
      <c r="AD68" s="118">
        <v>0.22620000000000001</v>
      </c>
      <c r="AE68" s="30">
        <f t="shared" ref="AE68:AE70" si="661">AH68*(1-AI68)*AD68</f>
        <v>42.104868000000003</v>
      </c>
      <c r="AF68" s="28">
        <f t="shared" ref="AF68:AF70" si="662">IF(AND(AD68&gt;0,AB68&gt;0,Y68&gt;0),((Y68-AB68)*AD68)/((AD68-AB68)*Y68),0)</f>
        <v>0.91109563866901078</v>
      </c>
      <c r="AG68" s="60">
        <f t="shared" si="6"/>
        <v>0.91354713023402789</v>
      </c>
      <c r="AH68" s="12">
        <v>205</v>
      </c>
      <c r="AI68" s="14">
        <v>9.1999999999999998E-2</v>
      </c>
      <c r="AJ68" s="15">
        <v>0.23499999999999999</v>
      </c>
      <c r="AK68" s="30">
        <f t="shared" ref="AK68:AK70" si="663">AH68*(1-AI68)*AJ68</f>
        <v>43.742899999999999</v>
      </c>
      <c r="AL68" s="19">
        <v>1.7</v>
      </c>
      <c r="AM68" s="19">
        <v>1201.8599999999999</v>
      </c>
      <c r="AN68" s="102">
        <f>AN66+AH68-AM68-AO68</f>
        <v>379.90000000000077</v>
      </c>
      <c r="AO68" s="103"/>
      <c r="AP68" s="12"/>
      <c r="AQ68" s="31"/>
      <c r="AR68" s="20"/>
      <c r="AS68" s="20"/>
      <c r="AT68" s="20"/>
      <c r="AU68" s="20"/>
    </row>
    <row r="69" spans="1:47" x14ac:dyDescent="0.2">
      <c r="A69" s="188"/>
      <c r="B69" s="33">
        <v>2</v>
      </c>
      <c r="C69" s="46" t="s">
        <v>52</v>
      </c>
      <c r="D69" s="34">
        <v>16910</v>
      </c>
      <c r="E69" s="34">
        <v>10</v>
      </c>
      <c r="F69" s="34">
        <v>15471</v>
      </c>
      <c r="G69" s="35">
        <v>1.1000000000000001</v>
      </c>
      <c r="H69" s="35">
        <v>4.9000000000000004</v>
      </c>
      <c r="I69" s="34">
        <v>16371</v>
      </c>
      <c r="J69" s="34">
        <v>16179</v>
      </c>
      <c r="K69" s="36">
        <v>7.6999999999999999E-2</v>
      </c>
      <c r="L69" s="37">
        <f t="shared" si="652"/>
        <v>14933.217000000001</v>
      </c>
      <c r="M69" s="38">
        <v>0.68799999999999994</v>
      </c>
      <c r="N69" s="25">
        <f t="shared" si="653"/>
        <v>10274.053296</v>
      </c>
      <c r="O69" s="36">
        <v>0.28399999999999997</v>
      </c>
      <c r="P69" s="25">
        <f t="shared" si="654"/>
        <v>4241.0336280000001</v>
      </c>
      <c r="Q69" s="39">
        <v>2.8000000000000001E-2</v>
      </c>
      <c r="R69" s="25">
        <f t="shared" si="655"/>
        <v>418.13007600000003</v>
      </c>
      <c r="S69" s="28">
        <v>0.19800000000000001</v>
      </c>
      <c r="T69" s="25">
        <f t="shared" si="656"/>
        <v>2956.7769660000004</v>
      </c>
      <c r="U69" s="39">
        <v>0.52400000000000002</v>
      </c>
      <c r="V69" s="25">
        <f t="shared" si="657"/>
        <v>7825.0057080000006</v>
      </c>
      <c r="W69" s="39">
        <v>0.38</v>
      </c>
      <c r="X69" s="25">
        <f t="shared" si="658"/>
        <v>5674.6224600000005</v>
      </c>
      <c r="Y69" s="40">
        <v>3.0599999999999998E-3</v>
      </c>
      <c r="Z69" s="18">
        <f t="shared" si="659"/>
        <v>45.695644019999996</v>
      </c>
      <c r="AA69" s="27">
        <f>IF(L69&gt;0,(AC69+AK69)/L69,0)</f>
        <v>3.7755605901929903E-3</v>
      </c>
      <c r="AB69" s="40">
        <v>2.7E-4</v>
      </c>
      <c r="AC69" s="37">
        <f t="shared" si="660"/>
        <v>4.03196859</v>
      </c>
      <c r="AD69" s="28">
        <v>0.22800000000000001</v>
      </c>
      <c r="AE69" s="41">
        <f t="shared" si="661"/>
        <v>50.002680000000005</v>
      </c>
      <c r="AF69" s="28">
        <f t="shared" si="662"/>
        <v>0.91284570737793203</v>
      </c>
      <c r="AG69" s="29">
        <f t="shared" ref="AG69:AG127" si="664">IF(AND(AA69&gt;0,AJ69&gt;0,AB69&gt;0),((AJ69*(AA69-AB69))/(AA69*(AJ69-AB69))),0)</f>
        <v>0.92953886731044189</v>
      </c>
      <c r="AH69" s="34">
        <v>241</v>
      </c>
      <c r="AI69" s="36">
        <v>0.09</v>
      </c>
      <c r="AJ69" s="38">
        <v>0.2387</v>
      </c>
      <c r="AK69" s="41">
        <f t="shared" si="663"/>
        <v>52.349297</v>
      </c>
      <c r="AL69" s="42">
        <v>1.75</v>
      </c>
      <c r="AM69" s="42"/>
      <c r="AN69" s="122">
        <f>AN68+AH69-AM69</f>
        <v>620.90000000000077</v>
      </c>
      <c r="AO69" s="105"/>
      <c r="AP69" s="43"/>
      <c r="AQ69" s="44"/>
      <c r="AR69" s="45"/>
      <c r="AS69" s="45"/>
      <c r="AT69" s="45"/>
      <c r="AU69" s="45"/>
    </row>
    <row r="70" spans="1:47" x14ac:dyDescent="0.2">
      <c r="A70" s="188"/>
      <c r="B70" s="33">
        <v>3</v>
      </c>
      <c r="C70" s="11" t="s">
        <v>53</v>
      </c>
      <c r="D70" s="43">
        <v>22400</v>
      </c>
      <c r="E70" s="43">
        <v>5</v>
      </c>
      <c r="F70" s="43">
        <v>18292</v>
      </c>
      <c r="G70" s="37">
        <v>2.2999999999999998</v>
      </c>
      <c r="H70" s="37">
        <v>4.5</v>
      </c>
      <c r="I70" s="43">
        <v>18670</v>
      </c>
      <c r="J70" s="43">
        <v>16210</v>
      </c>
      <c r="K70" s="39">
        <v>7.8E-2</v>
      </c>
      <c r="L70" s="37">
        <f t="shared" si="652"/>
        <v>14945.62</v>
      </c>
      <c r="M70" s="28">
        <v>0.751</v>
      </c>
      <c r="N70" s="25">
        <f t="shared" si="653"/>
        <v>11224.160620000001</v>
      </c>
      <c r="O70" s="39">
        <v>0.19800000000000001</v>
      </c>
      <c r="P70" s="25">
        <f t="shared" si="654"/>
        <v>2959.2327600000003</v>
      </c>
      <c r="Q70" s="39">
        <v>5.0999999999999997E-2</v>
      </c>
      <c r="R70" s="25">
        <f t="shared" si="655"/>
        <v>762.22662000000003</v>
      </c>
      <c r="S70" s="28">
        <v>0.19400000000000001</v>
      </c>
      <c r="T70" s="25">
        <f t="shared" si="656"/>
        <v>2899.45028</v>
      </c>
      <c r="U70" s="39">
        <v>0.52700000000000002</v>
      </c>
      <c r="V70" s="25">
        <f t="shared" si="657"/>
        <v>7876.3417400000008</v>
      </c>
      <c r="W70" s="39">
        <v>0.38</v>
      </c>
      <c r="X70" s="25">
        <f t="shared" si="658"/>
        <v>5679.3356000000003</v>
      </c>
      <c r="Y70" s="47">
        <v>3.1099999999999999E-3</v>
      </c>
      <c r="Z70" s="18">
        <f t="shared" si="659"/>
        <v>46.480878199999999</v>
      </c>
      <c r="AA70" s="27">
        <f>IF(L70&gt;0,(AC70+AK70)/L70,0)</f>
        <v>3.6099769163139431E-3</v>
      </c>
      <c r="AB70" s="47">
        <v>2.7999999999999998E-4</v>
      </c>
      <c r="AC70" s="37">
        <f t="shared" si="660"/>
        <v>4.1847735999999998</v>
      </c>
      <c r="AD70" s="28">
        <v>0.22509999999999999</v>
      </c>
      <c r="AE70" s="41">
        <f t="shared" si="661"/>
        <v>46.601102400000002</v>
      </c>
      <c r="AF70" s="28">
        <f t="shared" si="662"/>
        <v>0.91110115673818082</v>
      </c>
      <c r="AG70" s="29">
        <f t="shared" si="664"/>
        <v>0.92351281605183244</v>
      </c>
      <c r="AH70" s="43">
        <v>227</v>
      </c>
      <c r="AI70" s="39">
        <v>8.7999999999999995E-2</v>
      </c>
      <c r="AJ70" s="28">
        <v>0.2404</v>
      </c>
      <c r="AK70" s="41">
        <f t="shared" si="663"/>
        <v>49.768569599999999</v>
      </c>
      <c r="AL70" s="18">
        <v>1.75</v>
      </c>
      <c r="AM70" s="18"/>
      <c r="AN70" s="122">
        <f>AN69+AH70-AM70</f>
        <v>847.90000000000077</v>
      </c>
      <c r="AO70" s="105"/>
      <c r="AP70" s="43"/>
      <c r="AQ70" s="48"/>
      <c r="AR70" s="41"/>
      <c r="AS70" s="41"/>
      <c r="AT70" s="41"/>
      <c r="AU70" s="41"/>
    </row>
    <row r="71" spans="1:47" s="22" customFormat="1" ht="13.5" thickBot="1" x14ac:dyDescent="0.25">
      <c r="A71" s="189"/>
      <c r="B71" s="49" t="s">
        <v>38</v>
      </c>
      <c r="C71" s="50"/>
      <c r="D71" s="51">
        <f t="shared" ref="D71" si="665">SUM(D68:D70)</f>
        <v>45480</v>
      </c>
      <c r="E71" s="51"/>
      <c r="F71" s="51">
        <f t="shared" ref="F71" si="666">SUM(F68:F70)</f>
        <v>48292</v>
      </c>
      <c r="G71" s="52"/>
      <c r="H71" s="52"/>
      <c r="I71" s="51">
        <f t="shared" ref="I71:J71" si="667">SUM(I68:I70)</f>
        <v>50188</v>
      </c>
      <c r="J71" s="51">
        <f t="shared" si="667"/>
        <v>48610</v>
      </c>
      <c r="K71" s="21">
        <f t="shared" ref="K71" si="668">IF(J71&gt;0,(J68*K68+J69*K69+J70*K70)/J71,0)</f>
        <v>7.6999773709113345E-2</v>
      </c>
      <c r="L71" s="52">
        <f t="shared" ref="L71" si="669">L68+L69+L70</f>
        <v>44867.041000000005</v>
      </c>
      <c r="M71" s="53">
        <f t="shared" ref="M71" si="670">IF(L71&gt;0,N71/L71,0)</f>
        <v>0.71666921293071217</v>
      </c>
      <c r="N71" s="54">
        <f t="shared" ref="N71" si="671">N68+N69+N70</f>
        <v>32154.826959999999</v>
      </c>
      <c r="O71" s="21">
        <f t="shared" ref="O71" si="672">IF(L71&gt;0,P71/L71,0)</f>
        <v>0.24299246246259032</v>
      </c>
      <c r="P71" s="54">
        <f t="shared" ref="P71" si="673">P68+P69+P70</f>
        <v>10902.352776000002</v>
      </c>
      <c r="Q71" s="21">
        <f t="shared" ref="Q71" si="674">IF(L71&gt;0,R71/L71,0)</f>
        <v>4.0338324606697375E-2</v>
      </c>
      <c r="R71" s="54">
        <f t="shared" ref="R71" si="675">R68+R69+R70</f>
        <v>1809.8612640000001</v>
      </c>
      <c r="S71" s="21">
        <f t="shared" ref="S71" si="676">IF(L71&gt;0,T71/L71,0)</f>
        <v>0.19566538889872412</v>
      </c>
      <c r="T71" s="54">
        <f t="shared" ref="T71" si="677">T68+T69+T70</f>
        <v>8778.9270260000012</v>
      </c>
      <c r="U71" s="21">
        <f t="shared" ref="U71" si="678">IF(L71&gt;0,V71/L71,0)</f>
        <v>0.52833990955632659</v>
      </c>
      <c r="V71" s="54">
        <f t="shared" ref="V71" si="679">V68+V69+V70</f>
        <v>23705.048384000002</v>
      </c>
      <c r="W71" s="21">
        <f t="shared" ref="W71" si="680">IF(L71&gt;0,X71/L71,0)</f>
        <v>0.37999999999999995</v>
      </c>
      <c r="X71" s="54">
        <f t="shared" ref="X71" si="681">X68+X69+X70</f>
        <v>17049.475579999998</v>
      </c>
      <c r="Y71" s="55">
        <f t="shared" ref="Y71" si="682">IF(L71&gt;0,Z71/L71,0)</f>
        <v>3.0933583665568669E-3</v>
      </c>
      <c r="Z71" s="56">
        <f t="shared" ref="Z71" si="683">SUM(Z68:Z70)</f>
        <v>138.78983665999999</v>
      </c>
      <c r="AA71" s="55">
        <f t="shared" ref="AA71" si="684">IF(L71&gt;0,(AA68*L68+AA69*L69+AA70*L70)/L71,0)</f>
        <v>3.5276274606564758E-3</v>
      </c>
      <c r="AB71" s="55">
        <f t="shared" ref="AB71" si="685">IF(J71&gt;0,(J68*AB68+J69*AB69+J70*AB70)/J71,0)</f>
        <v>2.7667167249537127E-4</v>
      </c>
      <c r="AC71" s="52">
        <f t="shared" ref="AC71" si="686">SUM(AC68:AC70)</f>
        <v>12.413439310000001</v>
      </c>
      <c r="AD71" s="53">
        <f t="shared" ref="AD71" si="687">IF(J71&gt;0,(J68*AD68+J69*AD69+J70*AD70)/J71,0)</f>
        <v>0.22643228142357544</v>
      </c>
      <c r="AE71" s="58">
        <f t="shared" ref="AE71" si="688">SUM(AE68:AE70)</f>
        <v>138.70865040000001</v>
      </c>
      <c r="AF71" s="53">
        <f t="shared" ref="AF71" si="689">IF(AND(Z71&gt;0),((Z68*AF68+Z69*AF69+Z70*AF70)/Z71),0)</f>
        <v>0.91167368532837045</v>
      </c>
      <c r="AG71" s="57">
        <f t="shared" si="664"/>
        <v>0.92264245607343653</v>
      </c>
      <c r="AH71" s="51">
        <f t="shared" ref="AH71" si="690">SUM(AH68:AH70)</f>
        <v>673</v>
      </c>
      <c r="AI71" s="21">
        <f t="shared" ref="AI71" si="691">IF(AH71&gt;0,(AI68*AH68+AI69*AH69+AI70*AH70)/AH71,0)</f>
        <v>8.9934621099554232E-2</v>
      </c>
      <c r="AJ71" s="53">
        <f t="shared" ref="AJ71" si="692">IF(J71&gt;0,(AJ68*J68+AJ69*J69+AJ70*J70)/J71,0)</f>
        <v>0.23803222176506889</v>
      </c>
      <c r="AK71" s="58">
        <f t="shared" ref="AK71" si="693">SUM(AK68:AK70)</f>
        <v>145.86076660000001</v>
      </c>
      <c r="AL71" s="56"/>
      <c r="AM71" s="56">
        <f t="shared" ref="AM71" si="694">SUM(AM68:AM70)</f>
        <v>1201.8599999999999</v>
      </c>
      <c r="AN71" s="106"/>
      <c r="AO71" s="107">
        <f>AN70</f>
        <v>847.90000000000077</v>
      </c>
      <c r="AP71" s="51">
        <f t="shared" ref="AP71" si="695">SUM(AP68:AP70)</f>
        <v>0</v>
      </c>
      <c r="AQ71" s="59"/>
      <c r="AR71" s="58"/>
      <c r="AS71" s="58"/>
      <c r="AT71" s="58"/>
      <c r="AU71" s="58"/>
    </row>
    <row r="72" spans="1:47" x14ac:dyDescent="0.2">
      <c r="A72" s="187">
        <v>18</v>
      </c>
      <c r="B72" s="23">
        <v>1</v>
      </c>
      <c r="C72" s="11" t="s">
        <v>50</v>
      </c>
      <c r="D72" s="12">
        <v>6428</v>
      </c>
      <c r="E72" s="12">
        <v>3</v>
      </c>
      <c r="F72" s="12">
        <v>11023</v>
      </c>
      <c r="G72" s="13">
        <v>1.2</v>
      </c>
      <c r="H72" s="13">
        <v>4.5</v>
      </c>
      <c r="I72" s="12">
        <v>12317</v>
      </c>
      <c r="J72" s="12">
        <v>16368</v>
      </c>
      <c r="K72" s="14">
        <v>7.9000000000000001E-2</v>
      </c>
      <c r="L72" s="24">
        <f t="shared" ref="L72:L74" si="696">J72*(1-K72)</f>
        <v>15074.928</v>
      </c>
      <c r="M72" s="15">
        <v>0.58499999999999996</v>
      </c>
      <c r="N72" s="25">
        <f t="shared" ref="N72:N74" si="697">L72*M72</f>
        <v>8818.8328799999999</v>
      </c>
      <c r="O72" s="14">
        <v>0.373</v>
      </c>
      <c r="P72" s="25">
        <f t="shared" ref="P72:P74" si="698">L72*O72</f>
        <v>5622.948144</v>
      </c>
      <c r="Q72" s="16">
        <v>4.2000000000000003E-2</v>
      </c>
      <c r="R72" s="25">
        <f t="shared" ref="R72:R74" si="699">L72*Q72</f>
        <v>633.146976</v>
      </c>
      <c r="S72" s="26">
        <v>0.184</v>
      </c>
      <c r="T72" s="25">
        <f t="shared" ref="T72:T74" si="700">L72*S72</f>
        <v>2773.786752</v>
      </c>
      <c r="U72" s="16">
        <v>0.55000000000000004</v>
      </c>
      <c r="V72" s="25">
        <f t="shared" ref="V72:V74" si="701">L72*U72</f>
        <v>8291.2103999999999</v>
      </c>
      <c r="W72" s="16">
        <v>0.38</v>
      </c>
      <c r="X72" s="25">
        <f t="shared" ref="X72:X74" si="702">W72*L72</f>
        <v>5728.47264</v>
      </c>
      <c r="Y72" s="17">
        <v>3.1199999999999999E-3</v>
      </c>
      <c r="Z72" s="18">
        <f t="shared" ref="Z72:Z74" si="703">L72*Y72</f>
        <v>47.03377536</v>
      </c>
      <c r="AA72" s="27">
        <f>IF(L72&gt;0,(AC72+AK72)/L72,0)</f>
        <v>3.4772643637170273E-3</v>
      </c>
      <c r="AB72" s="17">
        <v>2.9E-4</v>
      </c>
      <c r="AC72" s="24">
        <f t="shared" ref="AC72:AC74" si="704">AB72*L72</f>
        <v>4.3717291200000004</v>
      </c>
      <c r="AD72" s="118">
        <v>0.2258</v>
      </c>
      <c r="AE72" s="30">
        <f t="shared" ref="AE72:AE74" si="705">AH72*(1-AI72)*AD72</f>
        <v>46.284935599999997</v>
      </c>
      <c r="AF72" s="28">
        <f t="shared" ref="AF72:AF74" si="706">IF(AND(AD72&gt;0,AB72&gt;0,Y72&gt;0),((Y72-AB72)*AD72)/((AD72-AB72)*Y72),0)</f>
        <v>0.90821772642977927</v>
      </c>
      <c r="AG72" s="60">
        <f t="shared" si="664"/>
        <v>0.91773653148769962</v>
      </c>
      <c r="AH72" s="12">
        <v>226</v>
      </c>
      <c r="AI72" s="14">
        <v>9.2999999999999999E-2</v>
      </c>
      <c r="AJ72" s="15">
        <v>0.2344</v>
      </c>
      <c r="AK72" s="30">
        <f t="shared" ref="AK72:AK74" si="707">AH72*(1-AI72)*AJ72</f>
        <v>48.047780799999998</v>
      </c>
      <c r="AL72" s="19">
        <v>1.65</v>
      </c>
      <c r="AM72" s="19">
        <v>1098.98</v>
      </c>
      <c r="AN72" s="102">
        <f>AN70+AH72-AM72+AO72</f>
        <v>7.531752999057062E-13</v>
      </c>
      <c r="AO72" s="103">
        <v>25.08</v>
      </c>
      <c r="AP72" s="12"/>
      <c r="AQ72" s="31"/>
      <c r="AR72" s="20"/>
      <c r="AS72" s="20"/>
      <c r="AT72" s="20"/>
      <c r="AU72" s="20"/>
    </row>
    <row r="73" spans="1:47" x14ac:dyDescent="0.2">
      <c r="A73" s="188"/>
      <c r="B73" s="33">
        <v>2</v>
      </c>
      <c r="C73" s="46" t="s">
        <v>52</v>
      </c>
      <c r="D73" s="34">
        <v>23973</v>
      </c>
      <c r="E73" s="34">
        <v>8</v>
      </c>
      <c r="F73" s="34">
        <v>19933</v>
      </c>
      <c r="G73" s="35">
        <v>1.6</v>
      </c>
      <c r="H73" s="35">
        <v>4.0999999999999996</v>
      </c>
      <c r="I73" s="34">
        <v>19790</v>
      </c>
      <c r="J73" s="34">
        <v>16315</v>
      </c>
      <c r="K73" s="36">
        <v>7.2999999999999995E-2</v>
      </c>
      <c r="L73" s="37">
        <f t="shared" si="696"/>
        <v>15124.005000000001</v>
      </c>
      <c r="M73" s="38">
        <v>0.65300000000000002</v>
      </c>
      <c r="N73" s="25">
        <f t="shared" si="697"/>
        <v>9875.9752650000009</v>
      </c>
      <c r="O73" s="36">
        <v>0.32300000000000001</v>
      </c>
      <c r="P73" s="25">
        <f t="shared" si="698"/>
        <v>4885.0536150000007</v>
      </c>
      <c r="Q73" s="39">
        <v>2.4E-2</v>
      </c>
      <c r="R73" s="25">
        <f t="shared" si="699"/>
        <v>362.97612000000004</v>
      </c>
      <c r="S73" s="28">
        <v>0.184</v>
      </c>
      <c r="T73" s="25">
        <f t="shared" si="700"/>
        <v>2782.8169200000002</v>
      </c>
      <c r="U73" s="39">
        <v>0.54600000000000004</v>
      </c>
      <c r="V73" s="25">
        <f t="shared" si="701"/>
        <v>8257.7067300000017</v>
      </c>
      <c r="W73" s="39">
        <v>0.38</v>
      </c>
      <c r="X73" s="25">
        <f t="shared" si="702"/>
        <v>5747.1219000000001</v>
      </c>
      <c r="Y73" s="40">
        <v>3.0400000000000002E-3</v>
      </c>
      <c r="Z73" s="18">
        <f t="shared" si="703"/>
        <v>45.976975200000005</v>
      </c>
      <c r="AA73" s="27">
        <f>IF(L73&gt;0,(AC73+AK73)/L73,0)</f>
        <v>2.6912593390441219E-3</v>
      </c>
      <c r="AB73" s="40">
        <v>2.7999999999999998E-4</v>
      </c>
      <c r="AC73" s="37">
        <f t="shared" si="704"/>
        <v>4.2347213999999997</v>
      </c>
      <c r="AD73" s="28">
        <v>0.22620000000000001</v>
      </c>
      <c r="AE73" s="41">
        <f t="shared" si="705"/>
        <v>35.5715334</v>
      </c>
      <c r="AF73" s="28">
        <f t="shared" si="706"/>
        <v>0.90901996048904132</v>
      </c>
      <c r="AG73" s="29">
        <f t="shared" si="664"/>
        <v>0.89704259230288463</v>
      </c>
      <c r="AH73" s="34">
        <v>173</v>
      </c>
      <c r="AI73" s="36">
        <v>9.0999999999999998E-2</v>
      </c>
      <c r="AJ73" s="38">
        <v>0.2319</v>
      </c>
      <c r="AK73" s="41">
        <f t="shared" si="707"/>
        <v>36.467898300000002</v>
      </c>
      <c r="AL73" s="42">
        <v>1.65</v>
      </c>
      <c r="AM73" s="42"/>
      <c r="AN73" s="122">
        <f>AN72+AH73-AM73</f>
        <v>173.00000000000074</v>
      </c>
      <c r="AO73" s="105"/>
      <c r="AP73" s="43"/>
      <c r="AQ73" s="44"/>
      <c r="AR73" s="45"/>
      <c r="AS73" s="45"/>
      <c r="AT73" s="45"/>
      <c r="AU73" s="45"/>
    </row>
    <row r="74" spans="1:47" x14ac:dyDescent="0.2">
      <c r="A74" s="188"/>
      <c r="B74" s="33">
        <v>3</v>
      </c>
      <c r="C74" s="11" t="s">
        <v>53</v>
      </c>
      <c r="D74" s="43">
        <v>18100</v>
      </c>
      <c r="E74" s="43">
        <v>5</v>
      </c>
      <c r="F74" s="43">
        <v>17145</v>
      </c>
      <c r="G74" s="37">
        <v>2.2000000000000002</v>
      </c>
      <c r="H74" s="37">
        <v>4.7</v>
      </c>
      <c r="I74" s="43">
        <v>17633</v>
      </c>
      <c r="J74" s="43">
        <v>16295</v>
      </c>
      <c r="K74" s="39">
        <v>7.8E-2</v>
      </c>
      <c r="L74" s="37">
        <f t="shared" si="696"/>
        <v>15023.99</v>
      </c>
      <c r="M74" s="28">
        <v>0.67500000000000004</v>
      </c>
      <c r="N74" s="25">
        <f t="shared" si="697"/>
        <v>10141.19325</v>
      </c>
      <c r="O74" s="39">
        <v>0.28499999999999998</v>
      </c>
      <c r="P74" s="25">
        <f t="shared" si="698"/>
        <v>4281.8371499999994</v>
      </c>
      <c r="Q74" s="39">
        <v>0.04</v>
      </c>
      <c r="R74" s="25">
        <f t="shared" si="699"/>
        <v>600.95960000000002</v>
      </c>
      <c r="S74" s="28">
        <v>0.185</v>
      </c>
      <c r="T74" s="25">
        <f t="shared" si="700"/>
        <v>2779.43815</v>
      </c>
      <c r="U74" s="39">
        <v>0.54700000000000004</v>
      </c>
      <c r="V74" s="25">
        <f t="shared" si="701"/>
        <v>8218.1225300000006</v>
      </c>
      <c r="W74" s="39">
        <v>0.38</v>
      </c>
      <c r="X74" s="25">
        <f t="shared" si="702"/>
        <v>5709.1162000000004</v>
      </c>
      <c r="Y74" s="47">
        <v>2.99E-3</v>
      </c>
      <c r="Z74" s="18">
        <f t="shared" si="703"/>
        <v>44.921730099999998</v>
      </c>
      <c r="AA74" s="27">
        <f>IF(L74&gt;0,(AC74+AK74)/L74,0)</f>
        <v>3.3666345824245091E-3</v>
      </c>
      <c r="AB74" s="47">
        <v>2.7E-4</v>
      </c>
      <c r="AC74" s="37">
        <f t="shared" si="704"/>
        <v>4.0564773000000001</v>
      </c>
      <c r="AD74" s="28">
        <v>0.2228</v>
      </c>
      <c r="AE74" s="41">
        <f t="shared" si="705"/>
        <v>43.207604000000003</v>
      </c>
      <c r="AF74" s="28">
        <f t="shared" si="706"/>
        <v>0.91080275223497731</v>
      </c>
      <c r="AG74" s="29">
        <f t="shared" si="664"/>
        <v>0.92083759001709498</v>
      </c>
      <c r="AH74" s="43">
        <v>215</v>
      </c>
      <c r="AI74" s="39">
        <v>9.8000000000000004E-2</v>
      </c>
      <c r="AJ74" s="28">
        <v>0.2399</v>
      </c>
      <c r="AK74" s="41">
        <f t="shared" si="707"/>
        <v>46.523807000000005</v>
      </c>
      <c r="AL74" s="18">
        <v>1.7</v>
      </c>
      <c r="AM74" s="18"/>
      <c r="AN74" s="122">
        <f>AN73+AH74-AM74</f>
        <v>388.00000000000074</v>
      </c>
      <c r="AO74" s="105"/>
      <c r="AP74" s="43"/>
      <c r="AQ74" s="48"/>
      <c r="AR74" s="41"/>
      <c r="AS74" s="41"/>
      <c r="AT74" s="41"/>
      <c r="AU74" s="41"/>
    </row>
    <row r="75" spans="1:47" s="22" customFormat="1" ht="13.5" thickBot="1" x14ac:dyDescent="0.25">
      <c r="A75" s="189"/>
      <c r="B75" s="49" t="s">
        <v>38</v>
      </c>
      <c r="C75" s="50"/>
      <c r="D75" s="51">
        <f t="shared" ref="D75" si="708">SUM(D72:D74)</f>
        <v>48501</v>
      </c>
      <c r="E75" s="51"/>
      <c r="F75" s="51">
        <f t="shared" ref="F75" si="709">SUM(F72:F74)</f>
        <v>48101</v>
      </c>
      <c r="G75" s="52"/>
      <c r="H75" s="52"/>
      <c r="I75" s="51">
        <f t="shared" ref="I75:J75" si="710">SUM(I72:I74)</f>
        <v>49740</v>
      </c>
      <c r="J75" s="51">
        <f t="shared" si="710"/>
        <v>48978</v>
      </c>
      <c r="K75" s="21">
        <f t="shared" ref="K75" si="711">IF(J75&gt;0,(J72*K72+J73*K73+J74*K74)/J75,0)</f>
        <v>7.6668647147698971E-2</v>
      </c>
      <c r="L75" s="52">
        <f t="shared" ref="L75" si="712">L72+L73+L74</f>
        <v>45222.923000000003</v>
      </c>
      <c r="M75" s="53">
        <f t="shared" ref="M75" si="713">IF(L75&gt;0,N75/L75,0)</f>
        <v>0.63764125540934191</v>
      </c>
      <c r="N75" s="54">
        <f t="shared" ref="N75" si="714">N72+N73+N74</f>
        <v>28836.001395000003</v>
      </c>
      <c r="O75" s="21">
        <f t="shared" ref="O75" si="715">IF(L75&gt;0,P75/L75,0)</f>
        <v>0.32704296688208323</v>
      </c>
      <c r="P75" s="54">
        <f t="shared" ref="P75" si="716">P72+P73+P74</f>
        <v>14789.838909</v>
      </c>
      <c r="Q75" s="21">
        <f t="shared" ref="Q75" si="717">IF(L75&gt;0,R75/L75,0)</f>
        <v>3.5315777708574914E-2</v>
      </c>
      <c r="R75" s="54">
        <f t="shared" ref="R75" si="718">R72+R73+R74</f>
        <v>1597.0826959999999</v>
      </c>
      <c r="S75" s="21">
        <f t="shared" ref="S75" si="719">IF(L75&gt;0,T75/L75,0)</f>
        <v>0.18433222067489974</v>
      </c>
      <c r="T75" s="54">
        <f t="shared" ref="T75" si="720">T72+T73+T74</f>
        <v>8336.0418219999992</v>
      </c>
      <c r="U75" s="21">
        <f t="shared" ref="U75" si="721">IF(L75&gt;0,V75/L75,0)</f>
        <v>0.54766560887716176</v>
      </c>
      <c r="V75" s="54">
        <f t="shared" ref="V75" si="722">V72+V73+V74</f>
        <v>24767.039660000002</v>
      </c>
      <c r="W75" s="21">
        <f t="shared" ref="W75" si="723">IF(L75&gt;0,X75/L75,0)</f>
        <v>0.38</v>
      </c>
      <c r="X75" s="54">
        <f t="shared" ref="X75" si="724">X72+X73+X74</f>
        <v>17184.710740000002</v>
      </c>
      <c r="Y75" s="55">
        <f t="shared" ref="Y75" si="725">IF(L75&gt;0,Z75/L75,0)</f>
        <v>3.0500567303002506E-3</v>
      </c>
      <c r="Z75" s="56">
        <f t="shared" ref="Z75" si="726">SUM(Z72:Z74)</f>
        <v>137.93248066000001</v>
      </c>
      <c r="AA75" s="55">
        <f t="shared" ref="AA75" si="727">IF(L75&gt;0,(AA72*L72+AA73*L73+AA74*L74)/L75,0)</f>
        <v>3.1776454149149091E-3</v>
      </c>
      <c r="AB75" s="55">
        <f t="shared" ref="AB75" si="728">IF(J75&gt;0,(J72*AB72+J73*AB73+J74*AB74)/J75,0)</f>
        <v>2.8001490465106785E-4</v>
      </c>
      <c r="AC75" s="52">
        <f t="shared" ref="AC75" si="729">SUM(AC72:AC74)</f>
        <v>12.66292782</v>
      </c>
      <c r="AD75" s="53">
        <f t="shared" ref="AD75" si="730">IF(J75&gt;0,(J72*AD72+J73*AD73+J74*AD74)/J75,0)</f>
        <v>0.22493514230879172</v>
      </c>
      <c r="AE75" s="58">
        <f t="shared" ref="AE75" si="731">SUM(AE72:AE74)</f>
        <v>125.06407300000001</v>
      </c>
      <c r="AF75" s="53">
        <f t="shared" ref="AF75" si="732">IF(AND(Z75&gt;0),((Z72*AF72+Z73*AF73+Z74*AF74)/Z75),0)</f>
        <v>0.90932702371956764</v>
      </c>
      <c r="AG75" s="57">
        <f t="shared" si="664"/>
        <v>0.91296576303168864</v>
      </c>
      <c r="AH75" s="51">
        <f t="shared" ref="AH75" si="733">SUM(AH72:AH74)</f>
        <v>614</v>
      </c>
      <c r="AI75" s="21">
        <f t="shared" ref="AI75" si="734">IF(AH75&gt;0,(AI72*AH72+AI73*AH73+AI74*AH74)/AH75,0)</f>
        <v>9.4187296416938113E-2</v>
      </c>
      <c r="AJ75" s="53">
        <f t="shared" ref="AJ75" si="735">IF(J75&gt;0,(AJ72*J72+AJ73*J73+AJ74*J74)/J75,0)</f>
        <v>0.23539708032177714</v>
      </c>
      <c r="AK75" s="58">
        <f t="shared" ref="AK75" si="736">SUM(AK72:AK74)</f>
        <v>131.0394861</v>
      </c>
      <c r="AL75" s="56"/>
      <c r="AM75" s="56">
        <f t="shared" ref="AM75" si="737">SUM(AM72:AM74)</f>
        <v>1098.98</v>
      </c>
      <c r="AN75" s="106"/>
      <c r="AO75" s="107">
        <f>AN74</f>
        <v>388.00000000000074</v>
      </c>
      <c r="AP75" s="51">
        <f t="shared" ref="AP75" si="738">SUM(AP72:AP74)</f>
        <v>0</v>
      </c>
      <c r="AQ75" s="59"/>
      <c r="AR75" s="58"/>
      <c r="AS75" s="58"/>
      <c r="AT75" s="58"/>
      <c r="AU75" s="58"/>
    </row>
    <row r="76" spans="1:47" x14ac:dyDescent="0.2">
      <c r="A76" s="187">
        <v>19</v>
      </c>
      <c r="B76" s="23">
        <v>1</v>
      </c>
      <c r="C76" s="11" t="s">
        <v>50</v>
      </c>
      <c r="D76" s="12">
        <v>20368</v>
      </c>
      <c r="E76" s="12">
        <v>2</v>
      </c>
      <c r="F76" s="12">
        <v>17494</v>
      </c>
      <c r="G76" s="13">
        <v>1.5</v>
      </c>
      <c r="H76" s="13">
        <v>5.6</v>
      </c>
      <c r="I76" s="12">
        <v>18376</v>
      </c>
      <c r="J76" s="12">
        <v>16331</v>
      </c>
      <c r="K76" s="14">
        <v>8.1000000000000003E-2</v>
      </c>
      <c r="L76" s="24">
        <f t="shared" ref="L76:L78" si="739">J76*(1-K76)</f>
        <v>15008.189</v>
      </c>
      <c r="M76" s="15">
        <v>0.67400000000000004</v>
      </c>
      <c r="N76" s="25">
        <f t="shared" ref="N76:N78" si="740">L76*M76</f>
        <v>10115.519386000002</v>
      </c>
      <c r="O76" s="14">
        <v>0.29899999999999999</v>
      </c>
      <c r="P76" s="25">
        <f t="shared" ref="P76:P78" si="741">L76*O76</f>
        <v>4487.4485109999996</v>
      </c>
      <c r="Q76" s="16">
        <v>2.7E-2</v>
      </c>
      <c r="R76" s="25">
        <f t="shared" ref="R76:R78" si="742">L76*Q76</f>
        <v>405.22110300000003</v>
      </c>
      <c r="S76" s="26">
        <v>0.18</v>
      </c>
      <c r="T76" s="25">
        <f t="shared" ref="T76:T78" si="743">L76*S76</f>
        <v>2701.4740200000001</v>
      </c>
      <c r="U76" s="16">
        <v>0.55300000000000005</v>
      </c>
      <c r="V76" s="25">
        <f t="shared" ref="V76:V78" si="744">L76*U76</f>
        <v>8299.5285170000006</v>
      </c>
      <c r="W76" s="16">
        <v>0.38</v>
      </c>
      <c r="X76" s="25">
        <f t="shared" ref="X76:X78" si="745">W76*L76</f>
        <v>5703.1118200000001</v>
      </c>
      <c r="Y76" s="17">
        <v>3.0400000000000002E-3</v>
      </c>
      <c r="Z76" s="18">
        <f t="shared" ref="Z76:Z78" si="746">L76*Y76</f>
        <v>45.624894560000001</v>
      </c>
      <c r="AA76" s="27">
        <f>IF(L76&gt;0,(AC76+AK76)/L76,0)</f>
        <v>3.8374174085894041E-3</v>
      </c>
      <c r="AB76" s="17">
        <v>2.5999999999999998E-4</v>
      </c>
      <c r="AC76" s="24">
        <f t="shared" ref="AC76:AC78" si="747">AB76*L76</f>
        <v>3.9021291399999996</v>
      </c>
      <c r="AD76" s="118">
        <v>0.2276</v>
      </c>
      <c r="AE76" s="30">
        <f t="shared" ref="AE76:AE78" si="748">AH76*(1-AI76)*AD76</f>
        <v>51.757605599999998</v>
      </c>
      <c r="AF76" s="28">
        <f t="shared" ref="AF76:AF78" si="749">IF(AND(AD76&gt;0,AB76&gt;0,Y76&gt;0),((Y76-AB76)*AD76)/((AD76-AB76)*Y76),0)</f>
        <v>0.91551953253415941</v>
      </c>
      <c r="AG76" s="60">
        <f t="shared" si="664"/>
        <v>0.93327384635562149</v>
      </c>
      <c r="AH76" s="12">
        <v>251</v>
      </c>
      <c r="AI76" s="14">
        <v>9.4E-2</v>
      </c>
      <c r="AJ76" s="15">
        <v>0.2361</v>
      </c>
      <c r="AK76" s="30">
        <f t="shared" ref="AK76:AK78" si="750">AH76*(1-AI76)*AJ76</f>
        <v>53.690556600000001</v>
      </c>
      <c r="AL76" s="18">
        <v>1.7</v>
      </c>
      <c r="AM76" s="19"/>
      <c r="AN76" s="102">
        <f>AN74+AH76-AM76</f>
        <v>639.00000000000068</v>
      </c>
      <c r="AO76" s="103"/>
      <c r="AP76" s="12"/>
      <c r="AQ76" s="31"/>
      <c r="AR76" s="20"/>
      <c r="AS76" s="20"/>
      <c r="AT76" s="20"/>
      <c r="AU76" s="20"/>
    </row>
    <row r="77" spans="1:47" x14ac:dyDescent="0.2">
      <c r="A77" s="188"/>
      <c r="B77" s="33">
        <v>2</v>
      </c>
      <c r="C77" s="46" t="s">
        <v>51</v>
      </c>
      <c r="D77" s="34">
        <v>20234</v>
      </c>
      <c r="E77" s="34">
        <v>5</v>
      </c>
      <c r="F77" s="34">
        <v>18190</v>
      </c>
      <c r="G77" s="35">
        <v>2.7</v>
      </c>
      <c r="H77" s="35">
        <v>5</v>
      </c>
      <c r="I77" s="34">
        <v>19306</v>
      </c>
      <c r="J77" s="34">
        <v>16163</v>
      </c>
      <c r="K77" s="36">
        <v>7.9000000000000001E-2</v>
      </c>
      <c r="L77" s="37">
        <f t="shared" si="739"/>
        <v>14886.123000000001</v>
      </c>
      <c r="M77" s="38">
        <v>0.55100000000000005</v>
      </c>
      <c r="N77" s="25">
        <f t="shared" si="740"/>
        <v>8202.2537730000022</v>
      </c>
      <c r="O77" s="36">
        <v>0.42699999999999999</v>
      </c>
      <c r="P77" s="25">
        <f t="shared" si="741"/>
        <v>6356.3745210000006</v>
      </c>
      <c r="Q77" s="39">
        <v>2.1999999999999999E-2</v>
      </c>
      <c r="R77" s="25">
        <f t="shared" si="742"/>
        <v>327.49470600000001</v>
      </c>
      <c r="S77" s="28">
        <v>0.17899999999999999</v>
      </c>
      <c r="T77" s="25">
        <f t="shared" si="743"/>
        <v>2664.6160170000003</v>
      </c>
      <c r="U77" s="39">
        <v>0.54300000000000004</v>
      </c>
      <c r="V77" s="25">
        <f t="shared" si="744"/>
        <v>8083.1647890000013</v>
      </c>
      <c r="W77" s="39">
        <v>0.38</v>
      </c>
      <c r="X77" s="25">
        <f t="shared" si="745"/>
        <v>5656.726740000001</v>
      </c>
      <c r="Y77" s="40">
        <v>3.0699999999999998E-3</v>
      </c>
      <c r="Z77" s="18">
        <f t="shared" si="746"/>
        <v>45.700397610000003</v>
      </c>
      <c r="AA77" s="27">
        <f>IF(L77&gt;0,(AC77+AK77)/L77,0)</f>
        <v>3.011407352337475E-3</v>
      </c>
      <c r="AB77" s="40">
        <v>2.5000000000000001E-4</v>
      </c>
      <c r="AC77" s="37">
        <f t="shared" si="747"/>
        <v>3.7215307500000003</v>
      </c>
      <c r="AD77" s="28">
        <v>0.22639999999999999</v>
      </c>
      <c r="AE77" s="41">
        <f t="shared" si="748"/>
        <v>39.152484000000001</v>
      </c>
      <c r="AF77" s="28">
        <f t="shared" si="749"/>
        <v>0.91958221496931003</v>
      </c>
      <c r="AG77" s="29">
        <f t="shared" si="664"/>
        <v>0.91794778506079178</v>
      </c>
      <c r="AH77" s="34">
        <v>189</v>
      </c>
      <c r="AI77" s="36">
        <v>8.5000000000000006E-2</v>
      </c>
      <c r="AJ77" s="38">
        <v>0.23769999999999999</v>
      </c>
      <c r="AK77" s="41">
        <f t="shared" si="750"/>
        <v>41.106649499999996</v>
      </c>
      <c r="AL77" s="42">
        <v>1.62</v>
      </c>
      <c r="AM77" s="42"/>
      <c r="AN77" s="122">
        <f>AN76+AH77-AM77</f>
        <v>828.00000000000068</v>
      </c>
      <c r="AO77" s="105"/>
      <c r="AP77" s="43"/>
      <c r="AQ77" s="44"/>
      <c r="AR77" s="45"/>
      <c r="AS77" s="45"/>
      <c r="AT77" s="45"/>
      <c r="AU77" s="45"/>
    </row>
    <row r="78" spans="1:47" x14ac:dyDescent="0.2">
      <c r="A78" s="188"/>
      <c r="B78" s="33">
        <v>3</v>
      </c>
      <c r="C78" s="46" t="s">
        <v>53</v>
      </c>
      <c r="D78" s="43">
        <v>18200</v>
      </c>
      <c r="E78" s="43">
        <v>4</v>
      </c>
      <c r="F78" s="43">
        <v>18401</v>
      </c>
      <c r="G78" s="37">
        <v>2.6</v>
      </c>
      <c r="H78" s="37">
        <v>5</v>
      </c>
      <c r="I78" s="43">
        <v>18706</v>
      </c>
      <c r="J78" s="43">
        <v>16385</v>
      </c>
      <c r="K78" s="39">
        <v>8.5999999999999993E-2</v>
      </c>
      <c r="L78" s="37">
        <f t="shared" si="739"/>
        <v>14975.890000000001</v>
      </c>
      <c r="M78" s="28">
        <v>0.65900000000000003</v>
      </c>
      <c r="N78" s="25">
        <f t="shared" si="740"/>
        <v>9869.1115100000006</v>
      </c>
      <c r="O78" s="39">
        <v>0.32100000000000001</v>
      </c>
      <c r="P78" s="25">
        <f t="shared" si="741"/>
        <v>4807.2606900000001</v>
      </c>
      <c r="Q78" s="39">
        <v>0.02</v>
      </c>
      <c r="R78" s="25">
        <f t="shared" si="742"/>
        <v>299.51780000000002</v>
      </c>
      <c r="S78" s="28">
        <v>0.186</v>
      </c>
      <c r="T78" s="25">
        <f t="shared" si="743"/>
        <v>2785.5155400000003</v>
      </c>
      <c r="U78" s="39">
        <v>0.54</v>
      </c>
      <c r="V78" s="25">
        <f t="shared" si="744"/>
        <v>8086.9806000000008</v>
      </c>
      <c r="W78" s="39">
        <v>0.38</v>
      </c>
      <c r="X78" s="25">
        <f t="shared" si="745"/>
        <v>5690.8382000000001</v>
      </c>
      <c r="Y78" s="47">
        <v>3.0200000000000001E-3</v>
      </c>
      <c r="Z78" s="18">
        <f t="shared" si="746"/>
        <v>45.227187800000003</v>
      </c>
      <c r="AA78" s="27">
        <f>IF(L78&gt;0,(AC78+AK78)/L78,0)</f>
        <v>3.6014610817787789E-3</v>
      </c>
      <c r="AB78" s="47">
        <v>2.5000000000000001E-4</v>
      </c>
      <c r="AC78" s="37">
        <f t="shared" si="747"/>
        <v>3.7439725000000004</v>
      </c>
      <c r="AD78" s="28">
        <v>0.22989999999999999</v>
      </c>
      <c r="AE78" s="41">
        <f t="shared" si="748"/>
        <v>48.5849969</v>
      </c>
      <c r="AF78" s="28">
        <f t="shared" si="749"/>
        <v>0.91821703917421105</v>
      </c>
      <c r="AG78" s="29">
        <f t="shared" si="664"/>
        <v>0.93156432259304278</v>
      </c>
      <c r="AH78" s="43">
        <v>233</v>
      </c>
      <c r="AI78" s="39">
        <v>9.2999999999999999E-2</v>
      </c>
      <c r="AJ78" s="28">
        <v>0.23749999999999999</v>
      </c>
      <c r="AK78" s="41">
        <f t="shared" si="750"/>
        <v>50.191112500000003</v>
      </c>
      <c r="AL78" s="18">
        <v>1.78</v>
      </c>
      <c r="AM78" s="18"/>
      <c r="AN78" s="122">
        <f>AN77+AH78-AM78</f>
        <v>1061.0000000000007</v>
      </c>
      <c r="AO78" s="105"/>
      <c r="AP78" s="43"/>
      <c r="AQ78" s="48"/>
      <c r="AR78" s="41"/>
      <c r="AS78" s="41"/>
      <c r="AT78" s="41"/>
      <c r="AU78" s="41"/>
    </row>
    <row r="79" spans="1:47" s="22" customFormat="1" ht="13.5" thickBot="1" x14ac:dyDescent="0.25">
      <c r="A79" s="189"/>
      <c r="B79" s="49" t="s">
        <v>38</v>
      </c>
      <c r="C79" s="50"/>
      <c r="D79" s="51">
        <f t="shared" ref="D79" si="751">SUM(D76:D78)</f>
        <v>58802</v>
      </c>
      <c r="E79" s="51"/>
      <c r="F79" s="51">
        <f t="shared" ref="F79" si="752">SUM(F76:F78)</f>
        <v>54085</v>
      </c>
      <c r="G79" s="52"/>
      <c r="H79" s="52"/>
      <c r="I79" s="51">
        <f t="shared" ref="I79:J79" si="753">SUM(I76:I78)</f>
        <v>56388</v>
      </c>
      <c r="J79" s="51">
        <f t="shared" si="753"/>
        <v>48879</v>
      </c>
      <c r="K79" s="21">
        <f t="shared" ref="K79" si="754">IF(J79&gt;0,(J76*K76+J77*K77+J78*K78)/J79,0)</f>
        <v>8.2014730252255572E-2</v>
      </c>
      <c r="L79" s="52">
        <f t="shared" ref="L79" si="755">L76+L77+L78</f>
        <v>44870.202000000005</v>
      </c>
      <c r="M79" s="53">
        <f t="shared" ref="M79" si="756">IF(L79&gt;0,N79/L79,0)</f>
        <v>0.62818715790492774</v>
      </c>
      <c r="N79" s="54">
        <f t="shared" ref="N79" si="757">N76+N77+N78</f>
        <v>28186.884669000006</v>
      </c>
      <c r="O79" s="21">
        <f t="shared" ref="O79" si="758">IF(L79&gt;0,P79/L79,0)</f>
        <v>0.34880796217498639</v>
      </c>
      <c r="P79" s="54">
        <f t="shared" ref="P79" si="759">P76+P77+P78</f>
        <v>15651.083721999999</v>
      </c>
      <c r="Q79" s="21">
        <f t="shared" ref="Q79" si="760">IF(L79&gt;0,R79/L79,0)</f>
        <v>2.300487992008594E-2</v>
      </c>
      <c r="R79" s="54">
        <f t="shared" ref="R79" si="761">R76+R77+R78</f>
        <v>1032.2336090000001</v>
      </c>
      <c r="S79" s="21">
        <f t="shared" ref="S79" si="762">IF(L79&gt;0,T79/L79,0)</f>
        <v>0.18167080186088752</v>
      </c>
      <c r="T79" s="54">
        <f t="shared" ref="T79" si="763">T76+T77+T78</f>
        <v>8151.6055770000003</v>
      </c>
      <c r="U79" s="21">
        <f t="shared" ref="U79" si="764">IF(L79&gt;0,V79/L79,0)</f>
        <v>0.54534352009380305</v>
      </c>
      <c r="V79" s="54">
        <f t="shared" ref="V79" si="765">V76+V77+V78</f>
        <v>24469.673906000004</v>
      </c>
      <c r="W79" s="21">
        <f t="shared" ref="W79" si="766">IF(L79&gt;0,X79/L79,0)</f>
        <v>0.38</v>
      </c>
      <c r="X79" s="54">
        <f t="shared" ref="X79" si="767">X76+X77+X78</f>
        <v>17050.676760000002</v>
      </c>
      <c r="Y79" s="55">
        <f t="shared" ref="Y79" si="768">IF(L79&gt;0,Z79/L79,0)</f>
        <v>3.0432775847543544E-3</v>
      </c>
      <c r="Z79" s="56">
        <f t="shared" ref="Z79" si="769">SUM(Z76:Z78)</f>
        <v>136.55247997000001</v>
      </c>
      <c r="AA79" s="55">
        <f t="shared" ref="AA79" si="770">IF(L79&gt;0,(AA76*L76+AA77*L77+AA78*L78)/L79,0)</f>
        <v>3.4846277489457254E-3</v>
      </c>
      <c r="AB79" s="55">
        <f t="shared" ref="AB79" si="771">IF(J79&gt;0,(J76*AB76+J77*AB77+J78*AB78)/J79,0)</f>
        <v>2.5334110763313491E-4</v>
      </c>
      <c r="AC79" s="52">
        <f t="shared" ref="AC79" si="772">SUM(AC76:AC78)</f>
        <v>11.367632390000001</v>
      </c>
      <c r="AD79" s="53">
        <f t="shared" ref="AD79" si="773">IF(J79&gt;0,(J76*AD76+J77*AD77+J78*AD78)/J79,0)</f>
        <v>0.22797418727879046</v>
      </c>
      <c r="AE79" s="58">
        <f t="shared" ref="AE79" si="774">SUM(AE76:AE78)</f>
        <v>139.49508649999999</v>
      </c>
      <c r="AF79" s="53">
        <f t="shared" ref="AF79" si="775">IF(AND(Z79&gt;0),((Z76*AF76+Z77*AF77+Z78*AF78)/Z79),0)</f>
        <v>0.91777263582542512</v>
      </c>
      <c r="AG79" s="57">
        <f t="shared" si="664"/>
        <v>0.92828939489564077</v>
      </c>
      <c r="AH79" s="51">
        <f t="shared" ref="AH79" si="776">SUM(AH76:AH78)</f>
        <v>673</v>
      </c>
      <c r="AI79" s="21">
        <f t="shared" ref="AI79" si="777">IF(AH79&gt;0,(AI76*AH76+AI77*AH77+AI78*AH78)/AH79,0)</f>
        <v>9.1126300148588413E-2</v>
      </c>
      <c r="AJ79" s="53">
        <f t="shared" ref="AJ79" si="778">IF(J79&gt;0,(AJ76*J76+AJ77*J77+AJ78*J78)/J79,0)</f>
        <v>0.23709837967225189</v>
      </c>
      <c r="AK79" s="58">
        <f t="shared" ref="AK79" si="779">SUM(AK76:AK78)</f>
        <v>144.98831860000001</v>
      </c>
      <c r="AL79" s="56"/>
      <c r="AM79" s="56">
        <f t="shared" ref="AM79" si="780">SUM(AM76:AM78)</f>
        <v>0</v>
      </c>
      <c r="AN79" s="106"/>
      <c r="AO79" s="107">
        <f>AN78</f>
        <v>1061.0000000000007</v>
      </c>
      <c r="AP79" s="51">
        <f t="shared" ref="AP79" si="781">SUM(AP76:AP78)</f>
        <v>0</v>
      </c>
      <c r="AQ79" s="59"/>
      <c r="AR79" s="58"/>
      <c r="AS79" s="58"/>
      <c r="AT79" s="58"/>
      <c r="AU79" s="58"/>
    </row>
    <row r="80" spans="1:47" x14ac:dyDescent="0.2">
      <c r="A80" s="187">
        <v>20</v>
      </c>
      <c r="B80" s="23">
        <v>1</v>
      </c>
      <c r="C80" s="11" t="s">
        <v>50</v>
      </c>
      <c r="D80" s="12">
        <v>19163</v>
      </c>
      <c r="E80" s="12">
        <v>1</v>
      </c>
      <c r="F80" s="12">
        <v>18525</v>
      </c>
      <c r="G80" s="13">
        <v>2.6</v>
      </c>
      <c r="H80" s="13">
        <v>5.7</v>
      </c>
      <c r="I80" s="12">
        <v>19159</v>
      </c>
      <c r="J80" s="12">
        <v>16540</v>
      </c>
      <c r="K80" s="14">
        <v>8.2000000000000003E-2</v>
      </c>
      <c r="L80" s="24">
        <f t="shared" ref="L80:L82" si="782">J80*(1-K80)</f>
        <v>15183.720000000001</v>
      </c>
      <c r="M80" s="15">
        <v>0.73</v>
      </c>
      <c r="N80" s="25">
        <f t="shared" ref="N80:N82" si="783">L80*M80</f>
        <v>11084.115600000001</v>
      </c>
      <c r="O80" s="14">
        <v>0.23100000000000001</v>
      </c>
      <c r="P80" s="25">
        <f t="shared" ref="P80:P82" si="784">L80*O80</f>
        <v>3507.4393200000004</v>
      </c>
      <c r="Q80" s="16">
        <v>3.9E-2</v>
      </c>
      <c r="R80" s="25">
        <f t="shared" ref="R80:R82" si="785">L80*Q80</f>
        <v>592.16507999999999</v>
      </c>
      <c r="S80" s="26">
        <v>0.188</v>
      </c>
      <c r="T80" s="25">
        <f t="shared" ref="T80:T82" si="786">L80*S80</f>
        <v>2854.5393600000002</v>
      </c>
      <c r="U80" s="16">
        <v>0.53500000000000003</v>
      </c>
      <c r="V80" s="25">
        <f t="shared" ref="V80:V82" si="787">L80*U80</f>
        <v>8123.2902000000013</v>
      </c>
      <c r="W80" s="16">
        <v>0.38</v>
      </c>
      <c r="X80" s="25">
        <f t="shared" ref="X80:X82" si="788">W80*L80</f>
        <v>5769.8136000000004</v>
      </c>
      <c r="Y80" s="17">
        <v>3.0100000000000001E-3</v>
      </c>
      <c r="Z80" s="18">
        <f t="shared" ref="Z80:Z82" si="789">L80*Y80</f>
        <v>45.702997200000006</v>
      </c>
      <c r="AA80" s="27">
        <f>IF(L80&gt;0,(AC80+AK80)/L80,0)</f>
        <v>3.3503207909524151E-3</v>
      </c>
      <c r="AB80" s="17">
        <v>2.4000000000000001E-4</v>
      </c>
      <c r="AC80" s="24">
        <f t="shared" ref="AC80:AC82" si="790">AB80*L80</f>
        <v>3.6440928000000006</v>
      </c>
      <c r="AD80" s="118">
        <v>0.2329</v>
      </c>
      <c r="AE80" s="30">
        <f t="shared" ref="AE80:AE82" si="791">AH80*(1-AI80)*AD80</f>
        <v>45.829130400000004</v>
      </c>
      <c r="AF80" s="28">
        <f t="shared" ref="AF80:AF82" si="792">IF(AND(AD80&gt;0,AB80&gt;0,Y80&gt;0),((Y80-AB80)*AD80)/((AD80-AB80)*Y80),0)</f>
        <v>0.92121507922387136</v>
      </c>
      <c r="AG80" s="60">
        <f t="shared" si="664"/>
        <v>0.92929436297128976</v>
      </c>
      <c r="AH80" s="12">
        <v>216</v>
      </c>
      <c r="AI80" s="14">
        <v>8.8999999999999996E-2</v>
      </c>
      <c r="AJ80" s="15">
        <v>0.24</v>
      </c>
      <c r="AK80" s="30">
        <f t="shared" ref="AK80:AK82" si="793">AH80*(1-AI80)*AJ80</f>
        <v>47.226240000000004</v>
      </c>
      <c r="AL80" s="19">
        <v>1.7</v>
      </c>
      <c r="AM80" s="19"/>
      <c r="AN80" s="102">
        <f>AN78+AH80-AM80</f>
        <v>1277.0000000000007</v>
      </c>
      <c r="AO80" s="103"/>
      <c r="AP80" s="12"/>
      <c r="AQ80" s="31"/>
      <c r="AR80" s="20"/>
      <c r="AS80" s="20"/>
      <c r="AT80" s="20"/>
      <c r="AU80" s="20"/>
    </row>
    <row r="81" spans="1:47" x14ac:dyDescent="0.2">
      <c r="A81" s="188"/>
      <c r="B81" s="33">
        <v>2</v>
      </c>
      <c r="C81" s="46" t="s">
        <v>51</v>
      </c>
      <c r="D81" s="34">
        <v>19419</v>
      </c>
      <c r="E81" s="34">
        <v>5</v>
      </c>
      <c r="F81" s="34">
        <v>17347</v>
      </c>
      <c r="G81" s="35">
        <v>2.5</v>
      </c>
      <c r="H81" s="35">
        <v>4.2</v>
      </c>
      <c r="I81" s="34">
        <v>18463</v>
      </c>
      <c r="J81" s="34">
        <v>16504</v>
      </c>
      <c r="K81" s="36">
        <v>9.6000000000000002E-2</v>
      </c>
      <c r="L81" s="37">
        <f t="shared" si="782"/>
        <v>14919.616</v>
      </c>
      <c r="M81" s="38">
        <v>0.55800000000000005</v>
      </c>
      <c r="N81" s="25">
        <f t="shared" si="783"/>
        <v>8325.1457280000013</v>
      </c>
      <c r="O81" s="36">
        <v>0.42699999999999999</v>
      </c>
      <c r="P81" s="25">
        <f t="shared" si="784"/>
        <v>6370.6760320000003</v>
      </c>
      <c r="Q81" s="39">
        <v>1.4999999999999999E-2</v>
      </c>
      <c r="R81" s="25">
        <f t="shared" si="785"/>
        <v>223.79424</v>
      </c>
      <c r="S81" s="28">
        <v>0.189</v>
      </c>
      <c r="T81" s="25">
        <f t="shared" si="786"/>
        <v>2819.8074240000001</v>
      </c>
      <c r="U81" s="39">
        <v>0.53500000000000003</v>
      </c>
      <c r="V81" s="25">
        <f t="shared" si="787"/>
        <v>7981.9945600000001</v>
      </c>
      <c r="W81" s="39">
        <v>0.38</v>
      </c>
      <c r="X81" s="25">
        <f t="shared" si="788"/>
        <v>5669.4540800000004</v>
      </c>
      <c r="Y81" s="40">
        <v>3.0799999999999998E-3</v>
      </c>
      <c r="Z81" s="18">
        <f t="shared" si="789"/>
        <v>45.952417279999999</v>
      </c>
      <c r="AA81" s="27">
        <f>IF(L81&gt;0,(AC81+AK81)/L81,0)</f>
        <v>2.8736782970821767E-3</v>
      </c>
      <c r="AB81" s="40">
        <v>2.5000000000000001E-4</v>
      </c>
      <c r="AC81" s="37">
        <f t="shared" si="790"/>
        <v>3.7299039999999999</v>
      </c>
      <c r="AD81" s="28">
        <v>0.23119999999999999</v>
      </c>
      <c r="AE81" s="41">
        <f t="shared" si="791"/>
        <v>37.536938399999997</v>
      </c>
      <c r="AF81" s="28">
        <f t="shared" si="792"/>
        <v>0.91982579014404087</v>
      </c>
      <c r="AG81" s="29">
        <f t="shared" si="664"/>
        <v>0.91395117288057193</v>
      </c>
      <c r="AH81" s="34">
        <v>181</v>
      </c>
      <c r="AI81" s="36">
        <v>0.10299999999999999</v>
      </c>
      <c r="AJ81" s="38">
        <v>0.24110000000000001</v>
      </c>
      <c r="AK81" s="41">
        <f t="shared" si="793"/>
        <v>39.144272700000002</v>
      </c>
      <c r="AL81" s="42">
        <v>1.63</v>
      </c>
      <c r="AM81" s="42"/>
      <c r="AN81" s="122">
        <f>AN80+AH81-AM81</f>
        <v>1458.0000000000007</v>
      </c>
      <c r="AO81" s="105"/>
      <c r="AP81" s="43"/>
      <c r="AQ81" s="44"/>
      <c r="AR81" s="45"/>
      <c r="AS81" s="45"/>
      <c r="AT81" s="45"/>
      <c r="AU81" s="45"/>
    </row>
    <row r="82" spans="1:47" x14ac:dyDescent="0.2">
      <c r="A82" s="188"/>
      <c r="B82" s="33">
        <v>3</v>
      </c>
      <c r="C82" s="46" t="s">
        <v>49</v>
      </c>
      <c r="D82" s="43">
        <v>21975</v>
      </c>
      <c r="E82" s="43">
        <v>1</v>
      </c>
      <c r="F82" s="43">
        <v>18575</v>
      </c>
      <c r="G82" s="37">
        <v>2.5</v>
      </c>
      <c r="H82" s="37">
        <v>5.3</v>
      </c>
      <c r="I82" s="43">
        <v>18816</v>
      </c>
      <c r="J82" s="43">
        <v>16540</v>
      </c>
      <c r="K82" s="39">
        <v>8.6999999999999994E-2</v>
      </c>
      <c r="L82" s="37">
        <f t="shared" si="782"/>
        <v>15101.02</v>
      </c>
      <c r="M82" s="28">
        <v>0.66500000000000004</v>
      </c>
      <c r="N82" s="25">
        <f t="shared" si="783"/>
        <v>10042.178300000001</v>
      </c>
      <c r="O82" s="39">
        <v>0.312</v>
      </c>
      <c r="P82" s="25">
        <f t="shared" si="784"/>
        <v>4711.5182400000003</v>
      </c>
      <c r="Q82" s="39">
        <v>2.3E-2</v>
      </c>
      <c r="R82" s="25">
        <f t="shared" si="785"/>
        <v>347.32346000000001</v>
      </c>
      <c r="S82" s="28">
        <v>0.182</v>
      </c>
      <c r="T82" s="25">
        <f t="shared" si="786"/>
        <v>2748.38564</v>
      </c>
      <c r="U82" s="39">
        <v>0.54600000000000004</v>
      </c>
      <c r="V82" s="25">
        <f t="shared" si="787"/>
        <v>8245.1569200000013</v>
      </c>
      <c r="W82" s="39">
        <v>0.38</v>
      </c>
      <c r="X82" s="25">
        <f t="shared" si="788"/>
        <v>5738.3876</v>
      </c>
      <c r="Y82" s="47">
        <v>3.0999999999999999E-3</v>
      </c>
      <c r="Z82" s="18">
        <f t="shared" si="789"/>
        <v>46.813161999999998</v>
      </c>
      <c r="AA82" s="27">
        <f>IF(L82&gt;0,(AC82+AK82)/L82,0)</f>
        <v>3.466916565900847E-3</v>
      </c>
      <c r="AB82" s="47">
        <v>2.5000000000000001E-4</v>
      </c>
      <c r="AC82" s="37">
        <f t="shared" si="790"/>
        <v>3.775255</v>
      </c>
      <c r="AD82" s="28">
        <v>0.23180000000000001</v>
      </c>
      <c r="AE82" s="41">
        <f t="shared" si="791"/>
        <v>47.194248200000004</v>
      </c>
      <c r="AF82" s="28">
        <f t="shared" si="792"/>
        <v>0.92034744812309766</v>
      </c>
      <c r="AG82" s="29">
        <f t="shared" si="664"/>
        <v>0.92886305647669509</v>
      </c>
      <c r="AH82" s="43">
        <v>223</v>
      </c>
      <c r="AI82" s="39">
        <v>8.6999999999999994E-2</v>
      </c>
      <c r="AJ82" s="28">
        <v>0.23860000000000001</v>
      </c>
      <c r="AK82" s="41">
        <f t="shared" si="793"/>
        <v>48.578721400000006</v>
      </c>
      <c r="AL82" s="18">
        <v>1.85</v>
      </c>
      <c r="AM82" s="18"/>
      <c r="AN82" s="122">
        <f>AN81+AH82-AM82</f>
        <v>1681.0000000000007</v>
      </c>
      <c r="AO82" s="105"/>
      <c r="AP82" s="43"/>
      <c r="AQ82" s="48"/>
      <c r="AR82" s="41"/>
      <c r="AS82" s="41"/>
      <c r="AT82" s="41"/>
      <c r="AU82" s="41"/>
    </row>
    <row r="83" spans="1:47" s="22" customFormat="1" ht="13.5" thickBot="1" x14ac:dyDescent="0.25">
      <c r="A83" s="189"/>
      <c r="B83" s="49" t="s">
        <v>38</v>
      </c>
      <c r="C83" s="50"/>
      <c r="D83" s="51">
        <f t="shared" ref="D83" si="794">SUM(D80:D82)</f>
        <v>60557</v>
      </c>
      <c r="E83" s="51"/>
      <c r="F83" s="51">
        <f t="shared" ref="F83" si="795">SUM(F80:F82)</f>
        <v>54447</v>
      </c>
      <c r="G83" s="52"/>
      <c r="H83" s="52"/>
      <c r="I83" s="51">
        <f t="shared" ref="I83:J83" si="796">SUM(I80:I82)</f>
        <v>56438</v>
      </c>
      <c r="J83" s="51">
        <f t="shared" si="796"/>
        <v>49584</v>
      </c>
      <c r="K83" s="21">
        <f t="shared" ref="K83" si="797">IF(J83&gt;0,(J80*K80+J81*K81+J82*K82)/J83,0)</f>
        <v>8.832776702161986E-2</v>
      </c>
      <c r="L83" s="52">
        <f t="shared" ref="L83" si="798">L80+L81+L82</f>
        <v>45204.356</v>
      </c>
      <c r="M83" s="53">
        <f t="shared" ref="M83" si="799">IF(L83&gt;0,N83/L83,0)</f>
        <v>0.65151773488377984</v>
      </c>
      <c r="N83" s="54">
        <f t="shared" ref="N83" si="800">N80+N81+N82</f>
        <v>29451.439628</v>
      </c>
      <c r="O83" s="21">
        <f t="shared" ref="O83" si="801">IF(L83&gt;0,P83/L83,0)</f>
        <v>0.32274840044176278</v>
      </c>
      <c r="P83" s="54">
        <f t="shared" ref="P83" si="802">P80+P81+P82</f>
        <v>14589.633592000002</v>
      </c>
      <c r="Q83" s="21">
        <f t="shared" ref="Q83" si="803">IF(L83&gt;0,R83/L83,0)</f>
        <v>2.5733864674457478E-2</v>
      </c>
      <c r="R83" s="54">
        <f t="shared" ref="R83" si="804">R80+R81+R82</f>
        <v>1163.28278</v>
      </c>
      <c r="S83" s="21">
        <f t="shared" ref="S83" si="805">IF(L83&gt;0,T83/L83,0)</f>
        <v>0.18632568117992876</v>
      </c>
      <c r="T83" s="54">
        <f t="shared" ref="T83" si="806">T80+T81+T82</f>
        <v>8422.7324239999998</v>
      </c>
      <c r="U83" s="21">
        <f t="shared" ref="U83" si="807">IF(L83&gt;0,V83/L83,0)</f>
        <v>0.53867467285674864</v>
      </c>
      <c r="V83" s="54">
        <f t="shared" ref="V83" si="808">V80+V81+V82</f>
        <v>24350.441680000004</v>
      </c>
      <c r="W83" s="21">
        <f t="shared" ref="W83" si="809">IF(L83&gt;0,X83/L83,0)</f>
        <v>0.38</v>
      </c>
      <c r="X83" s="54">
        <f t="shared" ref="X83" si="810">X80+X81+X82</f>
        <v>17177.655279999999</v>
      </c>
      <c r="Y83" s="55">
        <f t="shared" ref="Y83" si="811">IF(L83&gt;0,Z83/L83,0)</f>
        <v>3.0631688786806298E-3</v>
      </c>
      <c r="Z83" s="56">
        <f t="shared" ref="Z83" si="812">SUM(Z80:Z82)</f>
        <v>138.46857648</v>
      </c>
      <c r="AA83" s="55">
        <f t="shared" ref="AA83" si="813">IF(L83&gt;0,(AA80*L80+AA81*L81+AA82*L82)/L83,0)</f>
        <v>3.2319559181420484E-3</v>
      </c>
      <c r="AB83" s="55">
        <f t="shared" ref="AB83" si="814">IF(J83&gt;0,(J80*AB80+J81*AB81+J82*AB82)/J83,0)</f>
        <v>2.466642465311391E-4</v>
      </c>
      <c r="AC83" s="52">
        <f t="shared" ref="AC83" si="815">SUM(AC80:AC82)</f>
        <v>11.1492518</v>
      </c>
      <c r="AD83" s="53">
        <f t="shared" ref="AD83" si="816">IF(J83&gt;0,(J80*AD80+J81*AD81+J82*AD82)/J83,0)</f>
        <v>0.231967223297838</v>
      </c>
      <c r="AE83" s="58">
        <f t="shared" ref="AE83" si="817">SUM(AE80:AE82)</f>
        <v>130.560317</v>
      </c>
      <c r="AF83" s="53">
        <f t="shared" ref="AF83" si="818">IF(AND(Z83&gt;0),((Z80*AF80+Z81*AF81+Z82*AF82)/Z83),0)</f>
        <v>0.92046070050885098</v>
      </c>
      <c r="AG83" s="57">
        <f t="shared" si="664"/>
        <v>0.9246302805517872</v>
      </c>
      <c r="AH83" s="51">
        <f t="shared" ref="AH83" si="819">SUM(AH80:AH82)</f>
        <v>620</v>
      </c>
      <c r="AI83" s="21">
        <f t="shared" ref="AI83" si="820">IF(AH83&gt;0,(AI80*AH80+AI81*AH81+AI82*AH82)/AH83,0)</f>
        <v>9.2367741935483874E-2</v>
      </c>
      <c r="AJ83" s="53">
        <f t="shared" ref="AJ83" si="821">IF(J83&gt;0,(AJ80*J80+AJ81*J81+AJ82*J82)/J83,0)</f>
        <v>0.23989912875121008</v>
      </c>
      <c r="AK83" s="58">
        <f t="shared" ref="AK83" si="822">SUM(AK80:AK82)</f>
        <v>134.94923410000001</v>
      </c>
      <c r="AL83" s="56"/>
      <c r="AM83" s="56">
        <f t="shared" ref="AM83" si="823">SUM(AM80:AM82)</f>
        <v>0</v>
      </c>
      <c r="AN83" s="106"/>
      <c r="AO83" s="107">
        <f>AN82</f>
        <v>1681.0000000000007</v>
      </c>
      <c r="AP83" s="51">
        <f t="shared" ref="AP83" si="824">SUM(AP80:AP82)</f>
        <v>0</v>
      </c>
      <c r="AQ83" s="59"/>
      <c r="AR83" s="58"/>
      <c r="AS83" s="58"/>
      <c r="AT83" s="58"/>
      <c r="AU83" s="58"/>
    </row>
    <row r="84" spans="1:47" x14ac:dyDescent="0.2">
      <c r="A84" s="187">
        <v>21</v>
      </c>
      <c r="B84" s="23">
        <v>1</v>
      </c>
      <c r="C84" s="46" t="s">
        <v>52</v>
      </c>
      <c r="D84" s="12">
        <v>8108</v>
      </c>
      <c r="E84" s="12">
        <v>0</v>
      </c>
      <c r="F84" s="12">
        <v>10769</v>
      </c>
      <c r="G84" s="13">
        <v>3.2</v>
      </c>
      <c r="H84" s="13">
        <v>4.0999999999999996</v>
      </c>
      <c r="I84" s="12">
        <v>11365</v>
      </c>
      <c r="J84" s="12">
        <v>16380</v>
      </c>
      <c r="K84" s="14">
        <v>8.3000000000000004E-2</v>
      </c>
      <c r="L84" s="24">
        <f t="shared" ref="L84:L86" si="825">J84*(1-K84)</f>
        <v>15020.460000000001</v>
      </c>
      <c r="M84" s="15">
        <v>0.73199999999999998</v>
      </c>
      <c r="N84" s="25">
        <f t="shared" ref="N84:N86" si="826">L84*M84</f>
        <v>10994.976720000001</v>
      </c>
      <c r="O84" s="14">
        <v>0.26100000000000001</v>
      </c>
      <c r="P84" s="25">
        <f t="shared" ref="P84:P86" si="827">L84*O84</f>
        <v>3920.3400600000004</v>
      </c>
      <c r="Q84" s="16">
        <v>7.0000000000000001E-3</v>
      </c>
      <c r="R84" s="25">
        <f t="shared" ref="R84:R86" si="828">L84*Q84</f>
        <v>105.14322000000001</v>
      </c>
      <c r="S84" s="26">
        <v>0.187</v>
      </c>
      <c r="T84" s="25">
        <f t="shared" ref="T84:T86" si="829">L84*S84</f>
        <v>2808.82602</v>
      </c>
      <c r="U84" s="16">
        <v>0.52600000000000002</v>
      </c>
      <c r="V84" s="25">
        <f t="shared" ref="V84:V86" si="830">L84*U84</f>
        <v>7900.7619600000007</v>
      </c>
      <c r="W84" s="16">
        <v>0.38</v>
      </c>
      <c r="X84" s="25">
        <f t="shared" ref="X84:X86" si="831">W84*L84</f>
        <v>5707.7748000000001</v>
      </c>
      <c r="Y84" s="17">
        <v>3.16E-3</v>
      </c>
      <c r="Z84" s="18">
        <f t="shared" ref="Z84:Z86" si="832">L84*Y84</f>
        <v>47.464653600000005</v>
      </c>
      <c r="AA84" s="27">
        <f>IF(L84&gt;0,(AC84+AK84)/L84,0)</f>
        <v>3.8730280963432538E-3</v>
      </c>
      <c r="AB84" s="17">
        <v>2.5999999999999998E-4</v>
      </c>
      <c r="AC84" s="24">
        <f t="shared" ref="AC84:AC86" si="833">AB84*L84</f>
        <v>3.9053195999999999</v>
      </c>
      <c r="AD84" s="118">
        <v>0.23699999999999999</v>
      </c>
      <c r="AE84" s="30">
        <f t="shared" ref="AE84:AE86" si="834">AH84*(1-AI84)*AD84</f>
        <v>53.368607999999995</v>
      </c>
      <c r="AF84" s="28">
        <f t="shared" ref="AF84:AF86" si="835">IF(AND(AD84&gt;0,AB84&gt;0,Y84&gt;0),((Y84-AB84)*AD84)/((AD84-AB84)*Y84),0)</f>
        <v>0.91872940778913592</v>
      </c>
      <c r="AG84" s="60">
        <f t="shared" si="664"/>
        <v>0.93387656601527413</v>
      </c>
      <c r="AH84" s="12">
        <v>248</v>
      </c>
      <c r="AI84" s="14">
        <v>9.1999999999999998E-2</v>
      </c>
      <c r="AJ84" s="15">
        <v>0.24099999999999999</v>
      </c>
      <c r="AK84" s="30">
        <f t="shared" ref="AK84:AK86" si="836">AH84*(1-AI84)*AJ84</f>
        <v>54.269343999999997</v>
      </c>
      <c r="AL84" s="19">
        <v>1.85</v>
      </c>
      <c r="AM84" s="19">
        <v>1200.08</v>
      </c>
      <c r="AN84" s="102">
        <f>AN82+AH84-AM84</f>
        <v>728.92000000000075</v>
      </c>
      <c r="AO84" s="103"/>
      <c r="AP84" s="12"/>
      <c r="AQ84" s="31"/>
      <c r="AR84" s="20"/>
      <c r="AS84" s="20"/>
      <c r="AT84" s="20"/>
      <c r="AU84" s="20"/>
    </row>
    <row r="85" spans="1:47" x14ac:dyDescent="0.2">
      <c r="A85" s="188"/>
      <c r="B85" s="33">
        <v>2</v>
      </c>
      <c r="C85" s="46" t="s">
        <v>51</v>
      </c>
      <c r="D85" s="34">
        <v>19500</v>
      </c>
      <c r="E85" s="34">
        <v>4</v>
      </c>
      <c r="F85" s="34">
        <v>18520</v>
      </c>
      <c r="G85" s="35">
        <v>3.3</v>
      </c>
      <c r="H85" s="35">
        <v>4.5</v>
      </c>
      <c r="I85" s="34">
        <v>19370</v>
      </c>
      <c r="J85" s="34">
        <v>16203</v>
      </c>
      <c r="K85" s="36">
        <v>8.5999999999999993E-2</v>
      </c>
      <c r="L85" s="37">
        <f t="shared" si="825"/>
        <v>14809.542000000001</v>
      </c>
      <c r="M85" s="38">
        <v>0.627</v>
      </c>
      <c r="N85" s="25">
        <f t="shared" si="826"/>
        <v>9285.5828340000007</v>
      </c>
      <c r="O85" s="36">
        <v>0.35599999999999998</v>
      </c>
      <c r="P85" s="25">
        <f t="shared" si="827"/>
        <v>5272.1969520000002</v>
      </c>
      <c r="Q85" s="39">
        <v>1.7000000000000001E-2</v>
      </c>
      <c r="R85" s="25">
        <f t="shared" si="828"/>
        <v>251.76221400000003</v>
      </c>
      <c r="S85" s="28">
        <v>0.19</v>
      </c>
      <c r="T85" s="25">
        <f t="shared" si="829"/>
        <v>2813.8129800000002</v>
      </c>
      <c r="U85" s="39">
        <v>0.53600000000000003</v>
      </c>
      <c r="V85" s="25">
        <f t="shared" si="830"/>
        <v>7937.9145120000012</v>
      </c>
      <c r="W85" s="39">
        <v>0.38</v>
      </c>
      <c r="X85" s="25">
        <f t="shared" si="831"/>
        <v>5627.6259600000003</v>
      </c>
      <c r="Y85" s="40">
        <v>3.1199999999999999E-3</v>
      </c>
      <c r="Z85" s="18">
        <f t="shared" si="832"/>
        <v>46.205771040000002</v>
      </c>
      <c r="AA85" s="27">
        <f>IF(L85&gt;0,(AC85+AK85)/L85,0)</f>
        <v>3.4789514287477626E-3</v>
      </c>
      <c r="AB85" s="40">
        <v>2.5000000000000001E-4</v>
      </c>
      <c r="AC85" s="37">
        <f t="shared" si="833"/>
        <v>3.7023855000000006</v>
      </c>
      <c r="AD85" s="28">
        <v>0.2361</v>
      </c>
      <c r="AE85" s="41">
        <f t="shared" si="834"/>
        <v>46.827601799999997</v>
      </c>
      <c r="AF85" s="28">
        <f t="shared" si="835"/>
        <v>0.92084685507411834</v>
      </c>
      <c r="AG85" s="29">
        <f t="shared" si="664"/>
        <v>0.92910266662140473</v>
      </c>
      <c r="AH85" s="34">
        <v>217</v>
      </c>
      <c r="AI85" s="36">
        <v>8.5999999999999993E-2</v>
      </c>
      <c r="AJ85" s="38">
        <v>0.24110000000000001</v>
      </c>
      <c r="AK85" s="41">
        <f t="shared" si="836"/>
        <v>47.819291800000002</v>
      </c>
      <c r="AL85" s="42">
        <v>1.68</v>
      </c>
      <c r="AM85" s="42"/>
      <c r="AN85" s="122">
        <f>AN84+AH85-AM85</f>
        <v>945.92000000000075</v>
      </c>
      <c r="AO85" s="105"/>
      <c r="AP85" s="43"/>
      <c r="AQ85" s="44"/>
      <c r="AR85" s="45"/>
      <c r="AS85" s="45"/>
      <c r="AT85" s="45"/>
      <c r="AU85" s="45"/>
    </row>
    <row r="86" spans="1:47" x14ac:dyDescent="0.2">
      <c r="A86" s="188"/>
      <c r="B86" s="33">
        <v>3</v>
      </c>
      <c r="C86" s="46" t="s">
        <v>49</v>
      </c>
      <c r="D86" s="43">
        <v>21892</v>
      </c>
      <c r="E86" s="43">
        <v>1</v>
      </c>
      <c r="F86" s="43">
        <v>18411</v>
      </c>
      <c r="G86" s="37">
        <v>1.7</v>
      </c>
      <c r="H86" s="37">
        <v>5.4</v>
      </c>
      <c r="I86" s="43">
        <v>18801</v>
      </c>
      <c r="J86" s="43">
        <v>16542</v>
      </c>
      <c r="K86" s="39">
        <v>8.5000000000000006E-2</v>
      </c>
      <c r="L86" s="37">
        <f t="shared" si="825"/>
        <v>15135.93</v>
      </c>
      <c r="M86" s="28">
        <v>0.71</v>
      </c>
      <c r="N86" s="25">
        <f t="shared" si="826"/>
        <v>10746.5103</v>
      </c>
      <c r="O86" s="39">
        <v>0.25</v>
      </c>
      <c r="P86" s="25">
        <f t="shared" si="827"/>
        <v>3783.9825000000001</v>
      </c>
      <c r="Q86" s="39">
        <v>0.04</v>
      </c>
      <c r="R86" s="25">
        <f t="shared" si="828"/>
        <v>605.43720000000008</v>
      </c>
      <c r="S86" s="28">
        <v>0.188</v>
      </c>
      <c r="T86" s="25">
        <f t="shared" si="829"/>
        <v>2845.5548400000002</v>
      </c>
      <c r="U86" s="39">
        <v>0.53500000000000003</v>
      </c>
      <c r="V86" s="25">
        <f t="shared" si="830"/>
        <v>8097.7225500000004</v>
      </c>
      <c r="W86" s="39">
        <v>0.38</v>
      </c>
      <c r="X86" s="25">
        <f t="shared" si="831"/>
        <v>5751.6534000000001</v>
      </c>
      <c r="Y86" s="47">
        <v>3.0000000000000001E-3</v>
      </c>
      <c r="Z86" s="18">
        <f t="shared" si="832"/>
        <v>45.407789999999999</v>
      </c>
      <c r="AA86" s="27">
        <f>IF(L86&gt;0,(AC86+AK86)/L86,0)</f>
        <v>3.137987398197534E-3</v>
      </c>
      <c r="AB86" s="47">
        <v>2.4000000000000001E-4</v>
      </c>
      <c r="AC86" s="37">
        <f t="shared" si="833"/>
        <v>3.6326232000000003</v>
      </c>
      <c r="AD86" s="28">
        <v>0.23469999999999999</v>
      </c>
      <c r="AE86" s="41">
        <f t="shared" si="834"/>
        <v>43.237372800000003</v>
      </c>
      <c r="AF86" s="28">
        <f t="shared" si="835"/>
        <v>0.92094173846285066</v>
      </c>
      <c r="AG86" s="29">
        <f t="shared" si="664"/>
        <v>0.92444968393842242</v>
      </c>
      <c r="AH86" s="43">
        <v>202</v>
      </c>
      <c r="AI86" s="39">
        <v>8.7999999999999995E-2</v>
      </c>
      <c r="AJ86" s="28">
        <v>0.23810000000000001</v>
      </c>
      <c r="AK86" s="41">
        <f t="shared" si="836"/>
        <v>43.863734400000006</v>
      </c>
      <c r="AL86" s="18">
        <v>1.67</v>
      </c>
      <c r="AM86" s="18"/>
      <c r="AN86" s="122">
        <f>AN85+AH86-AM86</f>
        <v>1147.9200000000008</v>
      </c>
      <c r="AO86" s="105"/>
      <c r="AP86" s="43"/>
      <c r="AQ86" s="48"/>
      <c r="AR86" s="41"/>
      <c r="AS86" s="41"/>
      <c r="AT86" s="41"/>
      <c r="AU86" s="41"/>
    </row>
    <row r="87" spans="1:47" s="22" customFormat="1" ht="13.5" thickBot="1" x14ac:dyDescent="0.25">
      <c r="A87" s="189"/>
      <c r="B87" s="49" t="s">
        <v>38</v>
      </c>
      <c r="C87" s="50"/>
      <c r="D87" s="51">
        <f t="shared" ref="D87" si="837">SUM(D84:D86)</f>
        <v>49500</v>
      </c>
      <c r="E87" s="51"/>
      <c r="F87" s="51">
        <f t="shared" ref="F87" si="838">SUM(F84:F86)</f>
        <v>47700</v>
      </c>
      <c r="G87" s="52"/>
      <c r="H87" s="52"/>
      <c r="I87" s="51">
        <f t="shared" ref="I87:J87" si="839">SUM(I84:I86)</f>
        <v>49536</v>
      </c>
      <c r="J87" s="51">
        <f t="shared" si="839"/>
        <v>49125</v>
      </c>
      <c r="K87" s="21">
        <f t="shared" ref="K87" si="840">IF(J87&gt;0,(J84*K84+J85*K85+J86*K86)/J87,0)</f>
        <v>8.4662961832061054E-2</v>
      </c>
      <c r="L87" s="52">
        <f t="shared" ref="L87" si="841">L84+L85+L86</f>
        <v>44965.932000000001</v>
      </c>
      <c r="M87" s="53">
        <f t="shared" ref="M87" si="842">IF(L87&gt;0,N87/L87,0)</f>
        <v>0.69001282691082666</v>
      </c>
      <c r="N87" s="54">
        <f t="shared" ref="N87" si="843">N84+N85+N86</f>
        <v>31027.069854000001</v>
      </c>
      <c r="O87" s="21">
        <f t="shared" ref="O87" si="844">IF(L87&gt;0,P87/L87,0)</f>
        <v>0.28858557878884844</v>
      </c>
      <c r="P87" s="54">
        <f t="shared" ref="P87" si="845">P84+P85+P86</f>
        <v>12976.519512000001</v>
      </c>
      <c r="Q87" s="21">
        <f t="shared" ref="Q87" si="846">IF(L87&gt;0,R87/L87,0)</f>
        <v>2.1401594300324969E-2</v>
      </c>
      <c r="R87" s="54">
        <f t="shared" ref="R87" si="847">R84+R85+R86</f>
        <v>962.34263400000009</v>
      </c>
      <c r="S87" s="21">
        <f t="shared" ref="S87" si="848">IF(L87&gt;0,T87/L87,0)</f>
        <v>0.18832465965566997</v>
      </c>
      <c r="T87" s="54">
        <f t="shared" ref="T87" si="849">T84+T85+T86</f>
        <v>8468.1938399999999</v>
      </c>
      <c r="U87" s="21">
        <f t="shared" ref="U87" si="850">IF(L87&gt;0,V87/L87,0)</f>
        <v>0.53232298225243069</v>
      </c>
      <c r="V87" s="54">
        <f t="shared" ref="V87" si="851">V84+V85+V86</f>
        <v>23936.399022000005</v>
      </c>
      <c r="W87" s="21">
        <f t="shared" ref="W87" si="852">IF(L87&gt;0,X87/L87,0)</f>
        <v>0.38</v>
      </c>
      <c r="X87" s="54">
        <f t="shared" ref="X87" si="853">X84+X85+X86</f>
        <v>17087.05416</v>
      </c>
      <c r="Y87" s="55">
        <f t="shared" ref="Y87" si="854">IF(L87&gt;0,Z87/L87,0)</f>
        <v>3.0929685754094898E-3</v>
      </c>
      <c r="Z87" s="56">
        <f t="shared" ref="Z87" si="855">SUM(Z84:Z86)</f>
        <v>139.07821464</v>
      </c>
      <c r="AA87" s="55">
        <f t="shared" ref="AA87" si="856">IF(L87&gt;0,(AA84*L84+AA85*L85+AA86*L86)/L87,0)</f>
        <v>3.4958176447893929E-3</v>
      </c>
      <c r="AB87" s="55">
        <f t="shared" ref="AB87" si="857">IF(J87&gt;0,(J84*AB84+J85*AB85+J86*AB86)/J87,0)</f>
        <v>2.499670229007634E-4</v>
      </c>
      <c r="AC87" s="52">
        <f t="shared" ref="AC87" si="858">SUM(AC84:AC86)</f>
        <v>11.240328300000002</v>
      </c>
      <c r="AD87" s="53">
        <f t="shared" ref="AD87" si="859">IF(J87&gt;0,(J84*AD84+J85*AD85+J86*AD86)/J87,0)</f>
        <v>0.23592866564885495</v>
      </c>
      <c r="AE87" s="58">
        <f t="shared" ref="AE87" si="860">SUM(AE84:AE86)</f>
        <v>143.43358259999999</v>
      </c>
      <c r="AF87" s="53">
        <f t="shared" ref="AF87" si="861">IF(AND(Z87&gt;0),((Z84*AF84+Z85*AF85+Z86*AF86)/Z87),0)</f>
        <v>0.92015519062360107</v>
      </c>
      <c r="AG87" s="57">
        <f t="shared" si="664"/>
        <v>0.92946324105576394</v>
      </c>
      <c r="AH87" s="51">
        <f t="shared" ref="AH87" si="862">SUM(AH84:AH86)</f>
        <v>667</v>
      </c>
      <c r="AI87" s="21">
        <f t="shared" ref="AI87" si="863">IF(AH87&gt;0,(AI84*AH84+AI85*AH85+AI86*AH86)/AH87,0)</f>
        <v>8.8836581709145407E-2</v>
      </c>
      <c r="AJ87" s="53">
        <f t="shared" ref="AJ87" si="864">IF(J87&gt;0,(AJ84*J84+AJ85*J85+AJ86*J86)/J87,0)</f>
        <v>0.24005645801526715</v>
      </c>
      <c r="AK87" s="58">
        <f t="shared" ref="AK87" si="865">SUM(AK84:AK86)</f>
        <v>145.95237019999999</v>
      </c>
      <c r="AL87" s="56"/>
      <c r="AM87" s="56">
        <f t="shared" ref="AM87" si="866">SUM(AM84:AM86)</f>
        <v>1200.08</v>
      </c>
      <c r="AN87" s="106"/>
      <c r="AO87" s="107">
        <f>AN86</f>
        <v>1147.9200000000008</v>
      </c>
      <c r="AP87" s="51">
        <f t="shared" ref="AP87" si="867">SUM(AP84:AP86)</f>
        <v>0</v>
      </c>
      <c r="AQ87" s="59"/>
      <c r="AR87" s="58"/>
      <c r="AS87" s="58"/>
      <c r="AT87" s="58"/>
      <c r="AU87" s="58"/>
    </row>
    <row r="88" spans="1:47" x14ac:dyDescent="0.2">
      <c r="A88" s="187">
        <v>22</v>
      </c>
      <c r="B88" s="23">
        <v>1</v>
      </c>
      <c r="C88" s="46" t="s">
        <v>52</v>
      </c>
      <c r="D88" s="12">
        <v>6609</v>
      </c>
      <c r="E88" s="12">
        <v>0</v>
      </c>
      <c r="F88" s="12">
        <v>11350</v>
      </c>
      <c r="G88" s="13">
        <v>1.7</v>
      </c>
      <c r="H88" s="13">
        <v>4.4000000000000004</v>
      </c>
      <c r="I88" s="12">
        <v>12338</v>
      </c>
      <c r="J88" s="12">
        <v>15863</v>
      </c>
      <c r="K88" s="14">
        <v>7.2999999999999995E-2</v>
      </c>
      <c r="L88" s="24">
        <f t="shared" ref="L88:L90" si="868">J88*(1-K88)</f>
        <v>14705.001</v>
      </c>
      <c r="M88" s="15">
        <v>0.65700000000000003</v>
      </c>
      <c r="N88" s="25">
        <f t="shared" ref="N88:N90" si="869">L88*M88</f>
        <v>9661.185657</v>
      </c>
      <c r="O88" s="14">
        <v>0.32600000000000001</v>
      </c>
      <c r="P88" s="25">
        <f t="shared" ref="P88:P90" si="870">L88*O88</f>
        <v>4793.8303260000002</v>
      </c>
      <c r="Q88" s="16">
        <v>1.7000000000000001E-2</v>
      </c>
      <c r="R88" s="25">
        <f t="shared" ref="R88:R90" si="871">L88*Q88</f>
        <v>249.98501700000003</v>
      </c>
      <c r="S88" s="26">
        <v>0.21</v>
      </c>
      <c r="T88" s="25">
        <f t="shared" ref="T88:T90" si="872">L88*S88</f>
        <v>3088.0502099999999</v>
      </c>
      <c r="U88" s="16">
        <v>0.51900000000000002</v>
      </c>
      <c r="V88" s="25">
        <f t="shared" ref="V88:V90" si="873">L88*U88</f>
        <v>7631.8955190000006</v>
      </c>
      <c r="W88" s="16">
        <v>0.37</v>
      </c>
      <c r="X88" s="25">
        <f t="shared" ref="X88:X90" si="874">W88*L88</f>
        <v>5440.8503700000001</v>
      </c>
      <c r="Y88" s="17">
        <v>2.8999999999999998E-3</v>
      </c>
      <c r="Z88" s="18">
        <f t="shared" ref="Z88:Z90" si="875">L88*Y88</f>
        <v>42.644502899999999</v>
      </c>
      <c r="AA88" s="27">
        <f>IF(L88&gt;0,(AC88+AK88)/L88,0)</f>
        <v>2.6352772264347348E-3</v>
      </c>
      <c r="AB88" s="17">
        <v>2.5000000000000001E-4</v>
      </c>
      <c r="AC88" s="24">
        <f t="shared" ref="AC88:AC90" si="876">AB88*L88</f>
        <v>3.6762502500000003</v>
      </c>
      <c r="AD88" s="118">
        <v>0.224</v>
      </c>
      <c r="AE88" s="30">
        <f t="shared" ref="AE88:AE90" si="877">AH88*(1-AI88)*AD88</f>
        <v>32.506880000000002</v>
      </c>
      <c r="AF88" s="28">
        <f t="shared" ref="AF88:AF90" si="878">IF(AND(AD88&gt;0,AB88&gt;0,Y88&gt;0),((Y88-AB88)*AD88)/((AD88-AB88)*Y88),0)</f>
        <v>0.91481410132922358</v>
      </c>
      <c r="AG88" s="60">
        <f t="shared" si="664"/>
        <v>0.90607050556203361</v>
      </c>
      <c r="AH88" s="12">
        <v>160</v>
      </c>
      <c r="AI88" s="14">
        <v>9.2999999999999999E-2</v>
      </c>
      <c r="AJ88" s="15">
        <v>0.2417</v>
      </c>
      <c r="AK88" s="30">
        <f t="shared" ref="AK88:AK90" si="879">AH88*(1-AI88)*AJ88</f>
        <v>35.075504000000002</v>
      </c>
      <c r="AL88" s="19">
        <v>1.8</v>
      </c>
      <c r="AM88" s="19">
        <v>499.86</v>
      </c>
      <c r="AN88" s="102">
        <f>AN86+AH88-AM88</f>
        <v>808.06000000000074</v>
      </c>
      <c r="AO88" s="103"/>
      <c r="AP88" s="12"/>
      <c r="AQ88" s="31"/>
      <c r="AR88" s="20"/>
      <c r="AS88" s="20"/>
      <c r="AT88" s="20"/>
      <c r="AU88" s="20"/>
    </row>
    <row r="89" spans="1:47" x14ac:dyDescent="0.2">
      <c r="A89" s="188"/>
      <c r="B89" s="33">
        <v>2</v>
      </c>
      <c r="C89" s="46" t="s">
        <v>53</v>
      </c>
      <c r="D89" s="34">
        <v>11400</v>
      </c>
      <c r="E89" s="34">
        <v>8</v>
      </c>
      <c r="F89" s="34">
        <v>15513</v>
      </c>
      <c r="G89" s="35">
        <v>3.4</v>
      </c>
      <c r="H89" s="35">
        <v>5.0999999999999996</v>
      </c>
      <c r="I89" s="34">
        <v>16122</v>
      </c>
      <c r="J89" s="34">
        <v>15949</v>
      </c>
      <c r="K89" s="36">
        <v>7.5999999999999998E-2</v>
      </c>
      <c r="L89" s="37">
        <f t="shared" si="868"/>
        <v>14736.876</v>
      </c>
      <c r="M89" s="38">
        <v>0.65100000000000002</v>
      </c>
      <c r="N89" s="25">
        <f t="shared" si="869"/>
        <v>9593.7062760000008</v>
      </c>
      <c r="O89" s="36">
        <v>0.315</v>
      </c>
      <c r="P89" s="25">
        <f t="shared" si="870"/>
        <v>4642.1159399999997</v>
      </c>
      <c r="Q89" s="39">
        <v>3.4000000000000002E-2</v>
      </c>
      <c r="R89" s="25">
        <f t="shared" si="871"/>
        <v>501.05378400000006</v>
      </c>
      <c r="S89" s="28">
        <v>0.19400000000000001</v>
      </c>
      <c r="T89" s="25">
        <f t="shared" si="872"/>
        <v>2858.9539440000003</v>
      </c>
      <c r="U89" s="39">
        <v>0.52900000000000003</v>
      </c>
      <c r="V89" s="25">
        <f t="shared" si="873"/>
        <v>7795.8074040000001</v>
      </c>
      <c r="W89" s="39">
        <v>0.39</v>
      </c>
      <c r="X89" s="25">
        <f t="shared" si="874"/>
        <v>5747.3816400000005</v>
      </c>
      <c r="Y89" s="40">
        <v>3.0200000000000001E-3</v>
      </c>
      <c r="Z89" s="18">
        <f t="shared" si="875"/>
        <v>44.505365520000005</v>
      </c>
      <c r="AA89" s="27">
        <f>IF(L89&gt;0,(AC89+AK89)/L89,0)</f>
        <v>3.824736379677755E-3</v>
      </c>
      <c r="AB89" s="40">
        <v>2.5999999999999998E-4</v>
      </c>
      <c r="AC89" s="37">
        <f t="shared" si="876"/>
        <v>3.8315877599999997</v>
      </c>
      <c r="AD89" s="28">
        <v>0.22839999999999999</v>
      </c>
      <c r="AE89" s="41">
        <f t="shared" si="877"/>
        <v>50.435288</v>
      </c>
      <c r="AF89" s="28">
        <f t="shared" si="878"/>
        <v>0.91494882020276858</v>
      </c>
      <c r="AG89" s="29">
        <f t="shared" si="664"/>
        <v>0.93304117581832513</v>
      </c>
      <c r="AH89" s="34">
        <v>244</v>
      </c>
      <c r="AI89" s="36">
        <v>9.5000000000000001E-2</v>
      </c>
      <c r="AJ89" s="38">
        <v>0.2379</v>
      </c>
      <c r="AK89" s="41">
        <f t="shared" si="879"/>
        <v>52.533077999999996</v>
      </c>
      <c r="AL89" s="42">
        <v>1.8</v>
      </c>
      <c r="AM89" s="42"/>
      <c r="AN89" s="122">
        <f>AN88+AH89-AM89</f>
        <v>1052.0600000000009</v>
      </c>
      <c r="AO89" s="105"/>
      <c r="AP89" s="43"/>
      <c r="AQ89" s="44"/>
      <c r="AR89" s="45"/>
      <c r="AS89" s="45"/>
      <c r="AT89" s="45"/>
      <c r="AU89" s="45"/>
    </row>
    <row r="90" spans="1:47" x14ac:dyDescent="0.2">
      <c r="A90" s="188"/>
      <c r="B90" s="33">
        <v>3</v>
      </c>
      <c r="C90" s="46" t="s">
        <v>49</v>
      </c>
      <c r="D90" s="43">
        <v>21691</v>
      </c>
      <c r="E90" s="43">
        <v>3</v>
      </c>
      <c r="F90" s="43">
        <v>18038</v>
      </c>
      <c r="G90" s="37">
        <v>2.2000000000000002</v>
      </c>
      <c r="H90" s="37">
        <v>5.4</v>
      </c>
      <c r="I90" s="43">
        <v>18295</v>
      </c>
      <c r="J90" s="43">
        <v>16113</v>
      </c>
      <c r="K90" s="39">
        <v>8.1000000000000003E-2</v>
      </c>
      <c r="L90" s="37">
        <f t="shared" si="868"/>
        <v>14807.847</v>
      </c>
      <c r="M90" s="28">
        <v>0.66500000000000004</v>
      </c>
      <c r="N90" s="25">
        <f t="shared" si="869"/>
        <v>9847.2182549999998</v>
      </c>
      <c r="O90" s="39">
        <v>0.28000000000000003</v>
      </c>
      <c r="P90" s="25">
        <f t="shared" si="870"/>
        <v>4146.1971600000006</v>
      </c>
      <c r="Q90" s="39">
        <v>5.5E-2</v>
      </c>
      <c r="R90" s="25">
        <f t="shared" si="871"/>
        <v>814.43158500000004</v>
      </c>
      <c r="S90" s="28">
        <v>0.17599999999999999</v>
      </c>
      <c r="T90" s="25">
        <f t="shared" si="872"/>
        <v>2606.1810719999999</v>
      </c>
      <c r="U90" s="39">
        <v>0.54800000000000004</v>
      </c>
      <c r="V90" s="25">
        <f t="shared" si="873"/>
        <v>8114.7001560000008</v>
      </c>
      <c r="W90" s="39">
        <v>0.38</v>
      </c>
      <c r="X90" s="25">
        <f t="shared" si="874"/>
        <v>5626.9818599999999</v>
      </c>
      <c r="Y90" s="47">
        <v>3.0899999999999999E-3</v>
      </c>
      <c r="Z90" s="18">
        <f t="shared" si="875"/>
        <v>45.75624723</v>
      </c>
      <c r="AA90" s="27">
        <f>IF(L90&gt;0,(AC90+AK90)/L90,0)</f>
        <v>3.3978927179623072E-3</v>
      </c>
      <c r="AB90" s="47">
        <v>2.7E-4</v>
      </c>
      <c r="AC90" s="37">
        <f t="shared" si="876"/>
        <v>3.9981186900000001</v>
      </c>
      <c r="AD90" s="28">
        <v>0.22339999999999999</v>
      </c>
      <c r="AE90" s="41">
        <f t="shared" si="877"/>
        <v>45.224202399999996</v>
      </c>
      <c r="AF90" s="28">
        <f t="shared" si="878"/>
        <v>0.91372568301208001</v>
      </c>
      <c r="AG90" s="29">
        <f t="shared" si="664"/>
        <v>0.92162657004707105</v>
      </c>
      <c r="AH90" s="43">
        <v>221</v>
      </c>
      <c r="AI90" s="39">
        <v>8.4000000000000005E-2</v>
      </c>
      <c r="AJ90" s="28">
        <v>0.2288</v>
      </c>
      <c r="AK90" s="41">
        <f t="shared" si="879"/>
        <v>46.317356799999999</v>
      </c>
      <c r="AL90" s="18">
        <v>1.7</v>
      </c>
      <c r="AM90" s="18"/>
      <c r="AN90" s="122">
        <f>AN89+AH90-AM90</f>
        <v>1273.0600000000009</v>
      </c>
      <c r="AO90" s="105"/>
      <c r="AP90" s="43"/>
      <c r="AQ90" s="48"/>
      <c r="AR90" s="41"/>
      <c r="AS90" s="41"/>
      <c r="AT90" s="41"/>
      <c r="AU90" s="41"/>
    </row>
    <row r="91" spans="1:47" s="22" customFormat="1" ht="13.5" thickBot="1" x14ac:dyDescent="0.25">
      <c r="A91" s="189"/>
      <c r="B91" s="49" t="s">
        <v>38</v>
      </c>
      <c r="C91" s="50"/>
      <c r="D91" s="51">
        <f t="shared" ref="D91" si="880">SUM(D88:D90)</f>
        <v>39700</v>
      </c>
      <c r="E91" s="51"/>
      <c r="F91" s="51">
        <f t="shared" ref="F91" si="881">SUM(F88:F90)</f>
        <v>44901</v>
      </c>
      <c r="G91" s="52"/>
      <c r="H91" s="52"/>
      <c r="I91" s="51">
        <f t="shared" ref="I91:J91" si="882">SUM(I88:I90)</f>
        <v>46755</v>
      </c>
      <c r="J91" s="51">
        <f t="shared" si="882"/>
        <v>47925</v>
      </c>
      <c r="K91" s="21">
        <f t="shared" ref="K91" si="883">IF(J91&gt;0,(J88*K88+J89*K89+J90*K90)/J91,0)</f>
        <v>7.6688075117370885E-2</v>
      </c>
      <c r="L91" s="52">
        <f t="shared" ref="L91" si="884">L88+L89+L90</f>
        <v>44249.724000000002</v>
      </c>
      <c r="M91" s="53">
        <f t="shared" ref="M91" si="885">IF(L91&gt;0,N91/L91,0)</f>
        <v>0.65767890864132839</v>
      </c>
      <c r="N91" s="54">
        <f t="shared" ref="N91" si="886">N88+N89+N90</f>
        <v>29102.110187999999</v>
      </c>
      <c r="O91" s="21">
        <f t="shared" ref="O91" si="887">IF(L91&gt;0,P91/L91,0)</f>
        <v>0.3069430088648688</v>
      </c>
      <c r="P91" s="54">
        <f t="shared" ref="P91" si="888">P88+P89+P90</f>
        <v>13582.143425999999</v>
      </c>
      <c r="Q91" s="21">
        <f t="shared" ref="Q91" si="889">IF(L91&gt;0,R91/L91,0)</f>
        <v>3.5378082493802677E-2</v>
      </c>
      <c r="R91" s="54">
        <f t="shared" ref="R91" si="890">R88+R89+R90</f>
        <v>1565.4703860000002</v>
      </c>
      <c r="S91" s="21">
        <f t="shared" ref="S91" si="891">IF(L91&gt;0,T91/L91,0)</f>
        <v>0.19329352711894879</v>
      </c>
      <c r="T91" s="54">
        <f t="shared" ref="T91" si="892">T88+T89+T90</f>
        <v>8553.1852259999996</v>
      </c>
      <c r="U91" s="21">
        <f t="shared" ref="U91" si="893">IF(L91&gt;0,V91/L91,0)</f>
        <v>0.53203502645575829</v>
      </c>
      <c r="V91" s="54">
        <f t="shared" ref="V91" si="894">V88+V89+V90</f>
        <v>23542.403079000003</v>
      </c>
      <c r="W91" s="21">
        <f t="shared" ref="W91" si="895">IF(L91&gt;0,X91/L91,0)</f>
        <v>0.38000720343476035</v>
      </c>
      <c r="X91" s="54">
        <f t="shared" ref="X91" si="896">X88+X89+X90</f>
        <v>16815.21387</v>
      </c>
      <c r="Y91" s="55">
        <f t="shared" ref="Y91" si="897">IF(L91&gt;0,Z91/L91,0)</f>
        <v>3.0035467712747769E-3</v>
      </c>
      <c r="Z91" s="56">
        <f t="shared" ref="Z91" si="898">SUM(Z88:Z90)</f>
        <v>132.90611565</v>
      </c>
      <c r="AA91" s="55">
        <f t="shared" ref="AA91" si="899">IF(L91&gt;0,(AA88*L88+AA89*L89+AA90*L90)/L91,0)</f>
        <v>3.2866170080518464E-3</v>
      </c>
      <c r="AB91" s="55">
        <f t="shared" ref="AB91" si="900">IF(J91&gt;0,(J88*AB88+J89*AB89+J90*AB90)/J91,0)</f>
        <v>2.6005216484089721E-4</v>
      </c>
      <c r="AC91" s="52">
        <f t="shared" ref="AC91" si="901">SUM(AC88:AC90)</f>
        <v>11.5059567</v>
      </c>
      <c r="AD91" s="53">
        <f t="shared" ref="AD91" si="902">IF(J91&gt;0,(J88*AD88+J89*AD89+J90*AD90)/J91,0)</f>
        <v>0.2252625519040167</v>
      </c>
      <c r="AE91" s="58">
        <f t="shared" ref="AE91" si="903">SUM(AE88:AE90)</f>
        <v>128.16637040000001</v>
      </c>
      <c r="AF91" s="53">
        <f t="shared" ref="AF91" si="904">IF(AND(Z91&gt;0),((Z88*AF88+Z89*AF89+Z90*AF90)/Z91),0)</f>
        <v>0.91448449855146507</v>
      </c>
      <c r="AG91" s="57">
        <f t="shared" si="664"/>
        <v>0.92189085127545145</v>
      </c>
      <c r="AH91" s="51">
        <f t="shared" ref="AH91" si="905">SUM(AH88:AH90)</f>
        <v>625</v>
      </c>
      <c r="AI91" s="21">
        <f t="shared" ref="AI91" si="906">IF(AH91&gt;0,(AI88*AH88+AI89*AH89+AI90*AH90)/AH91,0)</f>
        <v>9.0598400000000009E-2</v>
      </c>
      <c r="AJ91" s="53">
        <f t="shared" ref="AJ91" si="907">IF(J91&gt;0,(AJ88*J88+AJ89*J89+AJ90*J90)/J91,0)</f>
        <v>0.23609824934793947</v>
      </c>
      <c r="AK91" s="58">
        <f t="shared" ref="AK91" si="908">SUM(AK88:AK90)</f>
        <v>133.92593879999998</v>
      </c>
      <c r="AL91" s="56"/>
      <c r="AM91" s="56">
        <f t="shared" ref="AM91" si="909">SUM(AM88:AM90)</f>
        <v>499.86</v>
      </c>
      <c r="AN91" s="106"/>
      <c r="AO91" s="107">
        <f>AN90</f>
        <v>1273.0600000000009</v>
      </c>
      <c r="AP91" s="51">
        <f t="shared" ref="AP91" si="910">SUM(AP88:AP90)</f>
        <v>0</v>
      </c>
      <c r="AQ91" s="59"/>
      <c r="AR91" s="58"/>
      <c r="AS91" s="58"/>
      <c r="AT91" s="58"/>
      <c r="AU91" s="58"/>
    </row>
    <row r="92" spans="1:47" x14ac:dyDescent="0.2">
      <c r="A92" s="187">
        <v>23</v>
      </c>
      <c r="B92" s="23">
        <v>1</v>
      </c>
      <c r="C92" s="46" t="s">
        <v>52</v>
      </c>
      <c r="D92" s="12">
        <v>13949</v>
      </c>
      <c r="E92" s="12">
        <v>2</v>
      </c>
      <c r="F92" s="12">
        <v>15201</v>
      </c>
      <c r="G92" s="13">
        <v>2.7</v>
      </c>
      <c r="H92" s="13">
        <v>5.2</v>
      </c>
      <c r="I92" s="12">
        <v>15693</v>
      </c>
      <c r="J92" s="12">
        <v>15818</v>
      </c>
      <c r="K92" s="14">
        <v>8.7999999999999995E-2</v>
      </c>
      <c r="L92" s="24">
        <f t="shared" ref="L92:L94" si="911">J92*(1-K92)</f>
        <v>14426.016</v>
      </c>
      <c r="M92" s="15">
        <v>0.77300000000000002</v>
      </c>
      <c r="N92" s="25">
        <f t="shared" ref="N92:N94" si="912">L92*M92</f>
        <v>11151.310368</v>
      </c>
      <c r="O92" s="14">
        <v>0.184</v>
      </c>
      <c r="P92" s="25">
        <f t="shared" ref="P92:P94" si="913">L92*O92</f>
        <v>2654.3869439999999</v>
      </c>
      <c r="Q92" s="16">
        <v>4.2999999999999997E-2</v>
      </c>
      <c r="R92" s="25">
        <f t="shared" ref="R92:R94" si="914">L92*Q92</f>
        <v>620.31868799999995</v>
      </c>
      <c r="S92" s="26">
        <v>0.19</v>
      </c>
      <c r="T92" s="25">
        <f t="shared" ref="T92:T94" si="915">L92*S92</f>
        <v>2740.9430400000001</v>
      </c>
      <c r="U92" s="16">
        <v>0.52900000000000003</v>
      </c>
      <c r="V92" s="25">
        <f t="shared" ref="V92:V94" si="916">L92*U92</f>
        <v>7631.3624639999998</v>
      </c>
      <c r="W92" s="16">
        <v>0.38</v>
      </c>
      <c r="X92" s="25">
        <f t="shared" ref="X92:X94" si="917">W92*L92</f>
        <v>5481.8860800000002</v>
      </c>
      <c r="Y92" s="17">
        <v>3.1199999999999999E-3</v>
      </c>
      <c r="Z92" s="18">
        <f t="shared" ref="Z92:Z94" si="918">L92*Y92</f>
        <v>45.009169919999998</v>
      </c>
      <c r="AA92" s="27">
        <f>IF(L92&gt;0,(AC92+AK92)/L92,0)</f>
        <v>3.4611077985772366E-3</v>
      </c>
      <c r="AB92" s="17">
        <v>2.7999999999999998E-4</v>
      </c>
      <c r="AC92" s="24">
        <f t="shared" ref="AC92:AC94" si="919">AB92*L92</f>
        <v>4.0392844799999992</v>
      </c>
      <c r="AD92" s="118">
        <v>0.2223</v>
      </c>
      <c r="AE92" s="30">
        <f t="shared" ref="AE92:AE94" si="920">AH92*(1-AI92)*AD92</f>
        <v>43.503220800000001</v>
      </c>
      <c r="AF92" s="28">
        <f t="shared" ref="AF92:AF94" si="921">IF(AND(AD92&gt;0,AB92&gt;0,Y92&gt;0),((Y92-AB92)*AD92)/((AD92-AB92)*Y92),0)</f>
        <v>0.91140437798396545</v>
      </c>
      <c r="AG92" s="60">
        <f t="shared" si="664"/>
        <v>0.92019979218987613</v>
      </c>
      <c r="AH92" s="136">
        <v>216</v>
      </c>
      <c r="AI92" s="14">
        <v>9.4E-2</v>
      </c>
      <c r="AJ92" s="15">
        <v>0.23449999999999999</v>
      </c>
      <c r="AK92" s="30">
        <f t="shared" ref="AK92:AK94" si="922">AH92*(1-AI92)*AJ92</f>
        <v>45.890711999999994</v>
      </c>
      <c r="AL92" s="19">
        <v>1.65</v>
      </c>
      <c r="AM92" s="19">
        <v>501.14</v>
      </c>
      <c r="AN92" s="102">
        <f>AN90+AH92-AM92-AO92</f>
        <v>987.92000000000087</v>
      </c>
      <c r="AO92" s="103"/>
      <c r="AP92" s="12"/>
      <c r="AQ92" s="31"/>
      <c r="AR92" s="20"/>
      <c r="AS92" s="20"/>
      <c r="AT92" s="20"/>
      <c r="AU92" s="20"/>
    </row>
    <row r="93" spans="1:47" x14ac:dyDescent="0.2">
      <c r="A93" s="188"/>
      <c r="B93" s="33">
        <v>2</v>
      </c>
      <c r="C93" s="11" t="s">
        <v>53</v>
      </c>
      <c r="D93" s="34">
        <v>19400</v>
      </c>
      <c r="E93" s="34">
        <v>5</v>
      </c>
      <c r="F93" s="34">
        <v>16413</v>
      </c>
      <c r="G93" s="35">
        <v>2.8</v>
      </c>
      <c r="H93" s="35">
        <v>5.0999999999999996</v>
      </c>
      <c r="I93" s="34">
        <v>17133</v>
      </c>
      <c r="J93" s="34">
        <v>16055</v>
      </c>
      <c r="K93" s="36">
        <v>8.2000000000000003E-2</v>
      </c>
      <c r="L93" s="37">
        <f t="shared" si="911"/>
        <v>14738.49</v>
      </c>
      <c r="M93" s="38">
        <v>0.71299999999999997</v>
      </c>
      <c r="N93" s="25">
        <f t="shared" si="912"/>
        <v>10508.543369999999</v>
      </c>
      <c r="O93" s="36">
        <v>0.249</v>
      </c>
      <c r="P93" s="25">
        <f t="shared" si="913"/>
        <v>3669.8840099999998</v>
      </c>
      <c r="Q93" s="39">
        <v>3.7999999999999999E-2</v>
      </c>
      <c r="R93" s="25">
        <f t="shared" si="914"/>
        <v>560.06261999999992</v>
      </c>
      <c r="S93" s="28">
        <v>0.18</v>
      </c>
      <c r="T93" s="25">
        <f t="shared" si="915"/>
        <v>2652.9281999999998</v>
      </c>
      <c r="U93" s="39">
        <v>0.54900000000000004</v>
      </c>
      <c r="V93" s="25">
        <f t="shared" si="916"/>
        <v>8091.4310100000002</v>
      </c>
      <c r="W93" s="39">
        <v>0.39</v>
      </c>
      <c r="X93" s="25">
        <f t="shared" si="917"/>
        <v>5748.0110999999997</v>
      </c>
      <c r="Y93" s="40">
        <v>3.1700000000000001E-3</v>
      </c>
      <c r="Z93" s="18">
        <f t="shared" si="918"/>
        <v>46.721013300000003</v>
      </c>
      <c r="AA93" s="27">
        <f>IF(L93&gt;0,(AC93+AK93)/L93,0)</f>
        <v>3.4417577445179262E-3</v>
      </c>
      <c r="AB93" s="40">
        <v>2.5000000000000001E-4</v>
      </c>
      <c r="AC93" s="37">
        <f t="shared" si="919"/>
        <v>3.6846225000000001</v>
      </c>
      <c r="AD93" s="28">
        <v>0.22500000000000001</v>
      </c>
      <c r="AE93" s="41">
        <f t="shared" si="920"/>
        <v>44.323200000000007</v>
      </c>
      <c r="AF93" s="28">
        <f t="shared" si="921"/>
        <v>0.92216026920904048</v>
      </c>
      <c r="AG93" s="29">
        <f t="shared" si="664"/>
        <v>0.92833457159250943</v>
      </c>
      <c r="AH93" s="131">
        <v>216</v>
      </c>
      <c r="AI93" s="36">
        <v>8.7999999999999995E-2</v>
      </c>
      <c r="AJ93" s="38">
        <v>0.23880000000000001</v>
      </c>
      <c r="AK93" s="41">
        <f t="shared" si="922"/>
        <v>47.041689600000005</v>
      </c>
      <c r="AL93" s="42">
        <v>1.8</v>
      </c>
      <c r="AM93" s="42"/>
      <c r="AN93" s="122">
        <f>AN92+AH93-AM93</f>
        <v>1203.920000000001</v>
      </c>
      <c r="AO93" s="105"/>
      <c r="AP93" s="43"/>
      <c r="AQ93" s="44"/>
      <c r="AR93" s="45"/>
      <c r="AS93" s="45"/>
      <c r="AT93" s="45"/>
      <c r="AU93" s="45"/>
    </row>
    <row r="94" spans="1:47" x14ac:dyDescent="0.2">
      <c r="A94" s="188"/>
      <c r="B94" s="33">
        <v>3</v>
      </c>
      <c r="C94" s="11" t="s">
        <v>50</v>
      </c>
      <c r="D94" s="43">
        <v>22151</v>
      </c>
      <c r="E94" s="43">
        <v>1</v>
      </c>
      <c r="F94" s="43">
        <v>15155</v>
      </c>
      <c r="G94" s="37">
        <v>3</v>
      </c>
      <c r="H94" s="37">
        <v>5.7</v>
      </c>
      <c r="I94" s="43">
        <v>15742</v>
      </c>
      <c r="J94" s="43">
        <v>16035</v>
      </c>
      <c r="K94" s="39">
        <v>7.5999999999999998E-2</v>
      </c>
      <c r="L94" s="37">
        <f t="shared" si="911"/>
        <v>14816.34</v>
      </c>
      <c r="M94" s="28">
        <v>0.55800000000000005</v>
      </c>
      <c r="N94" s="25">
        <f t="shared" si="912"/>
        <v>8267.5177200000016</v>
      </c>
      <c r="O94" s="39">
        <v>0.32400000000000001</v>
      </c>
      <c r="P94" s="25">
        <f t="shared" si="913"/>
        <v>4800.4941600000002</v>
      </c>
      <c r="Q94" s="39">
        <v>0.11799999999999999</v>
      </c>
      <c r="R94" s="25">
        <f t="shared" si="914"/>
        <v>1748.3281199999999</v>
      </c>
      <c r="S94" s="28">
        <v>0.185</v>
      </c>
      <c r="T94" s="25">
        <f t="shared" si="915"/>
        <v>2741.0228999999999</v>
      </c>
      <c r="U94" s="39">
        <v>0.53600000000000003</v>
      </c>
      <c r="V94" s="25">
        <f t="shared" si="916"/>
        <v>7941.5582400000003</v>
      </c>
      <c r="W94" s="39">
        <v>0.39</v>
      </c>
      <c r="X94" s="25">
        <f t="shared" si="917"/>
        <v>5778.3726000000006</v>
      </c>
      <c r="Y94" s="47">
        <v>3.0899999999999999E-3</v>
      </c>
      <c r="Z94" s="18">
        <f t="shared" si="918"/>
        <v>45.782490599999996</v>
      </c>
      <c r="AA94" s="27">
        <f>IF(L94&gt;0,(AC94+AK94)/L94,0)</f>
        <v>3.238194770098418E-3</v>
      </c>
      <c r="AB94" s="47">
        <v>2.4000000000000001E-4</v>
      </c>
      <c r="AC94" s="37">
        <f t="shared" si="919"/>
        <v>3.5559216</v>
      </c>
      <c r="AD94" s="28">
        <v>0.2238</v>
      </c>
      <c r="AE94" s="41">
        <f t="shared" si="920"/>
        <v>43.019059800000001</v>
      </c>
      <c r="AF94" s="28">
        <f t="shared" si="921"/>
        <v>0.92332025285451469</v>
      </c>
      <c r="AG94" s="29">
        <f t="shared" si="664"/>
        <v>0.92684717250308546</v>
      </c>
      <c r="AH94" s="43">
        <v>211</v>
      </c>
      <c r="AI94" s="39">
        <v>8.8999999999999996E-2</v>
      </c>
      <c r="AJ94" s="28">
        <v>0.2311</v>
      </c>
      <c r="AK94" s="41">
        <f t="shared" si="922"/>
        <v>44.422273099999998</v>
      </c>
      <c r="AL94" s="18">
        <v>1.65</v>
      </c>
      <c r="AM94" s="18"/>
      <c r="AN94" s="122">
        <f>AN93+AH94-AM94</f>
        <v>1414.920000000001</v>
      </c>
      <c r="AO94" s="105"/>
      <c r="AP94" s="43"/>
      <c r="AQ94" s="48"/>
      <c r="AR94" s="41"/>
      <c r="AS94" s="41"/>
      <c r="AT94" s="41"/>
      <c r="AU94" s="41"/>
    </row>
    <row r="95" spans="1:47" s="22" customFormat="1" ht="13.5" thickBot="1" x14ac:dyDescent="0.25">
      <c r="A95" s="189"/>
      <c r="B95" s="49" t="s">
        <v>38</v>
      </c>
      <c r="C95" s="50"/>
      <c r="D95" s="51">
        <f t="shared" ref="D95" si="923">SUM(D92:D94)</f>
        <v>55500</v>
      </c>
      <c r="E95" s="51"/>
      <c r="F95" s="51">
        <f t="shared" ref="F95" si="924">SUM(F92:F94)</f>
        <v>46769</v>
      </c>
      <c r="G95" s="52"/>
      <c r="H95" s="52"/>
      <c r="I95" s="51">
        <f t="shared" ref="I95:J95" si="925">SUM(I92:I94)</f>
        <v>48568</v>
      </c>
      <c r="J95" s="51">
        <f t="shared" si="925"/>
        <v>47908</v>
      </c>
      <c r="K95" s="21">
        <f t="shared" ref="K95" si="926">IF(J95&gt;0,(J92*K92+J93*K93+J94*K94)/J95,0)</f>
        <v>8.1972822910578599E-2</v>
      </c>
      <c r="L95" s="52">
        <f t="shared" ref="L95" si="927">L92+L93+L94</f>
        <v>43980.846000000005</v>
      </c>
      <c r="M95" s="53">
        <f t="shared" ref="M95" si="928">IF(L95&gt;0,N95/L95,0)</f>
        <v>0.68046375137940729</v>
      </c>
      <c r="N95" s="54">
        <f t="shared" ref="N95" si="929">N92+N93+N94</f>
        <v>29927.371458000001</v>
      </c>
      <c r="O95" s="21">
        <f t="shared" ref="O95" si="930">IF(L95&gt;0,P95/L95,0)</f>
        <v>0.25294568262738737</v>
      </c>
      <c r="P95" s="54">
        <f t="shared" ref="P95" si="931">P92+P93+P94</f>
        <v>11124.765114</v>
      </c>
      <c r="Q95" s="21">
        <f t="shared" ref="Q95" si="932">IF(L95&gt;0,R95/L95,0)</f>
        <v>6.6590565993205314E-2</v>
      </c>
      <c r="R95" s="54">
        <f t="shared" ref="R95" si="933">R92+R93+R94</f>
        <v>2928.7094280000001</v>
      </c>
      <c r="S95" s="21">
        <f t="shared" ref="S95" si="934">IF(L95&gt;0,T95/L95,0)</f>
        <v>0.18496447612672115</v>
      </c>
      <c r="T95" s="54">
        <f t="shared" ref="T95" si="935">T92+T93+T94</f>
        <v>8134.8941400000003</v>
      </c>
      <c r="U95" s="21">
        <f t="shared" ref="U95" si="936">IF(L95&gt;0,V95/L95,0)</f>
        <v>0.53806040279443457</v>
      </c>
      <c r="V95" s="54">
        <f t="shared" ref="V95" si="937">V92+V93+V94</f>
        <v>23664.351714</v>
      </c>
      <c r="W95" s="21">
        <f t="shared" ref="W95" si="938">IF(L95&gt;0,X95/L95,0)</f>
        <v>0.38671993212681721</v>
      </c>
      <c r="X95" s="54">
        <f t="shared" ref="X95" si="939">X92+X93+X94</f>
        <v>17008.269780000002</v>
      </c>
      <c r="Y95" s="55">
        <f t="shared" ref="Y95" si="940">IF(L95&gt;0,Z95/L95,0)</f>
        <v>3.126649128577472E-3</v>
      </c>
      <c r="Z95" s="56">
        <f t="shared" ref="Z95" si="941">SUM(Z92:Z94)</f>
        <v>137.51267382</v>
      </c>
      <c r="AA95" s="55">
        <f t="shared" ref="AA95" si="942">IF(L95&gt;0,(AA92*L92+AA93*L93+AA94*L94)/L95,0)</f>
        <v>3.379528062738947E-3</v>
      </c>
      <c r="AB95" s="55">
        <f t="shared" ref="AB95" si="943">IF(J95&gt;0,(J92*AB92+J93*AB93+J94*AB94)/J95,0)</f>
        <v>2.5655819487350751E-4</v>
      </c>
      <c r="AC95" s="52">
        <f t="shared" ref="AC95" si="944">SUM(AC92:AC94)</f>
        <v>11.279828579999998</v>
      </c>
      <c r="AD95" s="53">
        <f t="shared" ref="AD95" si="945">IF(J95&gt;0,(J92*AD92+J93*AD93+J94*AD94)/J95,0)</f>
        <v>0.22370688402771977</v>
      </c>
      <c r="AE95" s="58">
        <f t="shared" ref="AE95" si="946">SUM(AE92:AE94)</f>
        <v>130.8454806</v>
      </c>
      <c r="AF95" s="53">
        <f t="shared" ref="AF95" si="947">IF(AND(Z95&gt;0),((Z92*AF92+Z93*AF93+Z94*AF94)/Z95),0)</f>
        <v>0.91902596323219976</v>
      </c>
      <c r="AG95" s="57">
        <f t="shared" si="664"/>
        <v>0.92509541695336195</v>
      </c>
      <c r="AH95" s="51">
        <f t="shared" ref="AH95" si="948">SUM(AH92:AH94)</f>
        <v>643</v>
      </c>
      <c r="AI95" s="21">
        <f t="shared" ref="AI95" si="949">IF(AH95&gt;0,(AI92*AH92+AI93*AH93+AI94*AH94)/AH95,0)</f>
        <v>9.0343701399688947E-2</v>
      </c>
      <c r="AJ95" s="53">
        <f t="shared" ref="AJ95" si="950">IF(J95&gt;0,(AJ92*J92+AJ93*J93+AJ94*J94)/J95,0)</f>
        <v>0.23480302872171666</v>
      </c>
      <c r="AK95" s="58">
        <f t="shared" ref="AK95" si="951">SUM(AK92:AK94)</f>
        <v>137.35467469999998</v>
      </c>
      <c r="AL95" s="56"/>
      <c r="AM95" s="56">
        <f t="shared" ref="AM95" si="952">SUM(AM92:AM94)</f>
        <v>501.14</v>
      </c>
      <c r="AN95" s="106"/>
      <c r="AO95" s="107">
        <f>AN94</f>
        <v>1414.920000000001</v>
      </c>
      <c r="AP95" s="51">
        <f t="shared" ref="AP95" si="953">SUM(AP92:AP94)</f>
        <v>0</v>
      </c>
      <c r="AQ95" s="59"/>
      <c r="AR95" s="58"/>
      <c r="AS95" s="58"/>
      <c r="AT95" s="58"/>
      <c r="AU95" s="58"/>
    </row>
    <row r="96" spans="1:47" x14ac:dyDescent="0.2">
      <c r="A96" s="187">
        <v>24</v>
      </c>
      <c r="B96" s="23">
        <v>1</v>
      </c>
      <c r="C96" s="11" t="s">
        <v>54</v>
      </c>
      <c r="D96" s="12">
        <v>5090</v>
      </c>
      <c r="E96" s="12">
        <v>0</v>
      </c>
      <c r="F96" s="12">
        <v>16074</v>
      </c>
      <c r="G96" s="13">
        <v>3.7</v>
      </c>
      <c r="H96" s="13">
        <v>5.0999999999999996</v>
      </c>
      <c r="I96" s="12">
        <v>16465</v>
      </c>
      <c r="J96" s="12">
        <v>15804</v>
      </c>
      <c r="K96" s="14">
        <v>7.9000000000000001E-2</v>
      </c>
      <c r="L96" s="24">
        <f t="shared" ref="L96:L98" si="954">J96*(1-K96)</f>
        <v>14555.484</v>
      </c>
      <c r="M96" s="15">
        <v>0.51</v>
      </c>
      <c r="N96" s="25">
        <f t="shared" ref="N96:N98" si="955">L96*M96</f>
        <v>7423.29684</v>
      </c>
      <c r="O96" s="14">
        <v>0.41599999999999998</v>
      </c>
      <c r="P96" s="25">
        <f t="shared" ref="P96:P98" si="956">L96*O96</f>
        <v>6055.0813440000002</v>
      </c>
      <c r="Q96" s="16">
        <v>7.3999999999999996E-2</v>
      </c>
      <c r="R96" s="25">
        <f t="shared" ref="R96:R98" si="957">L96*Q96</f>
        <v>1077.105816</v>
      </c>
      <c r="S96" s="26">
        <v>0.16600000000000001</v>
      </c>
      <c r="T96" s="25">
        <f t="shared" ref="T96:T98" si="958">L96*S96</f>
        <v>2416.2103440000001</v>
      </c>
      <c r="U96" s="16">
        <v>0.54500000000000004</v>
      </c>
      <c r="V96" s="25">
        <f t="shared" ref="V96:V98" si="959">L96*U96</f>
        <v>7932.7387800000006</v>
      </c>
      <c r="W96" s="16">
        <v>0.38</v>
      </c>
      <c r="X96" s="25">
        <f t="shared" ref="X96:X98" si="960">W96*L96</f>
        <v>5531.08392</v>
      </c>
      <c r="Y96" s="17">
        <v>3.1700000000000001E-3</v>
      </c>
      <c r="Z96" s="18">
        <f t="shared" ref="Z96:Z98" si="961">L96*Y96</f>
        <v>46.140884280000002</v>
      </c>
      <c r="AA96" s="27">
        <f>IF(L96&gt;0,(AC96+AK96)/L96,0)</f>
        <v>3.448843083472868E-3</v>
      </c>
      <c r="AB96" s="17">
        <v>2.3000000000000001E-4</v>
      </c>
      <c r="AC96" s="24">
        <f t="shared" ref="AC96:AC98" si="962">AB96*L96</f>
        <v>3.34776132</v>
      </c>
      <c r="AD96" s="118">
        <v>0.22459999999999999</v>
      </c>
      <c r="AE96" s="30">
        <f t="shared" ref="AE96:AE98" si="963">AH96*(1-AI96)*AD96</f>
        <v>44.400500200000003</v>
      </c>
      <c r="AF96" s="28">
        <f t="shared" ref="AF96:AF98" si="964">IF(AND(AD96&gt;0,AB96&gt;0,Y96&gt;0),((Y96-AB96)*AD96)/((AD96-AB96)*Y96),0)</f>
        <v>0.92839551163868717</v>
      </c>
      <c r="AG96" s="60">
        <f t="shared" si="664"/>
        <v>0.9342175946290141</v>
      </c>
      <c r="AH96" s="136">
        <v>217</v>
      </c>
      <c r="AI96" s="14">
        <v>8.8999999999999996E-2</v>
      </c>
      <c r="AJ96" s="15">
        <v>0.23699999999999999</v>
      </c>
      <c r="AK96" s="30">
        <f t="shared" ref="AK96:AK98" si="965">AH96*(1-AI96)*AJ96</f>
        <v>46.851818999999999</v>
      </c>
      <c r="AL96" s="19">
        <v>1.6</v>
      </c>
      <c r="AM96" s="19">
        <v>1202.48</v>
      </c>
      <c r="AN96" s="102">
        <f>AN94+AH96-AM96</f>
        <v>429.44000000000096</v>
      </c>
      <c r="AO96" s="103"/>
      <c r="AP96" s="12"/>
      <c r="AQ96" s="31"/>
      <c r="AR96" s="20"/>
      <c r="AS96" s="20"/>
      <c r="AT96" s="20"/>
      <c r="AU96" s="20"/>
    </row>
    <row r="97" spans="1:47" x14ac:dyDescent="0.2">
      <c r="A97" s="188"/>
      <c r="B97" s="33">
        <v>2</v>
      </c>
      <c r="C97" s="11" t="s">
        <v>53</v>
      </c>
      <c r="D97" s="34">
        <v>20900</v>
      </c>
      <c r="E97" s="34">
        <v>5</v>
      </c>
      <c r="F97" s="34">
        <v>16147</v>
      </c>
      <c r="G97" s="35">
        <v>4.4000000000000004</v>
      </c>
      <c r="H97" s="35">
        <v>5.8</v>
      </c>
      <c r="I97" s="34">
        <v>17055</v>
      </c>
      <c r="J97" s="34">
        <v>16031</v>
      </c>
      <c r="K97" s="36">
        <v>8.1000000000000003E-2</v>
      </c>
      <c r="L97" s="37">
        <f t="shared" si="954"/>
        <v>14732.489000000001</v>
      </c>
      <c r="M97" s="38">
        <v>0.61499999999999999</v>
      </c>
      <c r="N97" s="25">
        <f t="shared" si="955"/>
        <v>9060.480735000001</v>
      </c>
      <c r="O97" s="36">
        <v>0.35499999999999998</v>
      </c>
      <c r="P97" s="25">
        <f t="shared" si="956"/>
        <v>5230.0335949999999</v>
      </c>
      <c r="Q97" s="39">
        <v>0.03</v>
      </c>
      <c r="R97" s="25">
        <f t="shared" si="957"/>
        <v>441.97467</v>
      </c>
      <c r="S97" s="28">
        <v>0.17699999999999999</v>
      </c>
      <c r="T97" s="25">
        <f t="shared" si="958"/>
        <v>2607.6505529999999</v>
      </c>
      <c r="U97" s="39">
        <v>0.54700000000000004</v>
      </c>
      <c r="V97" s="25">
        <f t="shared" si="959"/>
        <v>8058.671483000001</v>
      </c>
      <c r="W97" s="39">
        <v>0.39</v>
      </c>
      <c r="X97" s="25">
        <f t="shared" si="960"/>
        <v>5745.6707100000003</v>
      </c>
      <c r="Y97" s="40">
        <v>3.14E-3</v>
      </c>
      <c r="Z97" s="18">
        <f t="shared" si="961"/>
        <v>46.260015460000005</v>
      </c>
      <c r="AA97" s="27">
        <f>IF(L97&gt;0,(AC97+AK97)/L97,0)</f>
        <v>3.7726696683771494E-3</v>
      </c>
      <c r="AB97" s="40">
        <v>2.1000000000000001E-4</v>
      </c>
      <c r="AC97" s="37">
        <f t="shared" si="962"/>
        <v>3.0938226900000005</v>
      </c>
      <c r="AD97" s="28">
        <v>0.2238</v>
      </c>
      <c r="AE97" s="41">
        <f t="shared" si="963"/>
        <v>48.3199866</v>
      </c>
      <c r="AF97" s="28">
        <f t="shared" si="964"/>
        <v>0.93399742419801013</v>
      </c>
      <c r="AG97" s="29">
        <f t="shared" si="664"/>
        <v>0.94515296235599955</v>
      </c>
      <c r="AH97" s="43">
        <v>237</v>
      </c>
      <c r="AI97" s="36">
        <v>8.8999999999999996E-2</v>
      </c>
      <c r="AJ97" s="38">
        <v>0.24310000000000001</v>
      </c>
      <c r="AK97" s="41">
        <f t="shared" si="965"/>
        <v>52.486991700000004</v>
      </c>
      <c r="AL97" s="42">
        <v>1.77</v>
      </c>
      <c r="AM97" s="42"/>
      <c r="AN97" s="122">
        <f>AN96+AH97-AM97</f>
        <v>666.44000000000096</v>
      </c>
      <c r="AO97" s="105"/>
      <c r="AP97" s="43"/>
      <c r="AQ97" s="44"/>
      <c r="AR97" s="45"/>
      <c r="AS97" s="45"/>
      <c r="AT97" s="45"/>
      <c r="AU97" s="45"/>
    </row>
    <row r="98" spans="1:47" x14ac:dyDescent="0.2">
      <c r="A98" s="188"/>
      <c r="B98" s="33">
        <v>3</v>
      </c>
      <c r="C98" s="11" t="s">
        <v>50</v>
      </c>
      <c r="D98" s="43">
        <v>23000</v>
      </c>
      <c r="E98" s="43">
        <v>2</v>
      </c>
      <c r="F98" s="43">
        <v>18327</v>
      </c>
      <c r="G98" s="37">
        <v>3.8</v>
      </c>
      <c r="H98" s="37">
        <v>5.2</v>
      </c>
      <c r="I98" s="43">
        <v>18803</v>
      </c>
      <c r="J98" s="43">
        <v>16053</v>
      </c>
      <c r="K98" s="39">
        <v>7.8E-2</v>
      </c>
      <c r="L98" s="37">
        <f t="shared" si="954"/>
        <v>14800.866</v>
      </c>
      <c r="M98" s="28">
        <v>0.49099999999999999</v>
      </c>
      <c r="N98" s="25">
        <f t="shared" si="955"/>
        <v>7267.2252060000001</v>
      </c>
      <c r="O98" s="39">
        <v>0.35</v>
      </c>
      <c r="P98" s="25">
        <f t="shared" si="956"/>
        <v>5180.3031000000001</v>
      </c>
      <c r="Q98" s="39">
        <v>0.159</v>
      </c>
      <c r="R98" s="25">
        <f t="shared" si="957"/>
        <v>2353.3376939999998</v>
      </c>
      <c r="S98" s="28">
        <v>0.188</v>
      </c>
      <c r="T98" s="25">
        <f t="shared" si="958"/>
        <v>2782.5628080000001</v>
      </c>
      <c r="U98" s="39">
        <v>0.52900000000000003</v>
      </c>
      <c r="V98" s="25">
        <f t="shared" si="959"/>
        <v>7829.6581140000008</v>
      </c>
      <c r="W98" s="39">
        <v>0.38</v>
      </c>
      <c r="X98" s="25">
        <f t="shared" si="960"/>
        <v>5624.3290800000004</v>
      </c>
      <c r="Y98" s="47">
        <v>3.0999999999999999E-3</v>
      </c>
      <c r="Z98" s="18">
        <f t="shared" si="961"/>
        <v>45.882684599999997</v>
      </c>
      <c r="AA98" s="27">
        <f>IF(L98&gt;0,(AC98+AK98)/L98,0)</f>
        <v>3.6174948195598828E-3</v>
      </c>
      <c r="AB98" s="47">
        <v>2.3000000000000001E-4</v>
      </c>
      <c r="AC98" s="37">
        <f t="shared" si="962"/>
        <v>3.40419918</v>
      </c>
      <c r="AD98" s="28">
        <v>0.21920000000000001</v>
      </c>
      <c r="AE98" s="41">
        <f t="shared" si="963"/>
        <v>47.597307200000003</v>
      </c>
      <c r="AF98" s="28">
        <f t="shared" si="964"/>
        <v>0.92677889296957738</v>
      </c>
      <c r="AG98" s="29">
        <f t="shared" si="664"/>
        <v>0.93735378881191633</v>
      </c>
      <c r="AH98" s="43">
        <v>241</v>
      </c>
      <c r="AI98" s="39">
        <v>9.9000000000000005E-2</v>
      </c>
      <c r="AJ98" s="28">
        <v>0.23089999999999999</v>
      </c>
      <c r="AK98" s="41">
        <f t="shared" si="965"/>
        <v>50.137856900000003</v>
      </c>
      <c r="AL98" s="18">
        <v>1.6</v>
      </c>
      <c r="AM98" s="18"/>
      <c r="AN98" s="122">
        <f>AN97+AH98-AM98</f>
        <v>907.44000000000096</v>
      </c>
      <c r="AO98" s="105"/>
      <c r="AP98" s="43"/>
      <c r="AQ98" s="48"/>
      <c r="AR98" s="41"/>
      <c r="AS98" s="41"/>
      <c r="AT98" s="41"/>
      <c r="AU98" s="41"/>
    </row>
    <row r="99" spans="1:47" s="22" customFormat="1" ht="13.5" thickBot="1" x14ac:dyDescent="0.25">
      <c r="A99" s="189"/>
      <c r="B99" s="49" t="s">
        <v>38</v>
      </c>
      <c r="C99" s="50"/>
      <c r="D99" s="51">
        <f t="shared" ref="D99" si="966">SUM(D96:D98)</f>
        <v>48990</v>
      </c>
      <c r="E99" s="51"/>
      <c r="F99" s="51">
        <f t="shared" ref="F99" si="967">SUM(F96:F98)</f>
        <v>50548</v>
      </c>
      <c r="G99" s="52"/>
      <c r="H99" s="52"/>
      <c r="I99" s="51">
        <f t="shared" ref="I99:J99" si="968">SUM(I96:I98)</f>
        <v>52323</v>
      </c>
      <c r="J99" s="51">
        <f t="shared" si="968"/>
        <v>47888</v>
      </c>
      <c r="K99" s="21">
        <f t="shared" ref="K99" si="969">IF(J99&gt;0,(J96*K96+J97*K97+J98*K98)/J99,0)</f>
        <v>7.9334300868693614E-2</v>
      </c>
      <c r="L99" s="52">
        <f t="shared" ref="L99" si="970">L96+L97+L98</f>
        <v>44088.839</v>
      </c>
      <c r="M99" s="53">
        <f t="shared" ref="M99" si="971">IF(L99&gt;0,N99/L99,0)</f>
        <v>0.53870782991132971</v>
      </c>
      <c r="N99" s="54">
        <f t="shared" ref="N99" si="972">N96+N97+N98</f>
        <v>23751.002780999999</v>
      </c>
      <c r="O99" s="21">
        <f t="shared" ref="O99" si="973">IF(L99&gt;0,P99/L99,0)</f>
        <v>0.37346000512737476</v>
      </c>
      <c r="P99" s="54">
        <f t="shared" ref="P99" si="974">P96+P97+P98</f>
        <v>16465.418039</v>
      </c>
      <c r="Q99" s="21">
        <f t="shared" ref="Q99" si="975">IF(L99&gt;0,R99/L99,0)</f>
        <v>8.783216496129552E-2</v>
      </c>
      <c r="R99" s="54">
        <f t="shared" ref="R99" si="976">R96+R97+R98</f>
        <v>3872.4181799999997</v>
      </c>
      <c r="S99" s="21">
        <f t="shared" ref="S99" si="977">IF(L99&gt;0,T99/L99,0)</f>
        <v>0.17706122188883225</v>
      </c>
      <c r="T99" s="54">
        <f t="shared" ref="T99" si="978">T96+T97+T98</f>
        <v>7806.4237050000011</v>
      </c>
      <c r="U99" s="21">
        <f t="shared" ref="U99" si="979">IF(L99&gt;0,V99/L99,0)</f>
        <v>0.54029702113498623</v>
      </c>
      <c r="V99" s="54">
        <f t="shared" ref="V99" si="980">V96+V97+V98</f>
        <v>23821.068377000003</v>
      </c>
      <c r="W99" s="21">
        <f t="shared" ref="W99" si="981">IF(L99&gt;0,X99/L99,0)</f>
        <v>0.3833415461450459</v>
      </c>
      <c r="X99" s="54">
        <f t="shared" ref="X99" si="982">X96+X97+X98</f>
        <v>16901.083709999999</v>
      </c>
      <c r="Y99" s="55">
        <f t="shared" ref="Y99" si="983">IF(L99&gt;0,Z99/L99,0)</f>
        <v>3.1364759761535114E-3</v>
      </c>
      <c r="Z99" s="56">
        <f t="shared" ref="Z99" si="984">SUM(Z96:Z98)</f>
        <v>138.28358434</v>
      </c>
      <c r="AA99" s="55">
        <f t="shared" ref="AA99" si="985">IF(L99&gt;0,(AA96*L96+AA97*L97+AA98*L98)/L99,0)</f>
        <v>3.6136685474979281E-3</v>
      </c>
      <c r="AB99" s="55">
        <f t="shared" ref="AB99" si="986">IF(J99&gt;0,(J96*AB96+J97*AB97+J98*AB98)/J99,0)</f>
        <v>2.2330479452054797E-4</v>
      </c>
      <c r="AC99" s="52">
        <f t="shared" ref="AC99" si="987">SUM(AC96:AC98)</f>
        <v>9.8457831900000006</v>
      </c>
      <c r="AD99" s="53">
        <f t="shared" ref="AD99" si="988">IF(J99&gt;0,(J96*AD96+J97*AD97+J98*AD98)/J99,0)</f>
        <v>0.22252200551286333</v>
      </c>
      <c r="AE99" s="58">
        <f t="shared" ref="AE99" si="989">SUM(AE96:AE98)</f>
        <v>140.31779399999999</v>
      </c>
      <c r="AF99" s="53">
        <f t="shared" ref="AF99" si="990">IF(AND(Z99&gt;0),((Z96*AF96+Z97*AF97+Z98*AF98)/Z99),0)</f>
        <v>0.9297331234598547</v>
      </c>
      <c r="AG99" s="57">
        <f t="shared" si="664"/>
        <v>0.93909034771696454</v>
      </c>
      <c r="AH99" s="51">
        <f t="shared" ref="AH99" si="991">SUM(AH96:AH98)</f>
        <v>695</v>
      </c>
      <c r="AI99" s="21">
        <f t="shared" ref="AI99" si="992">IF(AH99&gt;0,(AI96*AH96+AI97*AH97+AI98*AH98)/AH99,0)</f>
        <v>9.2467625899280578E-2</v>
      </c>
      <c r="AJ99" s="53">
        <f t="shared" ref="AJ99" si="993">IF(J99&gt;0,(AJ96*J96+AJ97*J97+AJ98*J98)/J99,0)</f>
        <v>0.2369971976277982</v>
      </c>
      <c r="AK99" s="58">
        <f t="shared" ref="AK99" si="994">SUM(AK96:AK98)</f>
        <v>149.47666760000001</v>
      </c>
      <c r="AL99" s="56"/>
      <c r="AM99" s="56">
        <f t="shared" ref="AM99" si="995">SUM(AM96:AM98)</f>
        <v>1202.48</v>
      </c>
      <c r="AN99" s="106"/>
      <c r="AO99" s="107">
        <f>AN98</f>
        <v>907.44000000000096</v>
      </c>
      <c r="AP99" s="51">
        <f t="shared" ref="AP99" si="996">SUM(AP96:AP98)</f>
        <v>0</v>
      </c>
      <c r="AQ99" s="59"/>
      <c r="AR99" s="58"/>
      <c r="AS99" s="58"/>
      <c r="AT99" s="58"/>
      <c r="AU99" s="58"/>
    </row>
    <row r="100" spans="1:47" x14ac:dyDescent="0.2">
      <c r="A100" s="190">
        <v>25</v>
      </c>
      <c r="B100" s="33">
        <v>1</v>
      </c>
      <c r="C100" s="11" t="s">
        <v>54</v>
      </c>
      <c r="D100" s="12">
        <v>6214</v>
      </c>
      <c r="E100" s="12">
        <v>1</v>
      </c>
      <c r="F100" s="12">
        <v>11060</v>
      </c>
      <c r="G100" s="13">
        <v>2.6</v>
      </c>
      <c r="H100" s="13">
        <v>4.3</v>
      </c>
      <c r="I100" s="12">
        <v>11698</v>
      </c>
      <c r="J100" s="12">
        <v>15762</v>
      </c>
      <c r="K100" s="14">
        <v>7.9000000000000001E-2</v>
      </c>
      <c r="L100" s="24">
        <f t="shared" ref="L100:L102" si="997">J100*(1-K100)</f>
        <v>14516.802000000001</v>
      </c>
      <c r="M100" s="15">
        <v>0.51200000000000001</v>
      </c>
      <c r="N100" s="25">
        <f t="shared" ref="N100:N102" si="998">L100*M100</f>
        <v>7432.602624000001</v>
      </c>
      <c r="O100" s="14">
        <v>0.45700000000000002</v>
      </c>
      <c r="P100" s="25">
        <f t="shared" ref="P100:P102" si="999">L100*O100</f>
        <v>6634.1785140000011</v>
      </c>
      <c r="Q100" s="16">
        <v>3.1E-2</v>
      </c>
      <c r="R100" s="25">
        <f t="shared" ref="R100:R102" si="1000">L100*Q100</f>
        <v>450.02086200000002</v>
      </c>
      <c r="S100" s="26">
        <v>0.17399999999999999</v>
      </c>
      <c r="T100" s="25">
        <f t="shared" ref="T100:T102" si="1001">L100*S100</f>
        <v>2525.9235480000002</v>
      </c>
      <c r="U100" s="16">
        <v>0.54700000000000004</v>
      </c>
      <c r="V100" s="25">
        <f t="shared" ref="V100:V102" si="1002">L100*U100</f>
        <v>7940.6906940000017</v>
      </c>
      <c r="W100" s="16">
        <v>0.38</v>
      </c>
      <c r="X100" s="25">
        <f t="shared" ref="X100:X102" si="1003">W100*L100</f>
        <v>5516.3847600000008</v>
      </c>
      <c r="Y100" s="17">
        <v>3.0799999999999998E-3</v>
      </c>
      <c r="Z100" s="18">
        <f t="shared" ref="Z100:Z102" si="1004">L100*Y100</f>
        <v>44.711750160000001</v>
      </c>
      <c r="AA100" s="27">
        <f>IF(L100&gt;0,(AC100+AK100)/L100,0)</f>
        <v>3.3479914171179025E-3</v>
      </c>
      <c r="AB100" s="17">
        <v>2.5000000000000001E-4</v>
      </c>
      <c r="AC100" s="24">
        <f t="shared" ref="AC100:AC102" si="1005">AB100*L100</f>
        <v>3.6292005000000005</v>
      </c>
      <c r="AD100" s="118">
        <v>0.2198</v>
      </c>
      <c r="AE100" s="30">
        <f t="shared" ref="AE100:AE102" si="1006">AH100*(1-AI100)*AD100</f>
        <v>43.203887999999999</v>
      </c>
      <c r="AF100" s="28">
        <f t="shared" ref="AF100:AF102" si="1007">IF(AND(AD100&gt;0,AB100&gt;0,Y100&gt;0),((Y100-AB100)*AD100)/((AD100-AB100)*Y100),0)</f>
        <v>0.91987743524978793</v>
      </c>
      <c r="AG100" s="60">
        <f t="shared" si="664"/>
        <v>0.92634053572189201</v>
      </c>
      <c r="AH100" s="12">
        <v>216</v>
      </c>
      <c r="AI100" s="14">
        <v>0.09</v>
      </c>
      <c r="AJ100" s="15">
        <v>0.2288</v>
      </c>
      <c r="AK100" s="30">
        <f t="shared" ref="AK100:AK102" si="1008">AH100*(1-AI100)*AJ100</f>
        <v>44.972928000000003</v>
      </c>
      <c r="AL100" s="19">
        <v>1.64</v>
      </c>
      <c r="AM100" s="19">
        <v>1053.4000000000001</v>
      </c>
      <c r="AN100" s="102">
        <f>AN98+AH100-AM100-AO100</f>
        <v>8.6686213762732223E-13</v>
      </c>
      <c r="AO100" s="121">
        <v>70.040000000000006</v>
      </c>
      <c r="AP100" s="12"/>
      <c r="AQ100" s="31"/>
      <c r="AR100" s="20"/>
      <c r="AS100" s="20"/>
      <c r="AT100" s="20"/>
      <c r="AU100" s="20"/>
    </row>
    <row r="101" spans="1:47" x14ac:dyDescent="0.2">
      <c r="A101" s="190"/>
      <c r="B101" s="33">
        <v>2</v>
      </c>
      <c r="C101" s="11" t="s">
        <v>49</v>
      </c>
      <c r="D101" s="34">
        <v>19256</v>
      </c>
      <c r="E101" s="34">
        <v>5</v>
      </c>
      <c r="F101" s="34">
        <v>16394</v>
      </c>
      <c r="G101" s="35">
        <v>3.5</v>
      </c>
      <c r="H101" s="35">
        <v>6.1</v>
      </c>
      <c r="I101" s="34">
        <v>16152</v>
      </c>
      <c r="J101" s="34">
        <v>15833</v>
      </c>
      <c r="K101" s="36">
        <v>8.2000000000000003E-2</v>
      </c>
      <c r="L101" s="37">
        <f t="shared" si="997"/>
        <v>14534.694000000001</v>
      </c>
      <c r="M101" s="38">
        <v>0.73199999999999998</v>
      </c>
      <c r="N101" s="25">
        <f t="shared" si="998"/>
        <v>10639.396008000002</v>
      </c>
      <c r="O101" s="36">
        <v>0.218</v>
      </c>
      <c r="P101" s="25">
        <f t="shared" si="999"/>
        <v>3168.5632920000003</v>
      </c>
      <c r="Q101" s="39">
        <v>0.05</v>
      </c>
      <c r="R101" s="25">
        <f t="shared" si="1000"/>
        <v>726.73470000000009</v>
      </c>
      <c r="S101" s="28">
        <v>0.16700000000000001</v>
      </c>
      <c r="T101" s="25">
        <f t="shared" si="1001"/>
        <v>2427.2938980000004</v>
      </c>
      <c r="U101" s="39">
        <v>0.56000000000000005</v>
      </c>
      <c r="V101" s="25">
        <f t="shared" si="1002"/>
        <v>8139.4286400000019</v>
      </c>
      <c r="W101" s="39">
        <v>0.38</v>
      </c>
      <c r="X101" s="25">
        <f t="shared" si="1003"/>
        <v>5523.1837200000009</v>
      </c>
      <c r="Y101" s="40">
        <v>3.0999999999999999E-3</v>
      </c>
      <c r="Z101" s="18">
        <f t="shared" si="1004"/>
        <v>45.057551400000001</v>
      </c>
      <c r="AA101" s="27">
        <f>IF(L101&gt;0,(AC101+AK101)/L101,0)</f>
        <v>3.4675359728935469E-3</v>
      </c>
      <c r="AB101" s="40">
        <v>2.5000000000000001E-4</v>
      </c>
      <c r="AC101" s="37">
        <f t="shared" si="1005"/>
        <v>3.6336735000000004</v>
      </c>
      <c r="AD101" s="28">
        <v>0.22739999999999999</v>
      </c>
      <c r="AE101" s="41">
        <f t="shared" si="1006"/>
        <v>44.795980800000002</v>
      </c>
      <c r="AF101" s="28">
        <f t="shared" si="1007"/>
        <v>0.9203666754240839</v>
      </c>
      <c r="AG101" s="29">
        <f t="shared" si="664"/>
        <v>0.92888087581542411</v>
      </c>
      <c r="AH101" s="34">
        <v>216</v>
      </c>
      <c r="AI101" s="36">
        <v>8.7999999999999995E-2</v>
      </c>
      <c r="AJ101" s="38">
        <v>0.2374</v>
      </c>
      <c r="AK101" s="41">
        <f t="shared" si="1008"/>
        <v>46.765900800000004</v>
      </c>
      <c r="AL101" s="42">
        <v>1.7</v>
      </c>
      <c r="AM101" s="42"/>
      <c r="AN101" s="122">
        <f>AN100+AH101-AM101</f>
        <v>216.00000000000085</v>
      </c>
      <c r="AO101" s="105"/>
      <c r="AP101" s="43"/>
      <c r="AQ101" s="44"/>
      <c r="AR101" s="45"/>
      <c r="AS101" s="45"/>
      <c r="AT101" s="45"/>
      <c r="AU101" s="45"/>
    </row>
    <row r="102" spans="1:47" x14ac:dyDescent="0.2">
      <c r="A102" s="190"/>
      <c r="B102" s="33">
        <v>3</v>
      </c>
      <c r="C102" s="11" t="s">
        <v>50</v>
      </c>
      <c r="D102" s="43">
        <v>18140</v>
      </c>
      <c r="E102" s="43">
        <v>4</v>
      </c>
      <c r="F102" s="43">
        <v>17124</v>
      </c>
      <c r="G102" s="37">
        <v>2.8</v>
      </c>
      <c r="H102" s="37">
        <v>4.5</v>
      </c>
      <c r="I102" s="43">
        <v>17443</v>
      </c>
      <c r="J102" s="43">
        <v>15923</v>
      </c>
      <c r="K102" s="39">
        <v>7.6999999999999999E-2</v>
      </c>
      <c r="L102" s="37">
        <f t="shared" si="997"/>
        <v>14696.929</v>
      </c>
      <c r="M102" s="28">
        <v>0.69299999999999995</v>
      </c>
      <c r="N102" s="25">
        <f t="shared" si="998"/>
        <v>10184.971797</v>
      </c>
      <c r="O102" s="39">
        <v>0.255</v>
      </c>
      <c r="P102" s="25">
        <f t="shared" si="999"/>
        <v>3747.716895</v>
      </c>
      <c r="Q102" s="39">
        <v>5.1999999999999998E-2</v>
      </c>
      <c r="R102" s="25">
        <f t="shared" si="1000"/>
        <v>764.24030799999991</v>
      </c>
      <c r="S102" s="28">
        <v>0.182</v>
      </c>
      <c r="T102" s="25">
        <f t="shared" si="1001"/>
        <v>2674.8410779999999</v>
      </c>
      <c r="U102" s="39">
        <v>0.53600000000000003</v>
      </c>
      <c r="V102" s="25">
        <f t="shared" si="1002"/>
        <v>7877.5539440000002</v>
      </c>
      <c r="W102" s="39">
        <v>0.39</v>
      </c>
      <c r="X102" s="25">
        <f t="shared" si="1003"/>
        <v>5731.80231</v>
      </c>
      <c r="Y102" s="47">
        <v>3.1099999999999999E-3</v>
      </c>
      <c r="Z102" s="18">
        <f t="shared" si="1004"/>
        <v>45.707449189999998</v>
      </c>
      <c r="AA102" s="27">
        <f>IF(L102&gt;0,(AC102+AK102)/L102,0)</f>
        <v>3.5227655355754934E-3</v>
      </c>
      <c r="AB102" s="47">
        <v>2.4000000000000001E-4</v>
      </c>
      <c r="AC102" s="37">
        <f t="shared" si="1005"/>
        <v>3.5272629600000003</v>
      </c>
      <c r="AD102" s="28">
        <v>0.23180000000000001</v>
      </c>
      <c r="AE102" s="41">
        <f t="shared" si="1006"/>
        <v>46.559348000000007</v>
      </c>
      <c r="AF102" s="28">
        <f t="shared" si="1007"/>
        <v>0.92378604727115787</v>
      </c>
      <c r="AG102" s="29">
        <f t="shared" si="664"/>
        <v>0.93280373477738088</v>
      </c>
      <c r="AH102" s="43">
        <v>220</v>
      </c>
      <c r="AI102" s="39">
        <v>8.6999999999999994E-2</v>
      </c>
      <c r="AJ102" s="28">
        <v>0.2402</v>
      </c>
      <c r="AK102" s="41">
        <f t="shared" si="1008"/>
        <v>48.246572</v>
      </c>
      <c r="AL102" s="18">
        <v>1.65</v>
      </c>
      <c r="AM102" s="18"/>
      <c r="AN102" s="122">
        <f>AN101+AH102-AM102</f>
        <v>436.00000000000085</v>
      </c>
      <c r="AO102" s="105"/>
      <c r="AP102" s="43"/>
      <c r="AQ102" s="48"/>
      <c r="AR102" s="41"/>
      <c r="AS102" s="41"/>
      <c r="AT102" s="41"/>
      <c r="AU102" s="41"/>
    </row>
    <row r="103" spans="1:47" s="22" customFormat="1" ht="13.5" thickBot="1" x14ac:dyDescent="0.25">
      <c r="A103" s="190"/>
      <c r="B103" s="66" t="s">
        <v>38</v>
      </c>
      <c r="C103" s="50"/>
      <c r="D103" s="51">
        <f t="shared" ref="D103" si="1009">SUM(D100:D102)</f>
        <v>43610</v>
      </c>
      <c r="E103" s="51"/>
      <c r="F103" s="51">
        <f t="shared" ref="F103" si="1010">SUM(F100:F102)</f>
        <v>44578</v>
      </c>
      <c r="G103" s="52"/>
      <c r="H103" s="52"/>
      <c r="I103" s="51">
        <f t="shared" ref="I103:J103" si="1011">SUM(I100:I102)</f>
        <v>45293</v>
      </c>
      <c r="J103" s="51">
        <f t="shared" si="1011"/>
        <v>47518</v>
      </c>
      <c r="K103" s="21">
        <f t="shared" ref="K103" si="1012">IF(J103&gt;0,(J100*K100+J101*K101+J102*K102)/J103,0)</f>
        <v>7.9329412012290074E-2</v>
      </c>
      <c r="L103" s="52">
        <f t="shared" ref="L103" si="1013">L100+L101+L102</f>
        <v>43748.425000000003</v>
      </c>
      <c r="M103" s="53">
        <f t="shared" ref="M103" si="1014">IF(L103&gt;0,N103/L103,0)</f>
        <v>0.64589686209274955</v>
      </c>
      <c r="N103" s="54">
        <f t="shared" ref="N103" si="1015">N100+N101+N102</f>
        <v>28256.970429000001</v>
      </c>
      <c r="O103" s="21">
        <f t="shared" ref="O103" si="1016">IF(L103&gt;0,P103/L103,0)</f>
        <v>0.3097359208017203</v>
      </c>
      <c r="P103" s="54">
        <f t="shared" ref="P103" si="1017">P100+P101+P102</f>
        <v>13550.458701000001</v>
      </c>
      <c r="Q103" s="21">
        <f t="shared" ref="Q103" si="1018">IF(L103&gt;0,R103/L103,0)</f>
        <v>4.4367217105530078E-2</v>
      </c>
      <c r="R103" s="54">
        <f t="shared" ref="R103" si="1019">R100+R101+R102</f>
        <v>1940.99587</v>
      </c>
      <c r="S103" s="21">
        <f t="shared" ref="S103" si="1020">IF(L103&gt;0,T103/L103,0)</f>
        <v>0.17436190043412991</v>
      </c>
      <c r="T103" s="54">
        <f t="shared" ref="T103" si="1021">T100+T101+T102</f>
        <v>7628.058524</v>
      </c>
      <c r="U103" s="21">
        <f t="shared" ref="U103" si="1022">IF(L103&gt;0,V103/L103,0)</f>
        <v>0.54762367509230336</v>
      </c>
      <c r="V103" s="54">
        <f t="shared" ref="V103" si="1023">V100+V101+V102</f>
        <v>23957.673278000002</v>
      </c>
      <c r="W103" s="21">
        <f t="shared" ref="W103" si="1024">IF(L103&gt;0,X103/L103,0)</f>
        <v>0.38335941899622672</v>
      </c>
      <c r="X103" s="54">
        <f t="shared" ref="X103" si="1025">X100+X101+X102</f>
        <v>16771.370790000001</v>
      </c>
      <c r="Y103" s="55">
        <f t="shared" ref="Y103" si="1026">IF(L103&gt;0,Z103/L103,0)</f>
        <v>3.0967229277396842E-3</v>
      </c>
      <c r="Z103" s="56">
        <f t="shared" ref="Z103" si="1027">SUM(Z100:Z102)</f>
        <v>135.47675075000001</v>
      </c>
      <c r="AA103" s="55">
        <f t="shared" ref="AA103" si="1028">IF(L103&gt;0,(AA100*L100+AA101*L101+AA102*L102)/L103,0)</f>
        <v>3.4464220771376342E-3</v>
      </c>
      <c r="AB103" s="55">
        <f t="shared" ref="AB103" si="1029">IF(J103&gt;0,(J100*AB100+J101*AB101+J102*AB102)/J103,0)</f>
        <v>2.4664905930384275E-4</v>
      </c>
      <c r="AC103" s="52">
        <f t="shared" ref="AC103" si="1030">SUM(AC100:AC102)</f>
        <v>10.790136960000002</v>
      </c>
      <c r="AD103" s="53">
        <f t="shared" ref="AD103" si="1031">IF(J103&gt;0,(J100*AD100+J101*AD101+J102*AD102)/J103,0)</f>
        <v>0.22635344921924322</v>
      </c>
      <c r="AE103" s="58">
        <f t="shared" ref="AE103" si="1032">SUM(AE100:AE102)</f>
        <v>134.5592168</v>
      </c>
      <c r="AF103" s="53">
        <f t="shared" ref="AF103" si="1033">IF(AND(Z103&gt;0),((Z100*AF100+Z101*AF101+Z102*AF102)/Z103),0)</f>
        <v>0.92135884551803993</v>
      </c>
      <c r="AG103" s="57">
        <f t="shared" si="664"/>
        <v>0.92940676507897291</v>
      </c>
      <c r="AH103" s="51">
        <f t="shared" ref="AH103" si="1034">SUM(AH100:AH102)</f>
        <v>652</v>
      </c>
      <c r="AI103" s="21">
        <f t="shared" ref="AI103" si="1035">IF(AH103&gt;0,(AI100*AH100+AI101*AH101+AI102*AH102)/AH103,0)</f>
        <v>8.832515337423312E-2</v>
      </c>
      <c r="AJ103" s="53">
        <f t="shared" ref="AJ103" si="1036">IF(J103&gt;0,(AJ100*J100+AJ101*J101+AJ102*J102)/J103,0)</f>
        <v>0.23548559282798098</v>
      </c>
      <c r="AK103" s="58">
        <f t="shared" ref="AK103" si="1037">SUM(AK100:AK102)</f>
        <v>139.98540080000001</v>
      </c>
      <c r="AL103" s="56"/>
      <c r="AM103" s="56">
        <f t="shared" ref="AM103" si="1038">SUM(AM100:AM102)</f>
        <v>1053.4000000000001</v>
      </c>
      <c r="AN103" s="123"/>
      <c r="AO103" s="107">
        <f>AN102</f>
        <v>436.00000000000085</v>
      </c>
      <c r="AP103" s="51">
        <f t="shared" ref="AP103" si="1039">SUM(AP100:AP102)</f>
        <v>0</v>
      </c>
      <c r="AQ103" s="59"/>
      <c r="AR103" s="58"/>
      <c r="AS103" s="58"/>
      <c r="AT103" s="58"/>
      <c r="AU103" s="58"/>
    </row>
    <row r="104" spans="1:47" x14ac:dyDescent="0.2">
      <c r="A104" s="187">
        <v>26</v>
      </c>
      <c r="B104" s="23">
        <v>1</v>
      </c>
      <c r="C104" s="11" t="s">
        <v>54</v>
      </c>
      <c r="D104" s="12">
        <v>14200</v>
      </c>
      <c r="E104" s="12">
        <v>0</v>
      </c>
      <c r="F104" s="12">
        <v>13303</v>
      </c>
      <c r="G104" s="13">
        <v>3.8</v>
      </c>
      <c r="H104" s="13">
        <v>5.0999999999999996</v>
      </c>
      <c r="I104" s="12">
        <v>14210</v>
      </c>
      <c r="J104" s="12">
        <v>14628</v>
      </c>
      <c r="K104" s="14">
        <v>7.9000000000000001E-2</v>
      </c>
      <c r="L104" s="24">
        <f t="shared" ref="L104:L106" si="1040">J104*(1-K104)</f>
        <v>13472.388000000001</v>
      </c>
      <c r="M104" s="15">
        <v>0.629</v>
      </c>
      <c r="N104" s="25">
        <f t="shared" ref="N104:N106" si="1041">L104*M104</f>
        <v>8474.1320520000008</v>
      </c>
      <c r="O104" s="14">
        <v>0.35199999999999998</v>
      </c>
      <c r="P104" s="25">
        <f t="shared" ref="P104:P106" si="1042">L104*O104</f>
        <v>4742.2805760000001</v>
      </c>
      <c r="Q104" s="16">
        <v>1.9E-2</v>
      </c>
      <c r="R104" s="25">
        <f t="shared" ref="R104:R106" si="1043">L104*Q104</f>
        <v>255.97537200000002</v>
      </c>
      <c r="S104" s="26">
        <v>0.18</v>
      </c>
      <c r="T104" s="25">
        <f t="shared" ref="T104:T106" si="1044">L104*S104</f>
        <v>2425.0298400000001</v>
      </c>
      <c r="U104" s="16">
        <v>0.55200000000000005</v>
      </c>
      <c r="V104" s="25">
        <f t="shared" ref="V104:V106" si="1045">L104*U104</f>
        <v>7436.7581760000012</v>
      </c>
      <c r="W104" s="16">
        <v>0.39</v>
      </c>
      <c r="X104" s="25">
        <f t="shared" ref="X104:X106" si="1046">W104*L104</f>
        <v>5254.2313200000008</v>
      </c>
      <c r="Y104" s="17">
        <v>3.0400000000000002E-3</v>
      </c>
      <c r="Z104" s="18">
        <f t="shared" ref="Z104:Z106" si="1047">L104*Y104</f>
        <v>40.956059520000004</v>
      </c>
      <c r="AA104" s="27">
        <f>IF(L104&gt;0,(AC104+AK104)/L104,0)</f>
        <v>3.4173469796148982E-3</v>
      </c>
      <c r="AB104" s="17">
        <v>2.3000000000000001E-4</v>
      </c>
      <c r="AC104" s="24">
        <f t="shared" ref="AC104:AC106" si="1048">AB104*L104</f>
        <v>3.0986492400000003</v>
      </c>
      <c r="AD104" s="118">
        <v>0.23</v>
      </c>
      <c r="AE104" s="30">
        <f t="shared" ref="AE104:AE106" si="1049">AH104*(1-AI104)*AD104</f>
        <v>41.376080000000002</v>
      </c>
      <c r="AF104" s="28">
        <f t="shared" ref="AF104:AF106" si="1050">IF(AND(AD104&gt;0,AB104&gt;0,Y104&gt;0),((Y104-AB104)*AD104)/((AD104-AB104)*Y104),0)</f>
        <v>0.92526737263579362</v>
      </c>
      <c r="AG104" s="60">
        <f t="shared" si="664"/>
        <v>0.93359589679791743</v>
      </c>
      <c r="AH104" s="12">
        <v>199</v>
      </c>
      <c r="AI104" s="14">
        <v>9.6000000000000002E-2</v>
      </c>
      <c r="AJ104" s="15">
        <v>0.2387</v>
      </c>
      <c r="AK104" s="30">
        <f t="shared" ref="AK104:AK106" si="1051">AH104*(1-AI104)*AJ104</f>
        <v>42.941175200000004</v>
      </c>
      <c r="AL104" s="19">
        <v>1.7</v>
      </c>
      <c r="AM104" s="19"/>
      <c r="AN104" s="102">
        <f>AN102+AH104-AM104</f>
        <v>635.00000000000091</v>
      </c>
      <c r="AO104" s="103"/>
      <c r="AP104" s="12"/>
      <c r="AQ104" s="31"/>
      <c r="AR104" s="20"/>
      <c r="AS104" s="20"/>
      <c r="AT104" s="20"/>
      <c r="AU104" s="20"/>
    </row>
    <row r="105" spans="1:47" x14ac:dyDescent="0.2">
      <c r="A105" s="188"/>
      <c r="B105" s="33">
        <v>2</v>
      </c>
      <c r="C105" s="11" t="s">
        <v>49</v>
      </c>
      <c r="D105" s="34">
        <v>19600</v>
      </c>
      <c r="E105" s="34">
        <v>5</v>
      </c>
      <c r="F105" s="34">
        <v>18882</v>
      </c>
      <c r="G105" s="35">
        <v>3.1</v>
      </c>
      <c r="H105" s="35">
        <v>5.5</v>
      </c>
      <c r="I105" s="34">
        <v>19158</v>
      </c>
      <c r="J105" s="34">
        <v>14102</v>
      </c>
      <c r="K105" s="36">
        <v>7.9000000000000001E-2</v>
      </c>
      <c r="L105" s="37">
        <f t="shared" si="1040"/>
        <v>12987.942000000001</v>
      </c>
      <c r="M105" s="38">
        <v>0.68400000000000005</v>
      </c>
      <c r="N105" s="25">
        <f t="shared" si="1041"/>
        <v>8883.7523280000005</v>
      </c>
      <c r="O105" s="36">
        <v>0.28100000000000003</v>
      </c>
      <c r="P105" s="25">
        <f t="shared" si="1042"/>
        <v>3649.6117020000006</v>
      </c>
      <c r="Q105" s="39">
        <v>3.5000000000000003E-2</v>
      </c>
      <c r="R105" s="25">
        <f t="shared" si="1043"/>
        <v>454.57797000000005</v>
      </c>
      <c r="S105" s="28">
        <v>0.17799999999999999</v>
      </c>
      <c r="T105" s="25">
        <f t="shared" si="1044"/>
        <v>2311.8536760000002</v>
      </c>
      <c r="U105" s="39">
        <v>0.54800000000000004</v>
      </c>
      <c r="V105" s="25">
        <f t="shared" si="1045"/>
        <v>7117.3922160000011</v>
      </c>
      <c r="W105" s="39">
        <v>0.38</v>
      </c>
      <c r="X105" s="25">
        <f t="shared" si="1046"/>
        <v>4935.4179600000007</v>
      </c>
      <c r="Y105" s="40">
        <v>3.0400000000000002E-3</v>
      </c>
      <c r="Z105" s="18">
        <f t="shared" si="1047"/>
        <v>39.483343680000004</v>
      </c>
      <c r="AA105" s="27">
        <f>IF(L105&gt;0,(AC105+AK105)/L105,0)</f>
        <v>3.5062063935918405E-3</v>
      </c>
      <c r="AB105" s="40">
        <v>2.4000000000000001E-4</v>
      </c>
      <c r="AC105" s="37">
        <f t="shared" si="1048"/>
        <v>3.1171060800000001</v>
      </c>
      <c r="AD105" s="28">
        <v>0.2278</v>
      </c>
      <c r="AE105" s="41">
        <f t="shared" si="1049"/>
        <v>40.809003199999999</v>
      </c>
      <c r="AF105" s="28">
        <f t="shared" si="1050"/>
        <v>0.92202403530358668</v>
      </c>
      <c r="AG105" s="29">
        <f t="shared" si="664"/>
        <v>0.93249504717343934</v>
      </c>
      <c r="AH105" s="34">
        <v>196</v>
      </c>
      <c r="AI105" s="36">
        <v>8.5999999999999993E-2</v>
      </c>
      <c r="AJ105" s="38">
        <v>0.23680000000000001</v>
      </c>
      <c r="AK105" s="41">
        <f t="shared" si="1051"/>
        <v>42.4212992</v>
      </c>
      <c r="AL105" s="42">
        <v>1.65</v>
      </c>
      <c r="AM105" s="42"/>
      <c r="AN105" s="122">
        <f>AN104+AH105-AM105</f>
        <v>831.00000000000091</v>
      </c>
      <c r="AO105" s="105"/>
      <c r="AP105" s="43"/>
      <c r="AQ105" s="44"/>
      <c r="AR105" s="45"/>
      <c r="AS105" s="45"/>
      <c r="AT105" s="45"/>
      <c r="AU105" s="45"/>
    </row>
    <row r="106" spans="1:47" x14ac:dyDescent="0.2">
      <c r="A106" s="188"/>
      <c r="B106" s="33">
        <v>3</v>
      </c>
      <c r="C106" s="46" t="s">
        <v>52</v>
      </c>
      <c r="D106" s="43">
        <v>16860</v>
      </c>
      <c r="E106" s="43">
        <v>4</v>
      </c>
      <c r="F106" s="43">
        <v>18352</v>
      </c>
      <c r="G106" s="37">
        <v>5.2</v>
      </c>
      <c r="H106" s="37">
        <v>4.5999999999999996</v>
      </c>
      <c r="I106" s="43">
        <v>18714</v>
      </c>
      <c r="J106" s="43">
        <v>14301</v>
      </c>
      <c r="K106" s="39">
        <v>8.4000000000000005E-2</v>
      </c>
      <c r="L106" s="37">
        <f t="shared" si="1040"/>
        <v>13099.716</v>
      </c>
      <c r="M106" s="28">
        <v>0.63300000000000001</v>
      </c>
      <c r="N106" s="25">
        <f t="shared" si="1041"/>
        <v>8292.1202279999998</v>
      </c>
      <c r="O106" s="39">
        <v>0.34499999999999997</v>
      </c>
      <c r="P106" s="25">
        <f t="shared" si="1042"/>
        <v>4519.4020199999995</v>
      </c>
      <c r="Q106" s="39">
        <v>2.1999999999999999E-2</v>
      </c>
      <c r="R106" s="25">
        <f t="shared" si="1043"/>
        <v>288.19375200000002</v>
      </c>
      <c r="S106" s="28">
        <v>0.17599999999999999</v>
      </c>
      <c r="T106" s="25">
        <f t="shared" si="1044"/>
        <v>2305.5500160000001</v>
      </c>
      <c r="U106" s="39">
        <v>0.54100000000000004</v>
      </c>
      <c r="V106" s="25">
        <f t="shared" si="1045"/>
        <v>7086.9463560000004</v>
      </c>
      <c r="W106" s="39">
        <v>0.38</v>
      </c>
      <c r="X106" s="25">
        <f t="shared" si="1046"/>
        <v>4977.8920800000005</v>
      </c>
      <c r="Y106" s="47">
        <v>3.0300000000000001E-3</v>
      </c>
      <c r="Z106" s="18">
        <f t="shared" si="1047"/>
        <v>39.692139480000002</v>
      </c>
      <c r="AA106" s="27">
        <f>IF(L106&gt;0,(AC106+AK106)/L106,0)</f>
        <v>3.5892448202693855E-3</v>
      </c>
      <c r="AB106" s="47">
        <v>2.5000000000000001E-4</v>
      </c>
      <c r="AC106" s="37">
        <f t="shared" si="1048"/>
        <v>3.2749290000000002</v>
      </c>
      <c r="AD106" s="28">
        <v>0.2288</v>
      </c>
      <c r="AE106" s="41">
        <f t="shared" si="1049"/>
        <v>40.259190400000001</v>
      </c>
      <c r="AF106" s="28">
        <f t="shared" si="1050"/>
        <v>0.91849534986314219</v>
      </c>
      <c r="AG106" s="29">
        <f t="shared" si="664"/>
        <v>0.93128399368380121</v>
      </c>
      <c r="AH106" s="43">
        <v>194</v>
      </c>
      <c r="AI106" s="39">
        <v>9.2999999999999999E-2</v>
      </c>
      <c r="AJ106" s="28">
        <v>0.24859999999999999</v>
      </c>
      <c r="AK106" s="41">
        <f t="shared" si="1051"/>
        <v>43.743158799999996</v>
      </c>
      <c r="AL106" s="18">
        <v>1.65</v>
      </c>
      <c r="AM106" s="18"/>
      <c r="AN106" s="122">
        <f>AN105+AH106-AM106</f>
        <v>1025.0000000000009</v>
      </c>
      <c r="AO106" s="105"/>
      <c r="AP106" s="43"/>
      <c r="AQ106" s="48"/>
      <c r="AR106" s="41"/>
      <c r="AS106" s="41"/>
      <c r="AT106" s="41"/>
      <c r="AU106" s="41"/>
    </row>
    <row r="107" spans="1:47" s="22" customFormat="1" ht="13.5" thickBot="1" x14ac:dyDescent="0.25">
      <c r="A107" s="189"/>
      <c r="B107" s="49" t="s">
        <v>38</v>
      </c>
      <c r="C107" s="50"/>
      <c r="D107" s="51">
        <f t="shared" ref="D107" si="1052">SUM(D104:D106)</f>
        <v>50660</v>
      </c>
      <c r="E107" s="51"/>
      <c r="F107" s="51">
        <f t="shared" ref="F107" si="1053">SUM(F104:F106)</f>
        <v>50537</v>
      </c>
      <c r="G107" s="52"/>
      <c r="H107" s="52"/>
      <c r="I107" s="51">
        <f t="shared" ref="I107:J107" si="1054">SUM(I104:I106)</f>
        <v>52082</v>
      </c>
      <c r="J107" s="51">
        <f t="shared" si="1054"/>
        <v>43031</v>
      </c>
      <c r="K107" s="21">
        <f t="shared" ref="K107" si="1055">IF(J107&gt;0,(J104*K104+J105*K105+J106*K106)/J107,0)</f>
        <v>8.0661709000488024E-2</v>
      </c>
      <c r="L107" s="52">
        <f t="shared" ref="L107" si="1056">L104+L105+L106</f>
        <v>39560.046000000002</v>
      </c>
      <c r="M107" s="53">
        <f t="shared" ref="M107" si="1057">IF(L107&gt;0,N107/L107,0)</f>
        <v>0.64838156679595371</v>
      </c>
      <c r="N107" s="54">
        <f t="shared" ref="N107" si="1058">N104+N105+N106</f>
        <v>25650.004608000003</v>
      </c>
      <c r="O107" s="21">
        <f t="shared" ref="O107" si="1059">IF(L107&gt;0,P107/L107,0)</f>
        <v>0.32637207494652559</v>
      </c>
      <c r="P107" s="54">
        <f t="shared" ref="P107" si="1060">P104+P105+P106</f>
        <v>12911.294298000001</v>
      </c>
      <c r="Q107" s="21">
        <f t="shared" ref="Q107" si="1061">IF(L107&gt;0,R107/L107,0)</f>
        <v>2.524635825752073E-2</v>
      </c>
      <c r="R107" s="54">
        <f t="shared" ref="R107" si="1062">R104+R105+R106</f>
        <v>998.74709400000006</v>
      </c>
      <c r="S107" s="21">
        <f t="shared" ref="S107" si="1063">IF(L107&gt;0,T107/L107,0)</f>
        <v>0.17801884082743483</v>
      </c>
      <c r="T107" s="54">
        <f t="shared" ref="T107" si="1064">T104+T105+T106</f>
        <v>7042.433532</v>
      </c>
      <c r="U107" s="21">
        <f t="shared" ref="U107" si="1065">IF(L107&gt;0,V107/L107,0)</f>
        <v>0.5470442766421455</v>
      </c>
      <c r="V107" s="54">
        <f t="shared" ref="V107" si="1066">V104+V105+V106</f>
        <v>21641.096748000004</v>
      </c>
      <c r="W107" s="21">
        <f t="shared" ref="W107" si="1067">IF(L107&gt;0,X107/L107,0)</f>
        <v>0.38340555417958821</v>
      </c>
      <c r="X107" s="54">
        <f t="shared" ref="X107" si="1068">X104+X105+X106</f>
        <v>15167.541360000003</v>
      </c>
      <c r="Y107" s="55">
        <f t="shared" ref="Y107" si="1069">IF(L107&gt;0,Z107/L107,0)</f>
        <v>3.0366886499575865E-3</v>
      </c>
      <c r="Z107" s="56">
        <f t="shared" ref="Z107" si="1070">SUM(Z104:Z106)</f>
        <v>120.13154268000002</v>
      </c>
      <c r="AA107" s="55">
        <f t="shared" ref="AA107" si="1071">IF(L107&gt;0,(AA104*L104+AA105*L105+AA106*L106)/L107,0)</f>
        <v>3.5034417684954152E-3</v>
      </c>
      <c r="AB107" s="55">
        <f t="shared" ref="AB107" si="1072">IF(J107&gt;0,(J104*AB104+J105*AB105+J106*AB106)/J107,0)</f>
        <v>2.3992400827310546E-4</v>
      </c>
      <c r="AC107" s="52">
        <f t="shared" ref="AC107" si="1073">SUM(AC104:AC106)</f>
        <v>9.4906843199999997</v>
      </c>
      <c r="AD107" s="53">
        <f t="shared" ref="AD107" si="1074">IF(J107&gt;0,(J104*AD104+J105*AD105+J106*AD106)/J107,0)</f>
        <v>0.22888021194022914</v>
      </c>
      <c r="AE107" s="58">
        <f t="shared" ref="AE107" si="1075">SUM(AE104:AE106)</f>
        <v>122.4442736</v>
      </c>
      <c r="AF107" s="53">
        <f t="shared" ref="AF107" si="1076">IF(AND(Z107&gt;0),((Z104*AF104+Z105*AF105+Z106*AF106)/Z107),0)</f>
        <v>0.92196387826488857</v>
      </c>
      <c r="AG107" s="57">
        <f t="shared" si="664"/>
        <v>0.93244449429826315</v>
      </c>
      <c r="AH107" s="51">
        <f t="shared" ref="AH107" si="1077">SUM(AH104:AH106)</f>
        <v>589</v>
      </c>
      <c r="AI107" s="21"/>
      <c r="AJ107" s="53">
        <f t="shared" ref="AJ107" si="1078">IF(J107&gt;0,(AJ104*J104+AJ105*J105+AJ106*J106)/J107,0)</f>
        <v>0.24136752108944715</v>
      </c>
      <c r="AK107" s="58">
        <f t="shared" ref="AK107" si="1079">SUM(AK104:AK106)</f>
        <v>129.1056332</v>
      </c>
      <c r="AL107" s="56"/>
      <c r="AM107" s="56">
        <f t="shared" ref="AM107" si="1080">SUM(AM104:AM106)</f>
        <v>0</v>
      </c>
      <c r="AN107" s="106"/>
      <c r="AO107" s="107">
        <f>AN106</f>
        <v>1025.0000000000009</v>
      </c>
      <c r="AP107" s="51">
        <f t="shared" ref="AP107" si="1081">SUM(AP104:AP106)</f>
        <v>0</v>
      </c>
      <c r="AQ107" s="59"/>
      <c r="AR107" s="58"/>
      <c r="AS107" s="58"/>
      <c r="AT107" s="58"/>
      <c r="AU107" s="58"/>
    </row>
    <row r="108" spans="1:47" x14ac:dyDescent="0.2">
      <c r="A108" s="187">
        <v>27</v>
      </c>
      <c r="B108" s="23">
        <v>1</v>
      </c>
      <c r="C108" s="11" t="s">
        <v>53</v>
      </c>
      <c r="D108" s="12">
        <v>8500</v>
      </c>
      <c r="E108" s="12">
        <v>8</v>
      </c>
      <c r="F108" s="12">
        <v>15568</v>
      </c>
      <c r="G108" s="13">
        <v>2.8</v>
      </c>
      <c r="H108" s="13">
        <v>4</v>
      </c>
      <c r="I108" s="12">
        <v>16134</v>
      </c>
      <c r="J108" s="12">
        <v>14798</v>
      </c>
      <c r="K108" s="14">
        <v>8.3000000000000004E-2</v>
      </c>
      <c r="L108" s="24">
        <f t="shared" ref="L108:L110" si="1082">J108*(1-K108)</f>
        <v>13569.766000000001</v>
      </c>
      <c r="M108" s="15">
        <v>0.76800000000000002</v>
      </c>
      <c r="N108" s="25">
        <f t="shared" ref="N108:N110" si="1083">L108*M108</f>
        <v>10421.580288000001</v>
      </c>
      <c r="O108" s="14">
        <v>0.18099999999999999</v>
      </c>
      <c r="P108" s="25">
        <f t="shared" ref="P108:P110" si="1084">L108*O108</f>
        <v>2456.1276460000004</v>
      </c>
      <c r="Q108" s="16">
        <v>5.0999999999999997E-2</v>
      </c>
      <c r="R108" s="25">
        <f t="shared" ref="R108:R110" si="1085">L108*Q108</f>
        <v>692.05806600000005</v>
      </c>
      <c r="S108" s="26">
        <v>0.17499999999999999</v>
      </c>
      <c r="T108" s="25">
        <f t="shared" ref="T108:T110" si="1086">L108*S108</f>
        <v>2374.7090499999999</v>
      </c>
      <c r="U108" s="16">
        <v>0.54500000000000004</v>
      </c>
      <c r="V108" s="25">
        <f t="shared" ref="V108:V110" si="1087">L108*U108</f>
        <v>7395.5224700000017</v>
      </c>
      <c r="W108" s="16">
        <v>0.39</v>
      </c>
      <c r="X108" s="25">
        <f t="shared" ref="X108:X110" si="1088">W108*L108</f>
        <v>5292.2087400000009</v>
      </c>
      <c r="Y108" s="17">
        <v>3.0200000000000001E-3</v>
      </c>
      <c r="Z108" s="18">
        <f t="shared" ref="Z108:Z110" si="1089">L108*Y108</f>
        <v>40.980693320000007</v>
      </c>
      <c r="AA108" s="27">
        <f>IF(L108&gt;0,(AC108+AK108)/L108,0)</f>
        <v>3.2689278046504262E-3</v>
      </c>
      <c r="AB108" s="17">
        <v>2.3000000000000001E-4</v>
      </c>
      <c r="AC108" s="24">
        <f t="shared" ref="AC108:AC110" si="1090">AB108*L108</f>
        <v>3.1210461800000004</v>
      </c>
      <c r="AD108" s="118">
        <v>0.2361</v>
      </c>
      <c r="AE108" s="30">
        <f t="shared" ref="AE108:AE110" si="1091">AH108*(1-AI108)*AD108</f>
        <v>40.265438400000001</v>
      </c>
      <c r="AF108" s="28">
        <f t="shared" ref="AF108:AF110" si="1092">IF(AND(AD108&gt;0,AB108&gt;0,Y108&gt;0),((Y108-AB108)*AD108)/((AD108-AB108)*Y108),0)</f>
        <v>0.92474190940851064</v>
      </c>
      <c r="AG108" s="60">
        <f t="shared" si="664"/>
        <v>0.93052565389162745</v>
      </c>
      <c r="AH108" s="12">
        <v>187</v>
      </c>
      <c r="AI108" s="14">
        <v>8.7999999999999995E-2</v>
      </c>
      <c r="AJ108" s="15">
        <v>0.24179999999999999</v>
      </c>
      <c r="AK108" s="30">
        <f t="shared" ref="AK108:AK110" si="1093">AH108*(1-AI108)*AJ108</f>
        <v>41.237539200000001</v>
      </c>
      <c r="AL108" s="19">
        <v>1.7</v>
      </c>
      <c r="AM108" s="19"/>
      <c r="AN108" s="102">
        <f>AN106+AH108-AM108</f>
        <v>1212.0000000000009</v>
      </c>
      <c r="AO108" s="103"/>
      <c r="AP108" s="12"/>
      <c r="AQ108" s="31"/>
      <c r="AR108" s="20"/>
      <c r="AS108" s="20"/>
      <c r="AT108" s="20"/>
      <c r="AU108" s="20"/>
    </row>
    <row r="109" spans="1:47" x14ac:dyDescent="0.2">
      <c r="A109" s="188"/>
      <c r="B109" s="33">
        <v>2</v>
      </c>
      <c r="C109" s="11" t="s">
        <v>49</v>
      </c>
      <c r="D109" s="34">
        <v>20300</v>
      </c>
      <c r="E109" s="34">
        <v>7</v>
      </c>
      <c r="F109" s="34">
        <v>15216</v>
      </c>
      <c r="G109" s="35">
        <v>3.2</v>
      </c>
      <c r="H109" s="35">
        <v>4.8</v>
      </c>
      <c r="I109" s="34">
        <v>15894</v>
      </c>
      <c r="J109" s="34">
        <v>14834</v>
      </c>
      <c r="K109" s="36">
        <v>8.2000000000000003E-2</v>
      </c>
      <c r="L109" s="37">
        <f t="shared" si="1082"/>
        <v>13617.612000000001</v>
      </c>
      <c r="M109" s="38">
        <v>0.75600000000000001</v>
      </c>
      <c r="N109" s="25">
        <f t="shared" si="1083"/>
        <v>10294.914672000001</v>
      </c>
      <c r="O109" s="36">
        <v>0.20699999999999999</v>
      </c>
      <c r="P109" s="25">
        <f t="shared" si="1084"/>
        <v>2818.8456839999999</v>
      </c>
      <c r="Q109" s="39">
        <v>3.6999999999999998E-2</v>
      </c>
      <c r="R109" s="25">
        <f t="shared" si="1085"/>
        <v>503.85164400000002</v>
      </c>
      <c r="S109" s="28">
        <v>0.18</v>
      </c>
      <c r="T109" s="25">
        <f t="shared" si="1086"/>
        <v>2451.1701600000001</v>
      </c>
      <c r="U109" s="39">
        <v>0.54800000000000004</v>
      </c>
      <c r="V109" s="25">
        <f t="shared" si="1087"/>
        <v>7462.4513760000009</v>
      </c>
      <c r="W109" s="39">
        <v>0.38</v>
      </c>
      <c r="X109" s="25">
        <f t="shared" si="1088"/>
        <v>5174.6925600000004</v>
      </c>
      <c r="Y109" s="40">
        <v>3.0100000000000001E-3</v>
      </c>
      <c r="Z109" s="18">
        <f t="shared" si="1089"/>
        <v>40.989012120000005</v>
      </c>
      <c r="AA109" s="27">
        <f>IF(L109&gt;0,(AC109+AK109)/L109,0)</f>
        <v>3.1508530159326024E-3</v>
      </c>
      <c r="AB109" s="40">
        <v>2.2000000000000001E-4</v>
      </c>
      <c r="AC109" s="37">
        <f t="shared" si="1090"/>
        <v>2.9958746400000003</v>
      </c>
      <c r="AD109" s="28">
        <v>0.23910000000000001</v>
      </c>
      <c r="AE109" s="41">
        <f t="shared" si="1091"/>
        <v>40.298870400000006</v>
      </c>
      <c r="AF109" s="28">
        <f t="shared" si="1092"/>
        <v>0.92776395048431992</v>
      </c>
      <c r="AG109" s="29">
        <f t="shared" si="664"/>
        <v>0.93104262689122252</v>
      </c>
      <c r="AH109" s="34">
        <v>184</v>
      </c>
      <c r="AI109" s="36">
        <v>8.4000000000000005E-2</v>
      </c>
      <c r="AJ109" s="38">
        <v>0.23680000000000001</v>
      </c>
      <c r="AK109" s="41">
        <f t="shared" si="1093"/>
        <v>39.911219200000005</v>
      </c>
      <c r="AL109" s="42">
        <v>1.65</v>
      </c>
      <c r="AM109" s="42"/>
      <c r="AN109" s="122">
        <f>AN108+AH109-AM109</f>
        <v>1396.0000000000009</v>
      </c>
      <c r="AO109" s="105"/>
      <c r="AP109" s="43"/>
      <c r="AQ109" s="44"/>
      <c r="AR109" s="45"/>
      <c r="AS109" s="45"/>
      <c r="AT109" s="45"/>
      <c r="AU109" s="45"/>
    </row>
    <row r="110" spans="1:47" x14ac:dyDescent="0.2">
      <c r="A110" s="188"/>
      <c r="B110" s="33">
        <v>3</v>
      </c>
      <c r="C110" s="46" t="s">
        <v>52</v>
      </c>
      <c r="D110" s="43">
        <v>20640</v>
      </c>
      <c r="E110" s="43">
        <v>4</v>
      </c>
      <c r="F110" s="43">
        <v>16770</v>
      </c>
      <c r="G110" s="37">
        <v>1.7</v>
      </c>
      <c r="H110" s="37">
        <v>4.0999999999999996</v>
      </c>
      <c r="I110" s="43">
        <v>17711</v>
      </c>
      <c r="J110" s="43">
        <v>14808</v>
      </c>
      <c r="K110" s="39">
        <v>8.3000000000000004E-2</v>
      </c>
      <c r="L110" s="37">
        <f t="shared" si="1082"/>
        <v>13578.936</v>
      </c>
      <c r="M110" s="28">
        <v>0.60099999999999998</v>
      </c>
      <c r="N110" s="25">
        <f t="shared" si="1083"/>
        <v>8160.9405359999992</v>
      </c>
      <c r="O110" s="39">
        <v>0.371</v>
      </c>
      <c r="P110" s="25">
        <f t="shared" si="1084"/>
        <v>5037.7852560000001</v>
      </c>
      <c r="Q110" s="39">
        <v>2.8000000000000001E-2</v>
      </c>
      <c r="R110" s="25">
        <f t="shared" si="1085"/>
        <v>380.21020800000002</v>
      </c>
      <c r="S110" s="28">
        <v>0.17100000000000001</v>
      </c>
      <c r="T110" s="25">
        <f t="shared" si="1086"/>
        <v>2321.9980559999999</v>
      </c>
      <c r="U110" s="39">
        <v>0.55600000000000005</v>
      </c>
      <c r="V110" s="25">
        <f t="shared" si="1087"/>
        <v>7549.8884160000007</v>
      </c>
      <c r="W110" s="39">
        <v>0.39</v>
      </c>
      <c r="X110" s="25">
        <f t="shared" si="1088"/>
        <v>5295.7850399999998</v>
      </c>
      <c r="Y110" s="47">
        <v>2.97E-3</v>
      </c>
      <c r="Z110" s="18">
        <f t="shared" si="1089"/>
        <v>40.329439919999999</v>
      </c>
      <c r="AA110" s="27">
        <f>IF(L110&gt;0,(AC110+AK110)/L110,0)</f>
        <v>3.3314332050758616E-3</v>
      </c>
      <c r="AB110" s="47">
        <v>2.3000000000000001E-4</v>
      </c>
      <c r="AC110" s="37">
        <f t="shared" si="1090"/>
        <v>3.1231552800000002</v>
      </c>
      <c r="AD110" s="28">
        <v>0.23419999999999999</v>
      </c>
      <c r="AE110" s="41">
        <f t="shared" si="1091"/>
        <v>40.706302000000001</v>
      </c>
      <c r="AF110" s="28">
        <f t="shared" si="1092"/>
        <v>0.92346582751335493</v>
      </c>
      <c r="AG110" s="29">
        <f t="shared" si="664"/>
        <v>0.93184518635920588</v>
      </c>
      <c r="AH110" s="43">
        <v>191</v>
      </c>
      <c r="AI110" s="39">
        <v>0.09</v>
      </c>
      <c r="AJ110" s="28">
        <v>0.24229999999999999</v>
      </c>
      <c r="AK110" s="41">
        <f t="shared" si="1093"/>
        <v>42.114162999999998</v>
      </c>
      <c r="AL110" s="18">
        <v>1.65</v>
      </c>
      <c r="AM110" s="18"/>
      <c r="AN110" s="122">
        <f>AN109+AH110-AM110</f>
        <v>1587.0000000000009</v>
      </c>
      <c r="AO110" s="105"/>
      <c r="AP110" s="43"/>
      <c r="AQ110" s="48"/>
      <c r="AR110" s="41"/>
      <c r="AS110" s="41"/>
      <c r="AT110" s="41"/>
      <c r="AU110" s="41"/>
    </row>
    <row r="111" spans="1:47" s="22" customFormat="1" ht="13.5" thickBot="1" x14ac:dyDescent="0.25">
      <c r="A111" s="189"/>
      <c r="B111" s="49" t="s">
        <v>38</v>
      </c>
      <c r="C111" s="50"/>
      <c r="D111" s="51">
        <f t="shared" ref="D111" si="1094">SUM(D108:D110)</f>
        <v>49440</v>
      </c>
      <c r="E111" s="51"/>
      <c r="F111" s="51">
        <f t="shared" ref="F111" si="1095">SUM(F108:F110)</f>
        <v>47554</v>
      </c>
      <c r="G111" s="52"/>
      <c r="H111" s="52"/>
      <c r="I111" s="51">
        <f t="shared" ref="I111:J111" si="1096">SUM(I108:I110)</f>
        <v>49739</v>
      </c>
      <c r="J111" s="51">
        <f t="shared" si="1096"/>
        <v>44440</v>
      </c>
      <c r="K111" s="21">
        <f t="shared" ref="K111" si="1097">IF(J111&gt;0,(J108*K108+J109*K109+J110*K110)/J111,0)</f>
        <v>8.2666201620162028E-2</v>
      </c>
      <c r="L111" s="52">
        <f t="shared" ref="L111" si="1098">L108+L109+L110</f>
        <v>40766.314000000006</v>
      </c>
      <c r="M111" s="53">
        <f t="shared" ref="M111" si="1099">IF(L111&gt;0,N111/L111,0)</f>
        <v>0.70836513440974813</v>
      </c>
      <c r="N111" s="54">
        <f t="shared" ref="N111" si="1100">N108+N109+N110</f>
        <v>28877.435496000002</v>
      </c>
      <c r="O111" s="21">
        <f t="shared" ref="O111" si="1101">IF(L111&gt;0,P111/L111,0)</f>
        <v>0.25297255439871258</v>
      </c>
      <c r="P111" s="54">
        <f t="shared" ref="P111" si="1102">P108+P109+P110</f>
        <v>10312.758586</v>
      </c>
      <c r="Q111" s="21">
        <f t="shared" ref="Q111" si="1103">IF(L111&gt;0,R111/L111,0)</f>
        <v>3.8662311191539171E-2</v>
      </c>
      <c r="R111" s="54">
        <f t="shared" ref="R111" si="1104">R108+R109+R110</f>
        <v>1576.1199180000001</v>
      </c>
      <c r="S111" s="21">
        <f t="shared" ref="S111" si="1105">IF(L111&gt;0,T111/L111,0)</f>
        <v>0.17533783569444122</v>
      </c>
      <c r="T111" s="54">
        <f t="shared" ref="T111" si="1106">T108+T109+T110</f>
        <v>7147.8772659999995</v>
      </c>
      <c r="U111" s="21">
        <f t="shared" ref="U111" si="1107">IF(L111&gt;0,V111/L111,0)</f>
        <v>0.5496661351821015</v>
      </c>
      <c r="V111" s="54">
        <f t="shared" ref="V111" si="1108">V108+V109+V110</f>
        <v>22407.862262000002</v>
      </c>
      <c r="W111" s="21">
        <f t="shared" ref="W111" si="1109">IF(L111&gt;0,X111/L111,0)</f>
        <v>0.38665959203473727</v>
      </c>
      <c r="X111" s="54">
        <f t="shared" ref="X111" si="1110">X108+X109+X110</f>
        <v>15762.68634</v>
      </c>
      <c r="Y111" s="55">
        <f t="shared" ref="Y111" si="1111">IF(L111&gt;0,Z111/L111,0)</f>
        <v>3.0000049884323608E-3</v>
      </c>
      <c r="Z111" s="56">
        <f t="shared" ref="Z111" si="1112">SUM(Z108:Z110)</f>
        <v>122.29914536000001</v>
      </c>
      <c r="AA111" s="55">
        <f t="shared" ref="AA111" si="1113">IF(L111&gt;0,(AA108*L108+AA109*L109+AA110*L110)/L111,0)</f>
        <v>3.2503060615193214E-3</v>
      </c>
      <c r="AB111" s="55">
        <f t="shared" ref="AB111" si="1114">IF(J111&gt;0,(J108*AB108+J109*AB109+J110*AB110)/J111,0)</f>
        <v>2.2666201620162016E-4</v>
      </c>
      <c r="AC111" s="52">
        <f t="shared" ref="AC111" si="1115">SUM(AC108:AC110)</f>
        <v>9.2400761000000013</v>
      </c>
      <c r="AD111" s="53">
        <f t="shared" ref="AD111" si="1116">IF(J111&gt;0,(J108*AD108+J109*AD109+J110*AD110)/J111,0)</f>
        <v>0.23646828982898288</v>
      </c>
      <c r="AE111" s="58">
        <f t="shared" ref="AE111" si="1117">SUM(AE108:AE110)</f>
        <v>121.27061080000001</v>
      </c>
      <c r="AF111" s="53">
        <f t="shared" ref="AF111" si="1118">IF(AND(Z111&gt;0),((Z108*AF108+Z109*AF109+Z110*AF110)/Z111),0)</f>
        <v>0.92533395614724012</v>
      </c>
      <c r="AG111" s="57">
        <f t="shared" si="664"/>
        <v>0.93114271373052149</v>
      </c>
      <c r="AH111" s="51">
        <f t="shared" ref="AH111" si="1119">SUM(AH108:AH110)</f>
        <v>562</v>
      </c>
      <c r="AI111" s="21">
        <f t="shared" ref="AI111" si="1120">IF(AH111&gt;0,(AI108*AH108+AI109*AH109+AI110*AH110)/AH111,0)</f>
        <v>8.7370106761565827E-2</v>
      </c>
      <c r="AJ111" s="53">
        <f t="shared" ref="AJ111" si="1121">IF(J111&gt;0,(AJ108*J108+AJ109*J109+AJ110*J110)/J111,0)</f>
        <v>0.24029761476147618</v>
      </c>
      <c r="AK111" s="58">
        <f t="shared" ref="AK111" si="1122">SUM(AK108:AK110)</f>
        <v>123.26292140000001</v>
      </c>
      <c r="AL111" s="56"/>
      <c r="AM111" s="56">
        <f t="shared" ref="AM111" si="1123">SUM(AM108:AM110)</f>
        <v>0</v>
      </c>
      <c r="AN111" s="106"/>
      <c r="AO111" s="107">
        <f>AN110</f>
        <v>1587.0000000000009</v>
      </c>
      <c r="AP111" s="51">
        <f t="shared" ref="AP111" si="1124">SUM(AP108:AP110)</f>
        <v>0</v>
      </c>
      <c r="AQ111" s="59"/>
      <c r="AR111" s="58"/>
      <c r="AS111" s="58"/>
      <c r="AT111" s="58"/>
      <c r="AU111" s="58"/>
    </row>
    <row r="112" spans="1:47" x14ac:dyDescent="0.2">
      <c r="A112" s="187">
        <v>28</v>
      </c>
      <c r="B112" s="23">
        <v>1</v>
      </c>
      <c r="C112" s="11" t="s">
        <v>53</v>
      </c>
      <c r="D112" s="12">
        <v>13000</v>
      </c>
      <c r="E112" s="12">
        <v>1</v>
      </c>
      <c r="F112" s="12">
        <v>10807</v>
      </c>
      <c r="G112" s="13">
        <v>1.4</v>
      </c>
      <c r="H112" s="13">
        <v>4.8</v>
      </c>
      <c r="I112" s="12">
        <v>11140</v>
      </c>
      <c r="J112" s="12">
        <v>14923</v>
      </c>
      <c r="K112" s="14">
        <v>8.1000000000000003E-2</v>
      </c>
      <c r="L112" s="24">
        <f t="shared" ref="L112:L114" si="1125">J112*(1-K112)</f>
        <v>13714.237000000001</v>
      </c>
      <c r="M112" s="15">
        <v>0.75800000000000001</v>
      </c>
      <c r="N112" s="25">
        <f t="shared" ref="N112:N114" si="1126">L112*M112</f>
        <v>10395.391646</v>
      </c>
      <c r="O112" s="14">
        <v>0.183</v>
      </c>
      <c r="P112" s="25">
        <f t="shared" ref="P112:P114" si="1127">L112*O112</f>
        <v>2509.705371</v>
      </c>
      <c r="Q112" s="16">
        <v>5.8999999999999997E-2</v>
      </c>
      <c r="R112" s="25">
        <f t="shared" ref="R112:R114" si="1128">L112*Q112</f>
        <v>809.13998300000003</v>
      </c>
      <c r="S112" s="26">
        <v>0.17100000000000001</v>
      </c>
      <c r="T112" s="25">
        <f t="shared" ref="T112:T114" si="1129">L112*S112</f>
        <v>2345.1345270000002</v>
      </c>
      <c r="U112" s="16">
        <v>0.55600000000000005</v>
      </c>
      <c r="V112" s="25">
        <f t="shared" ref="V112:V114" si="1130">L112*U112</f>
        <v>7625.115772000001</v>
      </c>
      <c r="W112" s="16">
        <v>0.39</v>
      </c>
      <c r="X112" s="25">
        <f t="shared" ref="X112:X114" si="1131">W112*L112</f>
        <v>5348.5524300000006</v>
      </c>
      <c r="Y112" s="17">
        <v>2.9099999999999998E-3</v>
      </c>
      <c r="Z112" s="18">
        <f t="shared" ref="Z112:Z114" si="1132">L112*Y112</f>
        <v>39.908429670000004</v>
      </c>
      <c r="AA112" s="27">
        <f>IF(L112&gt;0,(AC112+AK112)/L112,0)</f>
        <v>3.2579588095203544E-3</v>
      </c>
      <c r="AB112" s="17">
        <v>2.5000000000000001E-4</v>
      </c>
      <c r="AC112" s="24">
        <f t="shared" ref="AC112:AC114" si="1133">AB112*L112</f>
        <v>3.4285592500000002</v>
      </c>
      <c r="AD112" s="118">
        <v>0.2261</v>
      </c>
      <c r="AE112" s="30">
        <f t="shared" ref="AE112:AE114" si="1134">AH112*(1-AI112)*AD112</f>
        <v>40.3418925</v>
      </c>
      <c r="AF112" s="28">
        <f t="shared" ref="AF112:AF114" si="1135">IF(AND(AD112&gt;0,AB112&gt;0,Y112&gt;0),((Y112-AB112)*AD112)/((AD112-AB112)*Y112),0)</f>
        <v>0.91510117943135028</v>
      </c>
      <c r="AG112" s="60">
        <f t="shared" si="664"/>
        <v>0.92426425778477383</v>
      </c>
      <c r="AH112" s="12">
        <v>195</v>
      </c>
      <c r="AI112" s="14">
        <v>8.5000000000000006E-2</v>
      </c>
      <c r="AJ112" s="15">
        <v>0.23119999999999999</v>
      </c>
      <c r="AK112" s="30">
        <f t="shared" ref="AK112:AK114" si="1136">AH112*(1-AI112)*AJ112</f>
        <v>41.251860000000001</v>
      </c>
      <c r="AL112" s="19">
        <v>1.7</v>
      </c>
      <c r="AM112" s="19">
        <v>448.34</v>
      </c>
      <c r="AN112" s="102">
        <f>AN110+AH112-AM112</f>
        <v>1333.660000000001</v>
      </c>
      <c r="AO112" s="103"/>
      <c r="AP112" s="12"/>
      <c r="AQ112" s="31"/>
      <c r="AR112" s="20"/>
      <c r="AS112" s="20"/>
      <c r="AT112" s="20"/>
      <c r="AU112" s="20"/>
    </row>
    <row r="113" spans="1:47" x14ac:dyDescent="0.2">
      <c r="A113" s="188"/>
      <c r="B113" s="33">
        <v>2</v>
      </c>
      <c r="C113" s="11" t="s">
        <v>50</v>
      </c>
      <c r="D113" s="34">
        <v>19500</v>
      </c>
      <c r="E113" s="34">
        <v>4</v>
      </c>
      <c r="F113" s="34">
        <v>17062</v>
      </c>
      <c r="G113" s="35">
        <v>1</v>
      </c>
      <c r="H113" s="35">
        <v>4.7</v>
      </c>
      <c r="I113" s="34">
        <v>17813</v>
      </c>
      <c r="J113" s="34">
        <v>15984</v>
      </c>
      <c r="K113" s="36">
        <v>8.2000000000000003E-2</v>
      </c>
      <c r="L113" s="37">
        <f t="shared" si="1125"/>
        <v>14673.312</v>
      </c>
      <c r="M113" s="38">
        <v>0.65500000000000003</v>
      </c>
      <c r="N113" s="25">
        <f t="shared" si="1126"/>
        <v>9611.0193600000002</v>
      </c>
      <c r="O113" s="36">
        <v>0.317</v>
      </c>
      <c r="P113" s="25">
        <f t="shared" si="1127"/>
        <v>4651.4399039999998</v>
      </c>
      <c r="Q113" s="39">
        <v>2.8000000000000001E-2</v>
      </c>
      <c r="R113" s="25">
        <f t="shared" si="1128"/>
        <v>410.85273599999999</v>
      </c>
      <c r="S113" s="28">
        <v>0.17</v>
      </c>
      <c r="T113" s="25">
        <f t="shared" si="1129"/>
        <v>2494.4630400000001</v>
      </c>
      <c r="U113" s="39">
        <v>0.56599999999999995</v>
      </c>
      <c r="V113" s="25">
        <f t="shared" si="1130"/>
        <v>8305.0945919999995</v>
      </c>
      <c r="W113" s="39">
        <v>0.39</v>
      </c>
      <c r="X113" s="25">
        <f t="shared" si="1131"/>
        <v>5722.5916800000005</v>
      </c>
      <c r="Y113" s="40">
        <v>2.8900000000000002E-3</v>
      </c>
      <c r="Z113" s="18">
        <f t="shared" si="1132"/>
        <v>42.405871680000004</v>
      </c>
      <c r="AA113" s="27">
        <f>IF(L113&gt;0,(AC113+AK113)/L113,0)</f>
        <v>2.7874656301181359E-3</v>
      </c>
      <c r="AB113" s="40">
        <v>2.4000000000000001E-4</v>
      </c>
      <c r="AC113" s="37">
        <f t="shared" si="1133"/>
        <v>3.5215948799999999</v>
      </c>
      <c r="AD113" s="28">
        <v>0.22439999999999999</v>
      </c>
      <c r="AE113" s="41">
        <f t="shared" si="1134"/>
        <v>38.179416000000003</v>
      </c>
      <c r="AF113" s="28">
        <f t="shared" si="1135"/>
        <v>0.91793676785489342</v>
      </c>
      <c r="AG113" s="29">
        <f t="shared" si="664"/>
        <v>0.91489971896875921</v>
      </c>
      <c r="AH113" s="34">
        <v>188</v>
      </c>
      <c r="AI113" s="36">
        <v>9.5000000000000001E-2</v>
      </c>
      <c r="AJ113" s="38">
        <v>0.21970000000000001</v>
      </c>
      <c r="AK113" s="41">
        <f t="shared" si="1136"/>
        <v>37.379758000000002</v>
      </c>
      <c r="AL113" s="42">
        <v>1.65</v>
      </c>
      <c r="AM113" s="42"/>
      <c r="AN113" s="122">
        <f>AN112+AH113-AM113</f>
        <v>1521.660000000001</v>
      </c>
      <c r="AO113" s="105"/>
      <c r="AP113" s="43"/>
      <c r="AQ113" s="44"/>
      <c r="AR113" s="45"/>
      <c r="AS113" s="45"/>
      <c r="AT113" s="45"/>
      <c r="AU113" s="45"/>
    </row>
    <row r="114" spans="1:47" x14ac:dyDescent="0.2">
      <c r="A114" s="188"/>
      <c r="B114" s="33">
        <v>3</v>
      </c>
      <c r="C114" s="46" t="s">
        <v>52</v>
      </c>
      <c r="D114" s="43">
        <v>21125</v>
      </c>
      <c r="E114" s="43">
        <v>0</v>
      </c>
      <c r="F114" s="43">
        <v>17763</v>
      </c>
      <c r="G114" s="37">
        <v>0.9</v>
      </c>
      <c r="H114" s="37">
        <v>4</v>
      </c>
      <c r="I114" s="43">
        <v>18144</v>
      </c>
      <c r="J114" s="43">
        <v>15888</v>
      </c>
      <c r="K114" s="39">
        <v>8.4000000000000005E-2</v>
      </c>
      <c r="L114" s="37">
        <f t="shared" si="1125"/>
        <v>14553.408000000001</v>
      </c>
      <c r="M114" s="28">
        <v>0.68</v>
      </c>
      <c r="N114" s="25">
        <f t="shared" si="1126"/>
        <v>9896.3174400000007</v>
      </c>
      <c r="O114" s="39">
        <v>0.28499999999999998</v>
      </c>
      <c r="P114" s="25">
        <f t="shared" si="1127"/>
        <v>4147.7212799999998</v>
      </c>
      <c r="Q114" s="39">
        <v>3.5000000000000003E-2</v>
      </c>
      <c r="R114" s="25">
        <f t="shared" si="1128"/>
        <v>509.36928000000012</v>
      </c>
      <c r="S114" s="28">
        <v>0.16800000000000001</v>
      </c>
      <c r="T114" s="25">
        <f t="shared" si="1129"/>
        <v>2444.9725440000002</v>
      </c>
      <c r="U114" s="39">
        <v>0.56100000000000005</v>
      </c>
      <c r="V114" s="25">
        <f t="shared" si="1130"/>
        <v>8164.4618880000016</v>
      </c>
      <c r="W114" s="39">
        <v>0.38</v>
      </c>
      <c r="X114" s="25">
        <f t="shared" si="1131"/>
        <v>5530.2950400000009</v>
      </c>
      <c r="Y114" s="145">
        <v>2.8400000000000001E-3</v>
      </c>
      <c r="Z114" s="18">
        <f t="shared" si="1132"/>
        <v>41.331678720000006</v>
      </c>
      <c r="AA114" s="27">
        <f>IF(L114&gt;0,(AC114+AK114)/L114,0)</f>
        <v>3.2576472727212759E-3</v>
      </c>
      <c r="AB114" s="47">
        <v>2.5999999999999998E-4</v>
      </c>
      <c r="AC114" s="37">
        <f t="shared" si="1133"/>
        <v>3.7838860799999998</v>
      </c>
      <c r="AD114" s="28">
        <v>0.22140000000000001</v>
      </c>
      <c r="AE114" s="41">
        <f t="shared" si="1134"/>
        <v>43.527682800000001</v>
      </c>
      <c r="AF114" s="28">
        <f t="shared" si="1135"/>
        <v>0.90951879314232154</v>
      </c>
      <c r="AG114" s="29">
        <f t="shared" si="664"/>
        <v>0.92126724654559622</v>
      </c>
      <c r="AH114" s="43">
        <v>217</v>
      </c>
      <c r="AI114" s="39">
        <v>9.4E-2</v>
      </c>
      <c r="AJ114" s="28">
        <v>0.22189999999999999</v>
      </c>
      <c r="AK114" s="41">
        <f t="shared" si="1136"/>
        <v>43.6259838</v>
      </c>
      <c r="AL114" s="18">
        <v>1.7</v>
      </c>
      <c r="AM114" s="18"/>
      <c r="AN114" s="122">
        <f>AN113+AH114-AM114</f>
        <v>1738.660000000001</v>
      </c>
      <c r="AO114" s="105"/>
      <c r="AP114" s="43"/>
      <c r="AQ114" s="48"/>
      <c r="AR114" s="41"/>
      <c r="AS114" s="41"/>
      <c r="AT114" s="41"/>
      <c r="AU114" s="41"/>
    </row>
    <row r="115" spans="1:47" s="22" customFormat="1" ht="13.5" thickBot="1" x14ac:dyDescent="0.25">
      <c r="A115" s="189"/>
      <c r="B115" s="49" t="s">
        <v>38</v>
      </c>
      <c r="C115" s="50"/>
      <c r="D115" s="51">
        <f t="shared" ref="D115" si="1137">SUM(D112:D114)</f>
        <v>53625</v>
      </c>
      <c r="E115" s="51"/>
      <c r="F115" s="51">
        <f t="shared" ref="F115" si="1138">SUM(F112:F114)</f>
        <v>45632</v>
      </c>
      <c r="G115" s="52"/>
      <c r="H115" s="52"/>
      <c r="I115" s="51">
        <f t="shared" ref="I115:J115" si="1139">SUM(I112:I114)</f>
        <v>47097</v>
      </c>
      <c r="J115" s="51">
        <f t="shared" si="1139"/>
        <v>46795</v>
      </c>
      <c r="K115" s="21">
        <f t="shared" ref="K115" si="1140">IF(J115&gt;0,(J112*K112+J113*K113+J114*K114)/J115,0)</f>
        <v>8.2360145314670369E-2</v>
      </c>
      <c r="L115" s="52">
        <f t="shared" ref="L115" si="1141">L112+L113+L114</f>
        <v>42940.957000000002</v>
      </c>
      <c r="M115" s="53">
        <f t="shared" ref="M115" si="1142">IF(L115&gt;0,N115/L115,0)</f>
        <v>0.6963684681270611</v>
      </c>
      <c r="N115" s="54">
        <f t="shared" ref="N115" si="1143">N112+N113+N114</f>
        <v>29902.728446000001</v>
      </c>
      <c r="O115" s="21">
        <f t="shared" ref="O115" si="1144">IF(L115&gt;0,P115/L115,0)</f>
        <v>0.26335851236384883</v>
      </c>
      <c r="P115" s="54">
        <f t="shared" ref="P115" si="1145">P112+P113+P114</f>
        <v>11308.866555000001</v>
      </c>
      <c r="Q115" s="21">
        <f t="shared" ref="Q115" si="1146">IF(L115&gt;0,R115/L115,0)</f>
        <v>4.0273019509090124E-2</v>
      </c>
      <c r="R115" s="54">
        <f t="shared" ref="R115" si="1147">R112+R113+R114</f>
        <v>1729.3619990000002</v>
      </c>
      <c r="S115" s="21">
        <f t="shared" ref="S115" si="1148">IF(L115&gt;0,T115/L115,0)</f>
        <v>0.16964154084875194</v>
      </c>
      <c r="T115" s="54">
        <f t="shared" ref="T115" si="1149">T112+T113+T114</f>
        <v>7284.5701110000009</v>
      </c>
      <c r="U115" s="21">
        <f t="shared" ref="U115" si="1150">IF(L115&gt;0,V115/L115,0)</f>
        <v>0.56111167368719805</v>
      </c>
      <c r="V115" s="54">
        <f t="shared" ref="V115" si="1151">V112+V113+V114</f>
        <v>24094.672252000004</v>
      </c>
      <c r="W115" s="21">
        <f t="shared" ref="W115" si="1152">IF(L115&gt;0,X115/L115,0)</f>
        <v>0.3866108328698869</v>
      </c>
      <c r="X115" s="54">
        <f t="shared" ref="X115" si="1153">X112+X113+X114</f>
        <v>16601.439150000002</v>
      </c>
      <c r="Y115" s="55">
        <f t="shared" ref="Y115" si="1154">IF(L115&gt;0,Z115/L115,0)</f>
        <v>2.8794416498449256E-3</v>
      </c>
      <c r="Z115" s="56">
        <f t="shared" ref="Z115" si="1155">SUM(Z112:Z114)</f>
        <v>123.64598007000001</v>
      </c>
      <c r="AA115" s="55">
        <f t="shared" ref="AA115" si="1156">IF(L115&gt;0,(AA112*L112+AA113*L113+AA114*L114)/L115,0)</f>
        <v>3.0970814649054052E-3</v>
      </c>
      <c r="AB115" s="55">
        <f t="shared" ref="AB115" si="1157">IF(J115&gt;0,(J112*AB112+J113*AB113+J114*AB114)/J115,0)</f>
        <v>2.4997948498771237E-4</v>
      </c>
      <c r="AC115" s="52">
        <f t="shared" ref="AC115" si="1158">SUM(AC112:AC114)</f>
        <v>10.73404021</v>
      </c>
      <c r="AD115" s="53">
        <f t="shared" ref="AD115" si="1159">IF(J115&gt;0,(J112*AD112+J113*AD113+J114*AD114)/J115,0)</f>
        <v>0.22392356234640454</v>
      </c>
      <c r="AE115" s="58">
        <f t="shared" ref="AE115" si="1160">SUM(AE112:AE114)</f>
        <v>122.04899130000001</v>
      </c>
      <c r="AF115" s="53">
        <f t="shared" ref="AF115" si="1161">IF(AND(Z115&gt;0),((Z112*AF112+Z113*AF113+Z114*AF114)/Z115),0)</f>
        <v>0.91420762997911209</v>
      </c>
      <c r="AG115" s="57">
        <f t="shared" si="664"/>
        <v>0.92031199245345063</v>
      </c>
      <c r="AH115" s="51">
        <f t="shared" ref="AH115" si="1162">SUM(AH112:AH114)</f>
        <v>600</v>
      </c>
      <c r="AI115" s="21">
        <f t="shared" ref="AI115" si="1163">IF(AH115&gt;0,(AI112*AH112+AI113*AH113+AI114*AH114)/AH115,0)</f>
        <v>9.1388333333333335E-2</v>
      </c>
      <c r="AJ115" s="53">
        <f t="shared" ref="AJ115" si="1164">IF(J115&gt;0,(AJ112*J112+AJ113*J113+AJ114*J114)/J115,0)</f>
        <v>0.22411431990597286</v>
      </c>
      <c r="AK115" s="58">
        <f t="shared" ref="AK115" si="1165">SUM(AK112:AK114)</f>
        <v>122.2576018</v>
      </c>
      <c r="AL115" s="56"/>
      <c r="AM115" s="56">
        <f t="shared" ref="AM115" si="1166">SUM(AM112:AM114)</f>
        <v>448.34</v>
      </c>
      <c r="AN115" s="106"/>
      <c r="AO115" s="107">
        <f>AN114</f>
        <v>1738.660000000001</v>
      </c>
      <c r="AP115" s="51">
        <f t="shared" ref="AP115" si="1167">SUM(AP112:AP114)</f>
        <v>0</v>
      </c>
      <c r="AQ115" s="59"/>
      <c r="AR115" s="58"/>
      <c r="AS115" s="58"/>
      <c r="AT115" s="58"/>
      <c r="AU115" s="58"/>
    </row>
    <row r="116" spans="1:47" x14ac:dyDescent="0.2">
      <c r="A116" s="188">
        <v>29</v>
      </c>
      <c r="B116" s="33">
        <v>1</v>
      </c>
      <c r="C116" s="11" t="s">
        <v>53</v>
      </c>
      <c r="D116" s="12">
        <v>4609</v>
      </c>
      <c r="E116" s="12">
        <v>1</v>
      </c>
      <c r="F116" s="12">
        <v>9298</v>
      </c>
      <c r="G116" s="13">
        <v>1.3</v>
      </c>
      <c r="H116" s="13">
        <v>4.0999999999999996</v>
      </c>
      <c r="I116" s="12">
        <v>9784</v>
      </c>
      <c r="J116" s="12">
        <v>15716</v>
      </c>
      <c r="K116" s="14">
        <v>8.2000000000000003E-2</v>
      </c>
      <c r="L116" s="24">
        <f t="shared" ref="L116:L118" si="1168">J116*(1-K116)</f>
        <v>14427.288</v>
      </c>
      <c r="M116" s="15">
        <v>0.8</v>
      </c>
      <c r="N116" s="25">
        <f t="shared" ref="N116:N118" si="1169">L116*M116</f>
        <v>11541.830400000001</v>
      </c>
      <c r="O116" s="14">
        <v>0.17499999999999999</v>
      </c>
      <c r="P116" s="25">
        <f t="shared" ref="P116:P118" si="1170">L116*O116</f>
        <v>2524.7754</v>
      </c>
      <c r="Q116" s="16">
        <v>2.5000000000000001E-2</v>
      </c>
      <c r="R116" s="25">
        <f t="shared" ref="R116:R118" si="1171">L116*Q116</f>
        <v>360.68220000000002</v>
      </c>
      <c r="S116" s="26">
        <v>0.17</v>
      </c>
      <c r="T116" s="25">
        <f t="shared" ref="T116:T118" si="1172">L116*S116</f>
        <v>2452.6389600000002</v>
      </c>
      <c r="U116" s="16">
        <v>0.56599999999999995</v>
      </c>
      <c r="V116" s="25">
        <f t="shared" ref="V116:V118" si="1173">L116*U116</f>
        <v>8165.8450079999993</v>
      </c>
      <c r="W116" s="16">
        <v>0.38</v>
      </c>
      <c r="X116" s="25">
        <f t="shared" ref="X116:X118" si="1174">W116*L116</f>
        <v>5482.3694400000004</v>
      </c>
      <c r="Y116" s="17">
        <v>2.8300000000000001E-3</v>
      </c>
      <c r="Z116" s="18">
        <f t="shared" ref="Z116:Z118" si="1175">L116*Y116</f>
        <v>40.829225040000004</v>
      </c>
      <c r="AA116" s="27">
        <f>IF(L116&gt;0,(AC116+AK116)/L116,0)</f>
        <v>2.9589811058045004E-3</v>
      </c>
      <c r="AB116" s="17">
        <v>2.9999999999999997E-4</v>
      </c>
      <c r="AC116" s="24">
        <f t="shared" ref="AC116:AC118" si="1176">AB116*L116</f>
        <v>4.3281863999999999</v>
      </c>
      <c r="AD116" s="118">
        <v>0.22750000000000001</v>
      </c>
      <c r="AE116" s="30">
        <f t="shared" ref="AE116:AE118" si="1177">AH116*(1-AI116)*AD116</f>
        <v>38.633595000000007</v>
      </c>
      <c r="AF116" s="28">
        <f t="shared" ref="AF116:AF118" si="1178">IF(AND(AD116&gt;0,AB116&gt;0,Y116&gt;0),((Y116-AB116)*AD116)/((AD116-AB116)*Y116),0)</f>
        <v>0.89517338127706159</v>
      </c>
      <c r="AG116" s="60">
        <f t="shared" si="664"/>
        <v>0.89980871446310329</v>
      </c>
      <c r="AH116" s="12">
        <v>186</v>
      </c>
      <c r="AI116" s="14">
        <v>8.6999999999999994E-2</v>
      </c>
      <c r="AJ116" s="15">
        <v>0.22589999999999999</v>
      </c>
      <c r="AK116" s="30">
        <f t="shared" ref="AK116:AK118" si="1179">AH116*(1-AI116)*AJ116</f>
        <v>38.361886200000001</v>
      </c>
      <c r="AL116" s="19">
        <v>1.7</v>
      </c>
      <c r="AM116" s="19">
        <v>451.74</v>
      </c>
      <c r="AN116" s="102">
        <f>AN114+AH116-AM116</f>
        <v>1472.920000000001</v>
      </c>
      <c r="AO116" s="121"/>
      <c r="AP116" s="12"/>
      <c r="AQ116" s="31"/>
      <c r="AR116" s="20"/>
      <c r="AS116" s="20"/>
      <c r="AT116" s="20"/>
      <c r="AU116" s="20"/>
    </row>
    <row r="117" spans="1:47" x14ac:dyDescent="0.2">
      <c r="A117" s="188"/>
      <c r="B117" s="33">
        <v>2</v>
      </c>
      <c r="C117" s="11" t="s">
        <v>50</v>
      </c>
      <c r="D117" s="34">
        <v>18300</v>
      </c>
      <c r="E117" s="34">
        <v>4</v>
      </c>
      <c r="F117" s="34">
        <v>15932</v>
      </c>
      <c r="G117" s="35">
        <v>1</v>
      </c>
      <c r="H117" s="35">
        <v>3.9</v>
      </c>
      <c r="I117" s="34">
        <v>16051</v>
      </c>
      <c r="J117" s="34">
        <v>15908</v>
      </c>
      <c r="K117" s="36">
        <v>7.6999999999999999E-2</v>
      </c>
      <c r="L117" s="37">
        <f t="shared" si="1168"/>
        <v>14683.084000000001</v>
      </c>
      <c r="M117" s="38">
        <v>0.69699999999999995</v>
      </c>
      <c r="N117" s="25">
        <f t="shared" si="1169"/>
        <v>10234.109548</v>
      </c>
      <c r="O117" s="36">
        <v>0.26500000000000001</v>
      </c>
      <c r="P117" s="25">
        <f t="shared" si="1170"/>
        <v>3891.0172600000005</v>
      </c>
      <c r="Q117" s="39">
        <v>3.7999999999999999E-2</v>
      </c>
      <c r="R117" s="25">
        <f t="shared" si="1171"/>
        <v>557.95719199999996</v>
      </c>
      <c r="S117" s="28">
        <v>0.16</v>
      </c>
      <c r="T117" s="25">
        <f t="shared" si="1172"/>
        <v>2349.2934400000004</v>
      </c>
      <c r="U117" s="39">
        <v>0.56000000000000005</v>
      </c>
      <c r="V117" s="25">
        <f t="shared" si="1173"/>
        <v>8222.5270400000009</v>
      </c>
      <c r="W117" s="39">
        <v>0.39</v>
      </c>
      <c r="X117" s="25">
        <f t="shared" si="1174"/>
        <v>5726.4027600000009</v>
      </c>
      <c r="Y117" s="40">
        <v>2.8300000000000001E-3</v>
      </c>
      <c r="Z117" s="18">
        <f t="shared" si="1175"/>
        <v>41.553127720000006</v>
      </c>
      <c r="AA117" s="27">
        <f>IF(L117&gt;0,(AC117+AK117)/L117,0)</f>
        <v>2.819367808561199E-3</v>
      </c>
      <c r="AB117" s="40">
        <v>2.9E-4</v>
      </c>
      <c r="AC117" s="37">
        <f t="shared" si="1176"/>
        <v>4.2580943600000003</v>
      </c>
      <c r="AD117" s="28">
        <v>0.22800000000000001</v>
      </c>
      <c r="AE117" s="41">
        <f t="shared" si="1177"/>
        <v>37.138920000000006</v>
      </c>
      <c r="AF117" s="28">
        <f t="shared" si="1178"/>
        <v>0.89866954636523144</v>
      </c>
      <c r="AG117" s="29">
        <f t="shared" si="664"/>
        <v>0.89828261373358698</v>
      </c>
      <c r="AH117" s="34">
        <v>179</v>
      </c>
      <c r="AI117" s="36">
        <v>0.09</v>
      </c>
      <c r="AJ117" s="38">
        <v>0.22800000000000001</v>
      </c>
      <c r="AK117" s="41">
        <f t="shared" si="1179"/>
        <v>37.138920000000006</v>
      </c>
      <c r="AL117" s="42">
        <v>1.6</v>
      </c>
      <c r="AM117" s="42"/>
      <c r="AN117" s="122">
        <f>AN116+AH117-AM117</f>
        <v>1651.920000000001</v>
      </c>
      <c r="AO117" s="105"/>
      <c r="AP117" s="43"/>
      <c r="AQ117" s="44"/>
      <c r="AR117" s="45"/>
      <c r="AS117" s="45"/>
      <c r="AT117" s="45"/>
      <c r="AU117" s="45"/>
    </row>
    <row r="118" spans="1:47" x14ac:dyDescent="0.2">
      <c r="A118" s="188"/>
      <c r="B118" s="33">
        <v>3</v>
      </c>
      <c r="C118" s="11" t="s">
        <v>51</v>
      </c>
      <c r="D118" s="43">
        <v>21766</v>
      </c>
      <c r="E118" s="43">
        <v>1</v>
      </c>
      <c r="F118" s="43">
        <v>17151</v>
      </c>
      <c r="G118" s="37">
        <v>0.8</v>
      </c>
      <c r="H118" s="37">
        <v>3.8</v>
      </c>
      <c r="I118" s="43">
        <v>16919</v>
      </c>
      <c r="J118" s="43">
        <v>16069</v>
      </c>
      <c r="K118" s="39">
        <v>8.1000000000000003E-2</v>
      </c>
      <c r="L118" s="37">
        <f t="shared" si="1168"/>
        <v>14767.411</v>
      </c>
      <c r="M118" s="28">
        <v>0.68200000000000005</v>
      </c>
      <c r="N118" s="25">
        <f t="shared" si="1169"/>
        <v>10071.374302</v>
      </c>
      <c r="O118" s="39">
        <v>0.307</v>
      </c>
      <c r="P118" s="25">
        <f t="shared" si="1170"/>
        <v>4533.5951770000001</v>
      </c>
      <c r="Q118" s="39">
        <v>1.0999999999999999E-2</v>
      </c>
      <c r="R118" s="25">
        <f t="shared" si="1171"/>
        <v>162.44152099999999</v>
      </c>
      <c r="S118" s="28">
        <v>0.16800000000000001</v>
      </c>
      <c r="T118" s="25">
        <f t="shared" si="1172"/>
        <v>2480.9250480000001</v>
      </c>
      <c r="U118" s="39">
        <v>0.56899999999999995</v>
      </c>
      <c r="V118" s="25">
        <f t="shared" si="1173"/>
        <v>8402.6568589999988</v>
      </c>
      <c r="W118" s="39">
        <v>0.39</v>
      </c>
      <c r="X118" s="25">
        <f t="shared" si="1174"/>
        <v>5759.2902899999999</v>
      </c>
      <c r="Y118" s="47">
        <v>2.9399999999999999E-3</v>
      </c>
      <c r="Z118" s="18">
        <f t="shared" si="1175"/>
        <v>43.416188339999998</v>
      </c>
      <c r="AA118" s="27">
        <f>IF(L118&gt;0,(AC118+AK118)/L118,0)</f>
        <v>2.6584600096794214E-3</v>
      </c>
      <c r="AB118" s="47">
        <v>2.9E-4</v>
      </c>
      <c r="AC118" s="37">
        <f t="shared" si="1176"/>
        <v>4.2825491900000001</v>
      </c>
      <c r="AD118" s="28">
        <v>0.22559999999999999</v>
      </c>
      <c r="AE118" s="41">
        <f t="shared" si="1177"/>
        <v>35.655628800000002</v>
      </c>
      <c r="AF118" s="28">
        <f t="shared" si="1178"/>
        <v>0.90252069937202173</v>
      </c>
      <c r="AG118" s="29">
        <f t="shared" si="664"/>
        <v>0.89208330927295953</v>
      </c>
      <c r="AH118" s="43">
        <v>176</v>
      </c>
      <c r="AI118" s="39">
        <v>0.10199999999999999</v>
      </c>
      <c r="AJ118" s="28">
        <v>0.2213</v>
      </c>
      <c r="AK118" s="41">
        <f t="shared" si="1179"/>
        <v>34.976022399999998</v>
      </c>
      <c r="AL118" s="18">
        <v>1.6</v>
      </c>
      <c r="AM118" s="18"/>
      <c r="AN118" s="122">
        <f>AN117+AH118-AM118</f>
        <v>1827.920000000001</v>
      </c>
      <c r="AO118" s="105"/>
      <c r="AP118" s="43"/>
      <c r="AQ118" s="48"/>
      <c r="AR118" s="41"/>
      <c r="AS118" s="41"/>
      <c r="AT118" s="41"/>
      <c r="AU118" s="41"/>
    </row>
    <row r="119" spans="1:47" s="22" customFormat="1" ht="13.5" thickBot="1" x14ac:dyDescent="0.25">
      <c r="A119" s="189"/>
      <c r="B119" s="49" t="s">
        <v>38</v>
      </c>
      <c r="C119" s="50"/>
      <c r="D119" s="51">
        <f t="shared" ref="D119" si="1180">SUM(D116:D118)</f>
        <v>44675</v>
      </c>
      <c r="E119" s="51"/>
      <c r="F119" s="51">
        <f t="shared" ref="F119" si="1181">SUM(F116:F118)</f>
        <v>42381</v>
      </c>
      <c r="G119" s="52"/>
      <c r="H119" s="52"/>
      <c r="I119" s="51">
        <f t="shared" ref="I119:J119" si="1182">SUM(I116:I118)</f>
        <v>42754</v>
      </c>
      <c r="J119" s="51">
        <f t="shared" si="1182"/>
        <v>47693</v>
      </c>
      <c r="K119" s="21">
        <f t="shared" ref="K119" si="1183">IF(J119&gt;0,(J116*K116+J117*K117+J118*K118)/J119,0)</f>
        <v>7.9995324261422002E-2</v>
      </c>
      <c r="L119" s="52">
        <f t="shared" ref="L119" si="1184">L116+L117+L118</f>
        <v>43877.783000000003</v>
      </c>
      <c r="M119" s="53">
        <f t="shared" ref="M119" si="1185">IF(L119&gt;0,N119/L119,0)</f>
        <v>0.7258186734275065</v>
      </c>
      <c r="N119" s="54">
        <f t="shared" ref="N119" si="1186">N116+N117+N118</f>
        <v>31847.314249999999</v>
      </c>
      <c r="O119" s="21">
        <f t="shared" ref="O119" si="1187">IF(L119&gt;0,P119/L119,0)</f>
        <v>0.24954286858568039</v>
      </c>
      <c r="P119" s="54">
        <f t="shared" ref="P119" si="1188">P116+P117+P118</f>
        <v>10949.387837000002</v>
      </c>
      <c r="Q119" s="21">
        <f t="shared" ref="Q119" si="1189">IF(L119&gt;0,R119/L119,0)</f>
        <v>2.463845798681305E-2</v>
      </c>
      <c r="R119" s="54">
        <f t="shared" ref="R119" si="1190">R116+R117+R118</f>
        <v>1081.080913</v>
      </c>
      <c r="S119" s="21">
        <f t="shared" ref="S119" si="1191">IF(L119&gt;0,T119/L119,0)</f>
        <v>0.16598052476808139</v>
      </c>
      <c r="T119" s="54">
        <f t="shared" ref="T119" si="1192">T116+T117+T118</f>
        <v>7282.8574480000007</v>
      </c>
      <c r="U119" s="21">
        <f t="shared" ref="U119" si="1193">IF(L119&gt;0,V119/L119,0)</f>
        <v>0.56500185770552713</v>
      </c>
      <c r="V119" s="54">
        <f t="shared" ref="V119" si="1194">V116+V117+V118</f>
        <v>24791.028907</v>
      </c>
      <c r="W119" s="21">
        <f t="shared" ref="W119" si="1195">IF(L119&gt;0,X119/L119,0)</f>
        <v>0.38671193779321072</v>
      </c>
      <c r="X119" s="54">
        <f t="shared" ref="X119" si="1196">X116+X117+X118</f>
        <v>16968.06249</v>
      </c>
      <c r="Y119" s="55">
        <f t="shared" ref="Y119" si="1197">IF(L119&gt;0,Z119/L119,0)</f>
        <v>2.8670213602177662E-3</v>
      </c>
      <c r="Z119" s="56">
        <f t="shared" ref="Z119" si="1198">SUM(Z116:Z118)</f>
        <v>125.79854109999999</v>
      </c>
      <c r="AA119" s="55">
        <f t="shared" ref="AA119" si="1199">IF(L119&gt;0,(AA116*L116+AA117*L117+AA118*L118)/L119,0)</f>
        <v>2.8111187511456535E-3</v>
      </c>
      <c r="AB119" s="55">
        <f t="shared" ref="AB119" si="1200">IF(J119&gt;0,(J116*AB116+J117*AB117+J118*AB118)/J119,0)</f>
        <v>2.9329524248841547E-4</v>
      </c>
      <c r="AC119" s="52">
        <f t="shared" ref="AC119" si="1201">SUM(AC116:AC118)</f>
        <v>12.868829950000002</v>
      </c>
      <c r="AD119" s="53">
        <f t="shared" ref="AD119" si="1202">IF(J119&gt;0,(J116*AD116+J117*AD117+J118*AD118)/J119,0)</f>
        <v>0.22702661606525068</v>
      </c>
      <c r="AE119" s="58">
        <f t="shared" ref="AE119" si="1203">SUM(AE116:AE118)</f>
        <v>111.42814380000002</v>
      </c>
      <c r="AF119" s="53">
        <f t="shared" ref="AF119" si="1204">IF(AND(Z119&gt;0),((Z116*AF116+Z117*AF117+Z118*AF118)/Z119),0)</f>
        <v>0.89886395778600992</v>
      </c>
      <c r="AG119" s="57">
        <f t="shared" si="664"/>
        <v>0.89683479976699643</v>
      </c>
      <c r="AH119" s="51">
        <f t="shared" ref="AH119" si="1205">SUM(AH116:AH118)</f>
        <v>541</v>
      </c>
      <c r="AI119" s="21">
        <f t="shared" ref="AI119" si="1206">IF(AH119&gt;0,(AI116*AH116+AI117*AH117+AI118*AH118)/AH119,0)</f>
        <v>9.2872458410351202E-2</v>
      </c>
      <c r="AJ119" s="53">
        <f t="shared" ref="AJ119" si="1207">IF(J119&gt;0,(AJ116*J116+AJ117*J117+AJ118*J118)/J119,0)</f>
        <v>0.22505059652359888</v>
      </c>
      <c r="AK119" s="58">
        <f t="shared" ref="AK119" si="1208">SUM(AK116:AK118)</f>
        <v>110.4768286</v>
      </c>
      <c r="AL119" s="56"/>
      <c r="AM119" s="56">
        <f t="shared" ref="AM119" si="1209">SUM(AM116:AM118)</f>
        <v>451.74</v>
      </c>
      <c r="AN119" s="106"/>
      <c r="AO119" s="107">
        <f>AN118</f>
        <v>1827.920000000001</v>
      </c>
      <c r="AP119" s="51">
        <f t="shared" ref="AP119" si="1210">SUM(AP116:AP118)</f>
        <v>0</v>
      </c>
      <c r="AQ119" s="59"/>
      <c r="AR119" s="58"/>
      <c r="AS119" s="58"/>
      <c r="AT119" s="58"/>
      <c r="AU119" s="58"/>
    </row>
    <row r="120" spans="1:47" x14ac:dyDescent="0.2">
      <c r="A120" s="187">
        <v>30</v>
      </c>
      <c r="B120" s="23">
        <v>1</v>
      </c>
      <c r="C120" s="11" t="s">
        <v>49</v>
      </c>
      <c r="D120" s="12">
        <v>5694</v>
      </c>
      <c r="E120" s="12">
        <v>0</v>
      </c>
      <c r="F120" s="12">
        <v>11932</v>
      </c>
      <c r="G120" s="13">
        <v>1.7</v>
      </c>
      <c r="H120" s="13">
        <v>3.9</v>
      </c>
      <c r="I120" s="12">
        <v>12766</v>
      </c>
      <c r="J120" s="12">
        <v>16265</v>
      </c>
      <c r="K120" s="14">
        <v>0.08</v>
      </c>
      <c r="L120" s="24">
        <f t="shared" ref="L120:L122" si="1211">J120*(1-K120)</f>
        <v>14963.800000000001</v>
      </c>
      <c r="M120" s="15">
        <v>0.71299999999999997</v>
      </c>
      <c r="N120" s="25">
        <f t="shared" ref="N120:N122" si="1212">L120*M120</f>
        <v>10669.189400000001</v>
      </c>
      <c r="O120" s="14">
        <v>0.21299999999999999</v>
      </c>
      <c r="P120" s="25">
        <f t="shared" ref="P120:P122" si="1213">L120*O120</f>
        <v>3187.2894000000001</v>
      </c>
      <c r="Q120" s="16">
        <v>7.3999999999999996E-2</v>
      </c>
      <c r="R120" s="25">
        <f t="shared" ref="R120:R122" si="1214">L120*Q120</f>
        <v>1107.3212000000001</v>
      </c>
      <c r="S120" s="26">
        <v>0.16400000000000001</v>
      </c>
      <c r="T120" s="25">
        <f t="shared" ref="T120:T122" si="1215">L120*S120</f>
        <v>2454.0632000000005</v>
      </c>
      <c r="U120" s="16">
        <v>0.56999999999999995</v>
      </c>
      <c r="V120" s="25">
        <f t="shared" ref="V120:V122" si="1216">L120*U120</f>
        <v>8529.366</v>
      </c>
      <c r="W120" s="16">
        <v>0.38</v>
      </c>
      <c r="X120" s="25">
        <f t="shared" ref="X120:X122" si="1217">W120*L120</f>
        <v>5686.2440000000006</v>
      </c>
      <c r="Y120" s="17">
        <v>2.96E-3</v>
      </c>
      <c r="Z120" s="18">
        <f t="shared" ref="Z120:Z122" si="1218">L120*Y120</f>
        <v>44.292847999999999</v>
      </c>
      <c r="AA120" s="27">
        <f>IF(L120&gt;0,(AC120+AK120)/L120,0)</f>
        <v>2.9612144174608053E-3</v>
      </c>
      <c r="AB120" s="17">
        <v>2.5999999999999998E-4</v>
      </c>
      <c r="AC120" s="24">
        <f t="shared" ref="AC120:AC122" si="1219">AB120*L120</f>
        <v>3.8905880000000002</v>
      </c>
      <c r="AD120" s="118">
        <v>0.22639999999999999</v>
      </c>
      <c r="AE120" s="30">
        <f t="shared" ref="AE120:AE122" si="1220">AH120*(1-AI120)*AD120</f>
        <v>39.393826400000002</v>
      </c>
      <c r="AF120" s="28">
        <f t="shared" ref="AF120:AF122" si="1221">IF(AND(AD120&gt;0,AB120&gt;0,Y120&gt;0),((Y120-AB120)*AD120)/((AD120-AB120)*Y120),0)</f>
        <v>0.91321090259800797</v>
      </c>
      <c r="AG120" s="60">
        <f t="shared" si="664"/>
        <v>0.91322029999727761</v>
      </c>
      <c r="AH120" s="12">
        <v>191</v>
      </c>
      <c r="AI120" s="14">
        <v>8.8999999999999996E-2</v>
      </c>
      <c r="AJ120" s="15">
        <v>0.23230000000000001</v>
      </c>
      <c r="AK120" s="30">
        <f t="shared" ref="AK120:AK122" si="1222">AH120*(1-AI120)*AJ120</f>
        <v>40.420432300000002</v>
      </c>
      <c r="AL120" s="19">
        <v>1.75</v>
      </c>
      <c r="AM120" s="19">
        <v>458.92</v>
      </c>
      <c r="AN120" s="102">
        <f>AN118+AH120-AM120-AO120</f>
        <v>1484.0000000000009</v>
      </c>
      <c r="AO120" s="103">
        <v>76</v>
      </c>
      <c r="AP120" s="12"/>
      <c r="AQ120" s="31"/>
      <c r="AR120" s="20"/>
      <c r="AS120" s="20"/>
      <c r="AT120" s="20"/>
      <c r="AU120" s="20"/>
    </row>
    <row r="121" spans="1:47" x14ac:dyDescent="0.2">
      <c r="A121" s="188"/>
      <c r="B121" s="33">
        <v>2</v>
      </c>
      <c r="C121" s="11" t="s">
        <v>50</v>
      </c>
      <c r="D121" s="34">
        <v>24966</v>
      </c>
      <c r="E121" s="34">
        <v>3</v>
      </c>
      <c r="F121" s="34">
        <v>16264</v>
      </c>
      <c r="G121" s="35">
        <v>1</v>
      </c>
      <c r="H121" s="35">
        <v>4.0999999999999996</v>
      </c>
      <c r="I121" s="34">
        <v>16785</v>
      </c>
      <c r="J121" s="34">
        <v>16395</v>
      </c>
      <c r="K121" s="36">
        <v>7.5999999999999998E-2</v>
      </c>
      <c r="L121" s="37">
        <f t="shared" si="1211"/>
        <v>15148.980000000001</v>
      </c>
      <c r="M121" s="38">
        <v>0.66900000000000004</v>
      </c>
      <c r="N121" s="25">
        <f t="shared" si="1212"/>
        <v>10134.667620000002</v>
      </c>
      <c r="O121" s="36">
        <v>0.28699999999999998</v>
      </c>
      <c r="P121" s="25">
        <f t="shared" si="1213"/>
        <v>4347.7572600000003</v>
      </c>
      <c r="Q121" s="39">
        <v>4.3999999999999997E-2</v>
      </c>
      <c r="R121" s="25">
        <f t="shared" si="1214"/>
        <v>666.55511999999999</v>
      </c>
      <c r="S121" s="28">
        <v>0.161</v>
      </c>
      <c r="T121" s="25">
        <f t="shared" si="1215"/>
        <v>2438.9857800000004</v>
      </c>
      <c r="U121" s="39">
        <v>0.56200000000000006</v>
      </c>
      <c r="V121" s="25">
        <f t="shared" si="1216"/>
        <v>8513.7267600000014</v>
      </c>
      <c r="W121" s="39">
        <v>0.38</v>
      </c>
      <c r="X121" s="25">
        <f t="shared" si="1217"/>
        <v>5756.6124000000009</v>
      </c>
      <c r="Y121" s="40">
        <v>2.9499999999999999E-3</v>
      </c>
      <c r="Z121" s="18">
        <f t="shared" si="1218"/>
        <v>44.689491000000004</v>
      </c>
      <c r="AA121" s="27">
        <f>IF(L121&gt;0,(AC121+AK121)/L121,0)</f>
        <v>2.7672453987001105E-3</v>
      </c>
      <c r="AB121" s="40">
        <v>2.4000000000000001E-4</v>
      </c>
      <c r="AC121" s="37">
        <f t="shared" si="1219"/>
        <v>3.6357552000000006</v>
      </c>
      <c r="AD121" s="28">
        <v>0.22409999999999999</v>
      </c>
      <c r="AE121" s="41">
        <f t="shared" si="1220"/>
        <v>39.087522</v>
      </c>
      <c r="AF121" s="28">
        <f t="shared" si="1221"/>
        <v>0.91962894484597657</v>
      </c>
      <c r="AG121" s="29">
        <f t="shared" si="664"/>
        <v>0.91427081230149843</v>
      </c>
      <c r="AH121" s="34">
        <v>190</v>
      </c>
      <c r="AI121" s="36">
        <v>8.2000000000000003E-2</v>
      </c>
      <c r="AJ121" s="38">
        <v>0.2195</v>
      </c>
      <c r="AK121" s="41">
        <f t="shared" si="1222"/>
        <v>38.285190000000007</v>
      </c>
      <c r="AL121" s="42">
        <v>1.66</v>
      </c>
      <c r="AM121" s="42"/>
      <c r="AN121" s="122">
        <f>AN120+AH121-AM121</f>
        <v>1674.0000000000009</v>
      </c>
      <c r="AO121" s="105"/>
      <c r="AP121" s="43"/>
      <c r="AQ121" s="44"/>
      <c r="AR121" s="45"/>
      <c r="AS121" s="45"/>
      <c r="AT121" s="45"/>
      <c r="AU121" s="45"/>
    </row>
    <row r="122" spans="1:47" x14ac:dyDescent="0.2">
      <c r="A122" s="188"/>
      <c r="B122" s="33">
        <v>3</v>
      </c>
      <c r="C122" s="11" t="s">
        <v>51</v>
      </c>
      <c r="D122" s="43">
        <v>17175</v>
      </c>
      <c r="E122" s="43">
        <v>1</v>
      </c>
      <c r="F122" s="43">
        <v>14996</v>
      </c>
      <c r="G122" s="37">
        <v>1.1000000000000001</v>
      </c>
      <c r="H122" s="37">
        <v>4.2</v>
      </c>
      <c r="I122" s="43">
        <v>15780</v>
      </c>
      <c r="J122" s="43">
        <v>16729</v>
      </c>
      <c r="K122" s="39">
        <v>7.9000000000000001E-2</v>
      </c>
      <c r="L122" s="37">
        <f t="shared" si="1211"/>
        <v>15407.409000000001</v>
      </c>
      <c r="M122" s="28">
        <v>0.69599999999999995</v>
      </c>
      <c r="N122" s="25">
        <f t="shared" si="1212"/>
        <v>10723.556664</v>
      </c>
      <c r="O122" s="39">
        <v>0.29599999999999999</v>
      </c>
      <c r="P122" s="25">
        <f t="shared" si="1213"/>
        <v>4560.5930640000006</v>
      </c>
      <c r="Q122" s="39">
        <v>8.0000000000000002E-3</v>
      </c>
      <c r="R122" s="25">
        <f t="shared" si="1214"/>
        <v>123.25927200000001</v>
      </c>
      <c r="S122" s="28">
        <v>0.16</v>
      </c>
      <c r="T122" s="25">
        <f t="shared" si="1215"/>
        <v>2465.1854400000002</v>
      </c>
      <c r="U122" s="39">
        <v>0.57499999999999996</v>
      </c>
      <c r="V122" s="25">
        <f t="shared" si="1216"/>
        <v>8859.2601749999994</v>
      </c>
      <c r="W122" s="39">
        <v>0.38</v>
      </c>
      <c r="X122" s="25">
        <f t="shared" si="1217"/>
        <v>5854.8154200000008</v>
      </c>
      <c r="Y122" s="47">
        <v>2.7399999999999998E-3</v>
      </c>
      <c r="Z122" s="18">
        <f t="shared" si="1218"/>
        <v>42.216300660000002</v>
      </c>
      <c r="AA122" s="27">
        <f>IF(L122&gt;0,(AC122+AK122)/L122,0)</f>
        <v>2.8795816071345926E-3</v>
      </c>
      <c r="AB122" s="47">
        <v>2.3000000000000001E-4</v>
      </c>
      <c r="AC122" s="37">
        <f t="shared" si="1219"/>
        <v>3.5437040700000004</v>
      </c>
      <c r="AD122" s="28">
        <v>0.21920000000000001</v>
      </c>
      <c r="AE122" s="41">
        <f t="shared" si="1220"/>
        <v>40.21772</v>
      </c>
      <c r="AF122" s="28">
        <f t="shared" si="1221"/>
        <v>0.91702059642873446</v>
      </c>
      <c r="AG122" s="29">
        <f t="shared" si="664"/>
        <v>0.9210794123892998</v>
      </c>
      <c r="AH122" s="43">
        <v>205</v>
      </c>
      <c r="AI122" s="39">
        <v>0.105</v>
      </c>
      <c r="AJ122" s="28">
        <v>0.2225</v>
      </c>
      <c r="AK122" s="41">
        <f t="shared" si="1222"/>
        <v>40.823187499999996</v>
      </c>
      <c r="AL122" s="18">
        <v>1.62</v>
      </c>
      <c r="AM122" s="18"/>
      <c r="AN122" s="122">
        <f>AN121+AH122-AM122</f>
        <v>1879.0000000000009</v>
      </c>
      <c r="AO122" s="105"/>
      <c r="AP122" s="43"/>
      <c r="AQ122" s="48"/>
      <c r="AR122" s="41"/>
      <c r="AS122" s="41"/>
      <c r="AT122" s="41"/>
      <c r="AU122" s="41"/>
    </row>
    <row r="123" spans="1:47" s="22" customFormat="1" ht="13.5" thickBot="1" x14ac:dyDescent="0.25">
      <c r="A123" s="189"/>
      <c r="B123" s="49" t="s">
        <v>38</v>
      </c>
      <c r="C123" s="50"/>
      <c r="D123" s="51">
        <f t="shared" ref="D123" si="1223">SUM(D120:D122)</f>
        <v>47835</v>
      </c>
      <c r="E123" s="51"/>
      <c r="F123" s="51">
        <f t="shared" ref="F123" si="1224">SUM(F120:F122)</f>
        <v>43192</v>
      </c>
      <c r="G123" s="52"/>
      <c r="H123" s="52"/>
      <c r="I123" s="51">
        <f t="shared" ref="I123:J123" si="1225">SUM(I120:I122)</f>
        <v>45331</v>
      </c>
      <c r="J123" s="51">
        <f t="shared" si="1225"/>
        <v>49389</v>
      </c>
      <c r="K123" s="21">
        <f t="shared" ref="K123" si="1226">IF(J123&gt;0,(J120*K120+J121*K121+J122*K122)/J123,0)</f>
        <v>7.8333454817874432E-2</v>
      </c>
      <c r="L123" s="52">
        <f t="shared" ref="L123" si="1227">L120+L121+L122</f>
        <v>45520.189000000006</v>
      </c>
      <c r="M123" s="53">
        <f t="shared" ref="M123" si="1228">IF(L123&gt;0,N123/L123,0)</f>
        <v>0.69260287306803581</v>
      </c>
      <c r="N123" s="54">
        <f t="shared" ref="N123" si="1229">N120+N121+N122</f>
        <v>31527.413684000003</v>
      </c>
      <c r="O123" s="21">
        <f t="shared" ref="O123" si="1230">IF(L123&gt;0,P123/L123,0)</f>
        <v>0.26572033178508991</v>
      </c>
      <c r="P123" s="54">
        <f t="shared" ref="P123" si="1231">P120+P121+P122</f>
        <v>12095.639724000001</v>
      </c>
      <c r="Q123" s="21">
        <f t="shared" ref="Q123" si="1232">IF(L123&gt;0,R123/L123,0)</f>
        <v>4.1676795146874279E-2</v>
      </c>
      <c r="R123" s="54">
        <f t="shared" ref="R123" si="1233">R120+R121+R122</f>
        <v>1897.1355920000001</v>
      </c>
      <c r="S123" s="21">
        <f t="shared" ref="S123" si="1234">IF(L123&gt;0,T123/L123,0)</f>
        <v>0.16164771240295159</v>
      </c>
      <c r="T123" s="54">
        <f t="shared" ref="T123" si="1235">T120+T121+T122</f>
        <v>7358.2344200000016</v>
      </c>
      <c r="U123" s="21">
        <f t="shared" ref="U123" si="1236">IF(L123&gt;0,V123/L123,0)</f>
        <v>0.56902999534997523</v>
      </c>
      <c r="V123" s="54">
        <f t="shared" ref="V123" si="1237">V120+V121+V122</f>
        <v>25902.352934999999</v>
      </c>
      <c r="W123" s="21">
        <f t="shared" ref="W123" si="1238">IF(L123&gt;0,X123/L123,0)</f>
        <v>0.38</v>
      </c>
      <c r="X123" s="54">
        <f t="shared" ref="X123" si="1239">X120+X121+X122</f>
        <v>17297.671820000003</v>
      </c>
      <c r="Y123" s="55">
        <f t="shared" ref="Y123" si="1240">IF(L123&gt;0,Z123/L123,0)</f>
        <v>2.8822077091990982E-3</v>
      </c>
      <c r="Z123" s="56">
        <f t="shared" ref="Z123" si="1241">SUM(Z120:Z122)</f>
        <v>131.19863966</v>
      </c>
      <c r="AA123" s="55">
        <f t="shared" ref="AA123" si="1242">IF(L123&gt;0,(AA120*L120+AA121*L121+AA122*L122)/L123,0)</f>
        <v>2.8690315207171042E-3</v>
      </c>
      <c r="AB123" s="55">
        <f t="shared" ref="AB123" si="1243">IF(J123&gt;0,(J120*AB120+J121*AB121+J122*AB122)/J123,0)</f>
        <v>2.4319929538966167E-4</v>
      </c>
      <c r="AC123" s="52">
        <f t="shared" ref="AC123" si="1244">SUM(AC120:AC122)</f>
        <v>11.070047270000002</v>
      </c>
      <c r="AD123" s="53">
        <f t="shared" ref="AD123" si="1245">IF(J123&gt;0,(J120*AD120+J121*AD121+J122*AD122)/J123,0)</f>
        <v>0.22319772216485448</v>
      </c>
      <c r="AE123" s="58">
        <f t="shared" ref="AE123" si="1246">SUM(AE120:AE122)</f>
        <v>118.6990684</v>
      </c>
      <c r="AF123" s="53">
        <f t="shared" ref="AF123" si="1247">IF(AND(Z123&gt;0),((Z120*AF120+Z121*AF121+Z122*AF122)/Z123),0)</f>
        <v>0.91662290612654151</v>
      </c>
      <c r="AG123" s="57">
        <f t="shared" si="664"/>
        <v>0.91622448214402696</v>
      </c>
      <c r="AH123" s="51">
        <f t="shared" ref="AH123" si="1248">SUM(AH120:AH122)</f>
        <v>586</v>
      </c>
      <c r="AI123" s="21">
        <f t="shared" ref="AI123" si="1249">IF(AH123&gt;0,(AI120*AH120+AI121*AH121+AI122*AH122)/AH123,0)</f>
        <v>9.2327645051194535E-2</v>
      </c>
      <c r="AJ123" s="53">
        <f t="shared" ref="AJ123" si="1250">IF(J123&gt;0,(AJ120*J120+AJ121*J121+AJ122*J122)/J123,0)</f>
        <v>0.22473150904047459</v>
      </c>
      <c r="AK123" s="58">
        <f t="shared" ref="AK123" si="1251">SUM(AK120:AK122)</f>
        <v>119.5288098</v>
      </c>
      <c r="AL123" s="56"/>
      <c r="AM123" s="56">
        <f t="shared" ref="AM123" si="1252">SUM(AM120:AM122)</f>
        <v>458.92</v>
      </c>
      <c r="AN123" s="106"/>
      <c r="AO123" s="107">
        <f>AN122</f>
        <v>1879.0000000000009</v>
      </c>
      <c r="AP123" s="51">
        <f t="shared" ref="AP123" si="1253">SUM(AP120:AP122)</f>
        <v>0</v>
      </c>
      <c r="AQ123" s="59"/>
      <c r="AR123" s="58"/>
      <c r="AS123" s="58"/>
      <c r="AT123" s="58"/>
      <c r="AU123" s="58"/>
    </row>
    <row r="124" spans="1:47" x14ac:dyDescent="0.2">
      <c r="A124" s="18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2"/>
      <c r="K124" s="14"/>
      <c r="L124" s="24">
        <f t="shared" ref="L124:L126" si="1254">J124*(1-K124)</f>
        <v>0</v>
      </c>
      <c r="M124" s="15"/>
      <c r="N124" s="25">
        <f t="shared" ref="N124:N126" si="1255">L124*M124</f>
        <v>0</v>
      </c>
      <c r="O124" s="14"/>
      <c r="P124" s="25">
        <f t="shared" ref="P124:P126" si="1256">L124*O124</f>
        <v>0</v>
      </c>
      <c r="Q124" s="16"/>
      <c r="R124" s="25">
        <f t="shared" ref="R124:R126" si="1257">L124*Q124</f>
        <v>0</v>
      </c>
      <c r="S124" s="26"/>
      <c r="T124" s="25">
        <f t="shared" ref="T124:T126" si="1258">L124*S124</f>
        <v>0</v>
      </c>
      <c r="U124" s="16"/>
      <c r="V124" s="25">
        <f t="shared" ref="V124:V126" si="1259">L124*U124</f>
        <v>0</v>
      </c>
      <c r="W124" s="16"/>
      <c r="X124" s="25">
        <f t="shared" ref="X124:X126" si="1260">W124*L124</f>
        <v>0</v>
      </c>
      <c r="Y124" s="17"/>
      <c r="Z124" s="18">
        <f t="shared" ref="Z124:Z126" si="1261">L124*Y124</f>
        <v>0</v>
      </c>
      <c r="AA124" s="27">
        <f>IF(L124&gt;0,(AC124+AK124)/L124,0)</f>
        <v>0</v>
      </c>
      <c r="AB124" s="17"/>
      <c r="AC124" s="24">
        <f t="shared" ref="AC124:AC126" si="1262">AB124*L124</f>
        <v>0</v>
      </c>
      <c r="AD124" s="118"/>
      <c r="AE124" s="30">
        <f t="shared" ref="AE124:AE126" si="1263">AH124*(1-AI124)*AD124</f>
        <v>0</v>
      </c>
      <c r="AF124" s="28">
        <f t="shared" ref="AF124:AF126" si="1264">IF(AND(AD124&gt;0,AB124&gt;0,Y124&gt;0),((Y124-AB124)*AD124)/((AD124-AB124)*Y124),0)</f>
        <v>0</v>
      </c>
      <c r="AG124" s="60">
        <f t="shared" si="664"/>
        <v>0</v>
      </c>
      <c r="AH124" s="12"/>
      <c r="AI124" s="14"/>
      <c r="AJ124" s="15"/>
      <c r="AK124" s="30">
        <f t="shared" ref="AK124:AK126" si="1265">AH124*(1-AI124)*AJ124</f>
        <v>0</v>
      </c>
      <c r="AL124" s="19"/>
      <c r="AM124" s="19"/>
      <c r="AN124" s="102">
        <f>AN122+AH124-AM124-AO124</f>
        <v>1879.0000000000009</v>
      </c>
      <c r="AO124" s="103"/>
      <c r="AP124" s="12"/>
      <c r="AQ124" s="31"/>
      <c r="AR124" s="20"/>
      <c r="AS124" s="20"/>
      <c r="AT124" s="20"/>
      <c r="AU124" s="20"/>
    </row>
    <row r="125" spans="1:47" x14ac:dyDescent="0.2">
      <c r="A125" s="188"/>
      <c r="B125" s="33">
        <v>2</v>
      </c>
      <c r="C125" s="11"/>
      <c r="D125" s="34"/>
      <c r="E125" s="34"/>
      <c r="F125" s="34"/>
      <c r="G125" s="35"/>
      <c r="H125" s="35"/>
      <c r="I125" s="34"/>
      <c r="J125" s="34"/>
      <c r="K125" s="36"/>
      <c r="L125" s="37">
        <f t="shared" si="1254"/>
        <v>0</v>
      </c>
      <c r="M125" s="38"/>
      <c r="N125" s="25">
        <f t="shared" si="1255"/>
        <v>0</v>
      </c>
      <c r="O125" s="36"/>
      <c r="P125" s="25">
        <f t="shared" si="1256"/>
        <v>0</v>
      </c>
      <c r="Q125" s="39"/>
      <c r="R125" s="25">
        <f t="shared" si="1257"/>
        <v>0</v>
      </c>
      <c r="S125" s="28"/>
      <c r="T125" s="25">
        <f t="shared" si="1258"/>
        <v>0</v>
      </c>
      <c r="U125" s="39"/>
      <c r="V125" s="25">
        <f t="shared" si="1259"/>
        <v>0</v>
      </c>
      <c r="W125" s="39"/>
      <c r="X125" s="25">
        <f t="shared" si="1260"/>
        <v>0</v>
      </c>
      <c r="Y125" s="40"/>
      <c r="Z125" s="18">
        <f t="shared" si="1261"/>
        <v>0</v>
      </c>
      <c r="AA125" s="27">
        <f>IF(L125&gt;0,(AC125+AK125)/L125,0)</f>
        <v>0</v>
      </c>
      <c r="AB125" s="40"/>
      <c r="AC125" s="37">
        <f t="shared" si="1262"/>
        <v>0</v>
      </c>
      <c r="AD125" s="28"/>
      <c r="AE125" s="41">
        <f t="shared" si="1263"/>
        <v>0</v>
      </c>
      <c r="AF125" s="28">
        <f t="shared" si="1264"/>
        <v>0</v>
      </c>
      <c r="AG125" s="29">
        <f t="shared" si="664"/>
        <v>0</v>
      </c>
      <c r="AH125" s="34"/>
      <c r="AI125" s="36"/>
      <c r="AJ125" s="38"/>
      <c r="AK125" s="41">
        <f t="shared" si="1265"/>
        <v>0</v>
      </c>
      <c r="AL125" s="42"/>
      <c r="AM125" s="42"/>
      <c r="AN125" s="122">
        <f>AN124+AH125-AM125</f>
        <v>1879.0000000000009</v>
      </c>
      <c r="AO125" s="105"/>
      <c r="AP125" s="43"/>
      <c r="AQ125" s="44"/>
      <c r="AR125" s="45"/>
      <c r="AS125" s="45"/>
      <c r="AT125" s="45"/>
      <c r="AU125" s="45"/>
    </row>
    <row r="126" spans="1:47" x14ac:dyDescent="0.2">
      <c r="A126" s="188"/>
      <c r="B126" s="33">
        <v>3</v>
      </c>
      <c r="C126" s="46"/>
      <c r="D126" s="43"/>
      <c r="E126" s="43"/>
      <c r="F126" s="43"/>
      <c r="G126" s="37"/>
      <c r="H126" s="37"/>
      <c r="I126" s="43"/>
      <c r="J126" s="43"/>
      <c r="K126" s="39"/>
      <c r="L126" s="37">
        <f t="shared" si="1254"/>
        <v>0</v>
      </c>
      <c r="M126" s="28"/>
      <c r="N126" s="25">
        <f t="shared" si="1255"/>
        <v>0</v>
      </c>
      <c r="O126" s="39"/>
      <c r="P126" s="25">
        <f t="shared" si="1256"/>
        <v>0</v>
      </c>
      <c r="Q126" s="39"/>
      <c r="R126" s="25">
        <f t="shared" si="1257"/>
        <v>0</v>
      </c>
      <c r="S126" s="28"/>
      <c r="T126" s="25">
        <f t="shared" si="1258"/>
        <v>0</v>
      </c>
      <c r="U126" s="39"/>
      <c r="V126" s="25">
        <f t="shared" si="1259"/>
        <v>0</v>
      </c>
      <c r="W126" s="39"/>
      <c r="X126" s="25">
        <f t="shared" si="1260"/>
        <v>0</v>
      </c>
      <c r="Y126" s="47"/>
      <c r="Z126" s="18">
        <f t="shared" si="1261"/>
        <v>0</v>
      </c>
      <c r="AA126" s="27">
        <f>IF(L126&gt;0,(AC126+AK126)/L126,0)</f>
        <v>0</v>
      </c>
      <c r="AB126" s="47"/>
      <c r="AC126" s="37">
        <f t="shared" si="1262"/>
        <v>0</v>
      </c>
      <c r="AD126" s="28"/>
      <c r="AE126" s="41">
        <f t="shared" si="1263"/>
        <v>0</v>
      </c>
      <c r="AF126" s="28">
        <f t="shared" si="1264"/>
        <v>0</v>
      </c>
      <c r="AG126" s="29">
        <f t="shared" si="664"/>
        <v>0</v>
      </c>
      <c r="AH126" s="43"/>
      <c r="AI126" s="39"/>
      <c r="AJ126" s="28"/>
      <c r="AK126" s="41">
        <f t="shared" si="1265"/>
        <v>0</v>
      </c>
      <c r="AL126" s="18"/>
      <c r="AM126" s="18"/>
      <c r="AN126" s="122">
        <f>AN125+AH126-AM126</f>
        <v>1879.0000000000009</v>
      </c>
      <c r="AO126" s="105"/>
      <c r="AP126" s="43"/>
      <c r="AQ126" s="48"/>
      <c r="AR126" s="41"/>
      <c r="AS126" s="41"/>
      <c r="AT126" s="41"/>
      <c r="AU126" s="41"/>
    </row>
    <row r="127" spans="1:47" s="22" customFormat="1" ht="13.5" thickBot="1" x14ac:dyDescent="0.25">
      <c r="A127" s="18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1">
        <f>SUM(J124:J126)</f>
        <v>0</v>
      </c>
      <c r="K127" s="21">
        <f>IF(J127&gt;0,(J124*K124+J125*K125+J126*K126)/J127,0)</f>
        <v>0</v>
      </c>
      <c r="L127" s="52">
        <f>L124+L125+L126</f>
        <v>0</v>
      </c>
      <c r="M127" s="53">
        <f>IF(L127&gt;0,N127/L127,0)</f>
        <v>0</v>
      </c>
      <c r="N127" s="54">
        <f t="shared" ref="N127" si="1266">N124+N125+N126</f>
        <v>0</v>
      </c>
      <c r="O127" s="21">
        <f>IF(L127&gt;0,P127/L127,0)</f>
        <v>0</v>
      </c>
      <c r="P127" s="54">
        <f t="shared" ref="P127" si="1267">P124+P125+P126</f>
        <v>0</v>
      </c>
      <c r="Q127" s="21">
        <f>IF(L127&gt;0,R127/L127,0)</f>
        <v>0</v>
      </c>
      <c r="R127" s="54">
        <f t="shared" ref="R127" si="1268">R124+R125+R126</f>
        <v>0</v>
      </c>
      <c r="S127" s="21">
        <f>IF(L127&gt;0,T127/L127,0)</f>
        <v>0</v>
      </c>
      <c r="T127" s="54">
        <f t="shared" ref="T127" si="1269">T124+T125+T126</f>
        <v>0</v>
      </c>
      <c r="U127" s="21">
        <f>IF(L127&gt;0,V127/L127,0)</f>
        <v>0</v>
      </c>
      <c r="V127" s="54">
        <f t="shared" ref="V127" si="1270">V124+V125+V126</f>
        <v>0</v>
      </c>
      <c r="W127" s="21">
        <f>IF(L127&gt;0,X127/L127,0)</f>
        <v>0</v>
      </c>
      <c r="X127" s="54">
        <f t="shared" ref="X127" si="1271">X124+X125+X126</f>
        <v>0</v>
      </c>
      <c r="Y127" s="55">
        <f>IF(L127&gt;0,Z127/L127,0)</f>
        <v>0</v>
      </c>
      <c r="Z127" s="56">
        <f t="shared" ref="Z127" si="1272">SUM(Z124:Z126)</f>
        <v>0</v>
      </c>
      <c r="AA127" s="55">
        <f t="shared" ref="AA127" si="1273">IF(L127&gt;0,(AA124*L124+AA125*L125+AA126*L126)/L127,0)</f>
        <v>0</v>
      </c>
      <c r="AB127" s="55">
        <f>IF(J127&gt;0,(J124*AB124+J125*AB125+J126*AB126)/J127,0)</f>
        <v>0</v>
      </c>
      <c r="AC127" s="52">
        <f t="shared" ref="AC127" si="1274">SUM(AC124:AC126)</f>
        <v>0</v>
      </c>
      <c r="AD127" s="53">
        <f>IF(J127&gt;0,(J124*AD124+J125*AD125+J126*AD126)/J127,0)</f>
        <v>0</v>
      </c>
      <c r="AE127" s="58">
        <f>SUM(AE124:AE126)</f>
        <v>0</v>
      </c>
      <c r="AF127" s="53">
        <f>IF(AND(Z127&gt;0),((Z124*AF124+Z125*AF125+Z126*AF126)/Z127),0)</f>
        <v>0</v>
      </c>
      <c r="AG127" s="57">
        <f t="shared" si="664"/>
        <v>0</v>
      </c>
      <c r="AH127" s="51">
        <f>SUM(AH124:AH126)</f>
        <v>0</v>
      </c>
      <c r="AI127" s="21">
        <f>IF(AH127&gt;0,(AI124*AH124+AI125*AH125+AI126*AH126)/AH127,0)</f>
        <v>0</v>
      </c>
      <c r="AJ127" s="53">
        <f>IF(J127&gt;0,(AJ124*J124+AJ125*J125+AJ126*J126)/J127,0)</f>
        <v>0</v>
      </c>
      <c r="AK127" s="58">
        <f>SUM(AK124:AK126)</f>
        <v>0</v>
      </c>
      <c r="AL127" s="63"/>
      <c r="AM127" s="56">
        <f>SUM(AM124:AM126)</f>
        <v>0</v>
      </c>
      <c r="AN127" s="106"/>
      <c r="AO127" s="107">
        <f>AN126</f>
        <v>1879.0000000000009</v>
      </c>
      <c r="AP127" s="51">
        <f>SUM(AP124:AP126)</f>
        <v>0</v>
      </c>
      <c r="AQ127" s="64"/>
      <c r="AR127" s="65"/>
      <c r="AS127" s="65"/>
      <c r="AT127" s="65"/>
      <c r="AU127" s="65"/>
    </row>
    <row r="128" spans="1:47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1458704</v>
      </c>
      <c r="E128" s="69"/>
      <c r="F128" s="69">
        <f>SUM(F127,F123,F119,F115,F111,F107,F103,F99,F95,F91,F87,F83,F79,F75,F71,F67,F63,F59,F55,F51,F47,F43,F39,F35,F31,F27,F23,F19,F15,F11,F7)</f>
        <v>1423097</v>
      </c>
      <c r="G128" s="75"/>
      <c r="H128" s="69"/>
      <c r="I128" s="69">
        <f>SUM(I127,I123,I119,I115,I111,I107,I103,I99,I95,I91,I87,I83,I79,I75,I71,I67,I63,I59,I55,I51,I47,I43,I39,I35,I31,I27,I23,I19,I15,I11,I7)</f>
        <v>1465642</v>
      </c>
      <c r="J128" s="69">
        <f>SUM(J127,J123,J119,J115,J111,J107,J103,J99,J95,J91,J87,J83,J79,J75,J71,J67,J63,J59,J55,J51,J47,J43,J39,J35,J31,J27,J23,J19,J15,J11,J7)</f>
        <v>1406375</v>
      </c>
      <c r="K128" s="70">
        <f>1-L128/J128</f>
        <v>7.7844434805794949E-2</v>
      </c>
      <c r="L128" s="69">
        <f>SUM(L127,L123,L119,L115,L111,L107,L103,L99,L95,L91,L87,L83,L79,L75,L71,L67,L63,L59,L55,L51,L47,L43,L39,L35,L31,L27,L23,L19,L15,L11,L7)</f>
        <v>1296896.5330000001</v>
      </c>
      <c r="M128" s="71">
        <f>IF(AND(L128&gt;0),(N128/L128),0)</f>
        <v>0.67704188239278773</v>
      </c>
      <c r="N128" s="69">
        <f>SUM(N127,N123,N119,N115,N111,N107,N103,N99,N95,N91,N87,N83,N79,N75,N71,N67,N63,N59,N55,N51,N47,N43,N39,N35,N31,N27,N23,N19,N15,N11,N7)</f>
        <v>878053.26997100015</v>
      </c>
      <c r="O128" s="71">
        <f>P128/L128</f>
        <v>0.27759697103068753</v>
      </c>
      <c r="P128" s="69">
        <f>SUM(P127,P123,P119,P115,P111,P107,P103,P99,P95,P91,P87,P83,P79,P75,P71,P67,P63,P59,P55,P51,P47,P43,P39,P35,P31,P27,P23,P19,P15,P11,P7)</f>
        <v>360014.54930100008</v>
      </c>
      <c r="Q128" s="71">
        <f>R128/L128</f>
        <v>4.536397692104864E-2</v>
      </c>
      <c r="R128" s="69">
        <f>SUM(R127,R123,R119,R115,R111,R107,R103,R99,R95,R91,R87,R83,R79,R75,R71,R67,R63,R59,R55,R51,R47,R43,R39,R35,R31,R27,R23,R19,R15,R11,R7)</f>
        <v>58832.384392</v>
      </c>
      <c r="S128" s="71">
        <f>T128/L128</f>
        <v>0.18854272473716299</v>
      </c>
      <c r="T128" s="69">
        <f>SUM(T127,T123,T119,T115,T111,T107,T103,T99,T95,T91,T87,T83,T79,T75,T71,T67,T63,T59,T55,T51,T47,T43,T39,T35,T31,T27,T23,T19,T15,T11,T7)</f>
        <v>244520.40603400004</v>
      </c>
      <c r="U128" s="71">
        <f>V128/L128</f>
        <v>0.53291503672405915</v>
      </c>
      <c r="V128" s="69">
        <f>SUM(V127,V123,V119,V115,V111,V107,V103,V99,V95,V91,V87,V83,V79,V75,V71,V67,V63,V59,V55,V51,V47,V43,V39,V35,V31,V27,V23,V19,V15,V11,V7)</f>
        <v>691135.66351099999</v>
      </c>
      <c r="W128" s="71">
        <f>IF(AND(L128&gt;0),(X128/L128),0)</f>
        <v>0.38581717143814748</v>
      </c>
      <c r="X128" s="69">
        <f>SUM(X127,X123,X119,X115,X111,X107,X103,X99,X95,X91,X87,X83,X79,X75,X71,X67,X63,X59,X55,X51,X47,X43,X39,X35,X31,X27,X23,X19,X15,X11,X7)</f>
        <v>500364.95201000012</v>
      </c>
      <c r="Y128" s="72">
        <f>IF(AND(L128&gt;0),(Z128/L128),0)</f>
        <v>3.0527285808157833E-3</v>
      </c>
      <c r="Z128" s="69">
        <f>SUM(Z127,Z123,Z119,Z115,Z111,Z107,Z103,Z99,Z95,Z91,Z87,Z83,Z79,Z75,Z71,Z67,Z63,Z59,Z55,Z51,Z47,Z43,Z39,Z35,Z31,Z27,Z23,Z19,Z15,Z11,Z7)</f>
        <v>3959.0731126499995</v>
      </c>
      <c r="AA128" s="73">
        <f>(AC128+AK128)/L128</f>
        <v>3.0901491401781698E-3</v>
      </c>
      <c r="AB128" s="74">
        <f>AC128/(L128-AH128)</f>
        <v>2.9943487419109777E-4</v>
      </c>
      <c r="AC128" s="75">
        <f>SUM(AC127,AC123,AC119,AC115,AC111,AC107,AC103,AC99,AC95,AC91,AC87,AC83,AC79,AC75,AC71,AC67,AC63,AC59,AC55,AC51,AC47,AC43,AC39,AC35,AC31,AC27,AC23,AC19,AC15,AC11,AC7)</f>
        <v>382.82075925000004</v>
      </c>
      <c r="AD128" s="71">
        <f>AE128/AH128</f>
        <v>0.20384670589608556</v>
      </c>
      <c r="AE128" s="69">
        <f>SUM(AE127,AE123,AE119,AE115,AE111,AE107,AE103,AE99,AE95,AE91,AE87,AE83,AE79,AE75,AE71,AE67,AE63,AE59,AE55,AE51,AE47,AE43,AE39,AE35,AE31,AE27,AE23,AE19,AE15,AE11,AE7)</f>
        <v>3754.6524758999999</v>
      </c>
      <c r="AF128" s="76">
        <f>((Y128-AB128)*AD128)/((AD128-AB128)*Y128)</f>
        <v>0.90323916995511278</v>
      </c>
      <c r="AG128" s="77">
        <f>((AA128-AB128)*AJ128)/((AJ128-AB128)*AA128)</f>
        <v>0.90447639355073317</v>
      </c>
      <c r="AH128" s="69">
        <f>SUM(AH127,AH123,AH119,AH115,AH111,AH107,AH103,AH99,AH95,AH91,AH87,AH83,AH79,AH75,AH71,AH67,AH63,AH59,AH55,AH51,AH47,AH43,AH39,AH35,AH31,AH27,AH23,AH19,AH15,AH11,AH7)</f>
        <v>18419</v>
      </c>
      <c r="AI128" s="70">
        <f>(AI7*AH7+AH11*AI11+AH15*AI15+AI19*AH19+AI23*AH23+AH27*AI27+AH31*AI31+AH35*AI35+AH39*AI39+AH43*AI43+AH47*AI47+AH51*AI51+AH55*AI55+AH59*AI59+AH63*AI63+AH67*AI67+AH71*AI71+AH75*AI75+AH79*AI79+AH83*AI83+AH87*AI87+AH91*AI91+AH95*AI95+AH99*AI99+AH103*AI103+AH107*AI107+AH111*AI111+AH115*AI115+AH119*AI119+AH123*AI123+AH127*AI127)/AH128</f>
        <v>8.9135783701612459E-2</v>
      </c>
      <c r="AJ128" s="71">
        <f>AK128/AH128</f>
        <v>0.1967958600955535</v>
      </c>
      <c r="AK128" s="69">
        <f>SUM(AK127,AK123,AK119,AK115,AK111,AK107,AK103,AK99,AK95,AK91,AK87,AK83,AK79,AK75,AK71,AK67,AK63,AK59,AK55,AK51,AK47,AK43,AK39,AK35,AK31,AK27,AK23,AK19,AK15,AK11,AK7)</f>
        <v>3624.7829471</v>
      </c>
      <c r="AL128" s="69"/>
      <c r="AM128" s="108">
        <f>SUM(AM127,AM123,AM119,AM115,AM111,AM107,AM103,AM99,AM95,AM91,AM87,AM83,AM79,AM75,AM71,AM67,AM63,AM59,AM55,AM51,AM47,AM43,AM39,AM35,AM31,AM27,AM23,AM19,AM15,AM11,AM7)</f>
        <v>18093.679999999997</v>
      </c>
      <c r="AN128" s="109"/>
      <c r="AO128" s="110"/>
      <c r="AP128" s="69">
        <f>SUM(AP127,AP123,AP119,AP115,AP111,AP107,AP103,AP99,AP95,AP91,AP87,AP83,AP79,AP75,AP71,AP67,AP63,AP59,AP55,AP51,AP47,AP43,AP39,AP35,AP31,AP27,AP23,AP19,AP15,AP11,AP7)</f>
        <v>0</v>
      </c>
      <c r="AQ128" s="69"/>
      <c r="AR128" s="69"/>
      <c r="AS128" s="69"/>
      <c r="AT128" s="69"/>
      <c r="AU128" s="69"/>
    </row>
    <row r="131" spans="33:33" x14ac:dyDescent="0.2">
      <c r="AG131" s="80"/>
    </row>
    <row r="132" spans="33:33" x14ac:dyDescent="0.2">
      <c r="AG132" s="80"/>
    </row>
  </sheetData>
  <protectedRanges>
    <protectedRange sqref="P1:P3 T1:T3 V1:V3 X1:X3 AK1:AK1048576 N1:N3 L1:L1048576 R1:R3 AC1:AC3 AG1:AG1048576 Z1:AA3 Z128:AA1048576 N128:N1048576 P128:P1048576 R128:R1048576 T128:T1048576 V128:V1048576 X128:X1048576 AC128:AC1048576" name="Range1_1_1_1_1_1_1"/>
    <protectedRange sqref="AD3:AF3 AD7:AF7 AD129:AF1048576 AE1:AF2 AD4:AE6 AF127:AF128 AE128 AD11:AF11 AD15:AF15 AD19:AF19 AD23:AF23 AD27:AF27 AD31:AF31 AD35:AF35 AD39:AF39 AD43:AF43 AD47:AF47 AD51:AF51 AD55:AF55 AD59:AF59 AD63:AF63 AD67:AF67 AD71:AF71 AD75:AF75 AD79:AF79 AD83:AF83 AD87:AF87 AD91:AF91 AD95:AF95 AD99:AF99 AD103:AF103 AD107:AF107 AD111:AF111 AD115:AF115 AD119:AF119 AD123:AF123 AD8:AE10 AD12:AE14 AD16:AE18 AD20:AE22 AD24:AE26 AD28:AE30 AD32:AE34 AD36:AE38 AD40:AE42 AD44:AE46 AD48:AE50 AD52:AE54 AD56:AE58 AD60:AE62 AD64:AE66 AD68:AE70 AD72:AE74 AD76:AE78 AD80:AE82 AD84:AE86 AD88:AE90 AD92:AE94 AD96:AE98 AD100:AE102 AD104:AE106 AD108:AE110 AD112:AE114 AD116:AE118 AD120:AE122 AD124:AE127" name="Range1_1_1_1_1"/>
    <protectedRange sqref="AF4:AF6 AF8:AF10 AF12:AF14 AF16:AF18 AF20:AF22 AF24:AF26 AF28:AF30 AF32:AF34 AF36:AF38 AF40:AF42 AF44:AF46 AF48:AF50 AF52:AF54 AF56:AF58 AF60:AF62 AF64:AF66 AF68:AF70 AF72:AF74 AF76:AF78 AF80:AF82 AF84:AF86 AF88:AF90 AF92:AF94 AF96:AF98 AF100:AF102 AF104:AF106 AF108:AF110 AF112:AF114 AF116:AF118 AF120:AF122 AF124:AF126" name="Range1_1"/>
    <protectedRange sqref="Z7:AA7 Z4:Z6 Z11:AA11 Z8:Z10 Z15:AA15 Z12:Z14 Z19:AA19 Z16:Z18 Z23:AA23 Z20:Z22 Z27:AA27 Z24:Z26 Z31:AA31 Z28:Z30 Z35:AA35 Z32:Z34 Z39:AA39 Z36:Z38 Z43:AA43 Z40:Z42 Z47:AA47 Z44:Z46 Z51:AA51 Z48:Z50 Z55:AA55 Z52:Z54 Z59:AA59 Z56:Z58 Z63:AA63 Z60:Z62 Z67:AA67 Z64:Z66 Z71:AA71 Z68:Z70 Z75:AA75 Z72:Z74 Z79:AA79 Z76:Z78 Z83:AA83 Z80:Z82 Z87:AA87 Z84:Z86 Z91:AA91 Z88:Z90 Z95:AA95 Z92:Z94 Z99:AA99 Z96:Z98 Z103:AA103 Z100:Z102 Z107:AA107 Z104:Z106 Z111:AA111 Z108:Z110 Z115:AA115 Z112:Z114 Z119:AA119 Z116:Z118 Z123:AA123 Z120:Z122 Z127:AA127 Z124:Z126" name="Range1_1_1_1_1_2"/>
    <protectedRange sqref="N4:N127" name="Range1_1_1_1_1_5"/>
    <protectedRange sqref="P4:P127" name="Range1_1_1_1_1_7"/>
    <protectedRange sqref="R4:R127" name="Range1_1_1_1_1_8"/>
    <protectedRange sqref="T4:T127" name="Range1_1_1_1_1_10"/>
    <protectedRange sqref="V4:V127" name="Range1_1_1_1_1_12"/>
    <protectedRange sqref="X4:X127" name="Range1_1_1_1_1_16"/>
    <protectedRange sqref="AC4:AC127" name="Range1_1_1_1_1_18"/>
    <protectedRange sqref="AA4:AA6" name="Range1_1_1_1_1_2_2"/>
    <protectedRange sqref="AA8:AA10" name="Range1_1_1_1_1_2_3"/>
    <protectedRange sqref="AA12:AA14" name="Range1_1_1_1_1_2_4"/>
    <protectedRange sqref="AA16:AA18" name="Range1_1_1_1_1_2_5"/>
    <protectedRange sqref="AA20:AA22" name="Range1_1_1_1_1_2_7"/>
    <protectedRange sqref="AA24:AA26" name="Range1_1_1_1_1_2_8"/>
    <protectedRange sqref="AA28:AA30" name="Range1_1_1_1_1_2_10"/>
    <protectedRange sqref="AA32:AA34" name="Range1_1_1_1_1_2_11"/>
    <protectedRange sqref="AA36:AA38" name="Range1_1_1_1_1_2_12"/>
    <protectedRange sqref="AA40:AA42" name="Range1_1_1_1_1_2_13"/>
    <protectedRange sqref="AA44:AA46" name="Range1_1_1_1_1_2_14"/>
    <protectedRange sqref="AA48:AA50" name="Range1_1_1_1_1_2_15"/>
    <protectedRange sqref="AA52:AA54" name="Range1_1_1_1_1_2_16"/>
    <protectedRange sqref="AA56:AA58" name="Range1_1_1_1_1_2_17"/>
    <protectedRange sqref="AA60:AA62" name="Range1_1_1_1_1_2_18"/>
    <protectedRange sqref="AA64:AA66" name="Range1_1_1_1_1_2_19"/>
    <protectedRange sqref="AA68:AA70" name="Range1_1_1_1_1_2_20"/>
    <protectedRange sqref="AA72:AA74" name="Range1_1_1_1_1_2_21"/>
    <protectedRange sqref="AA76:AA78" name="Range1_1_1_1_1_2_22"/>
    <protectedRange sqref="AA80:AA82" name="Range1_1_1_1_1_2_23"/>
    <protectedRange sqref="AA84:AA86" name="Range1_1_1_1_1_2_24"/>
    <protectedRange sqref="AA88:AA90" name="Range1_1_1_1_1_2_25"/>
    <protectedRange sqref="AA92:AA94" name="Range1_1_1_1_1_2_26"/>
    <protectedRange sqref="AA96:AA98" name="Range1_1_1_1_1_2_27"/>
    <protectedRange sqref="AA100:AA102" name="Range1_1_1_1_1_2_28"/>
    <protectedRange sqref="AA104:AA106" name="Range1_1_1_1_1_2_29"/>
    <protectedRange sqref="AA108:AA110" name="Range1_1_1_1_1_2_30"/>
    <protectedRange sqref="AA112:AA114" name="Range1_1_1_1_1_2_31"/>
    <protectedRange sqref="AA116:AA118 AA120:AA122 AA124:AA126" name="Range1_1_1_1_1_2_32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R1:AS1"/>
    <mergeCell ref="AT1:AU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activeCell="M25" sqref="M25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1.42578125" style="111" bestFit="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46" t="s">
        <v>57</v>
      </c>
      <c r="K1" s="127" t="s">
        <v>5</v>
      </c>
      <c r="L1" s="127" t="s">
        <v>6</v>
      </c>
      <c r="M1" s="127" t="s">
        <v>7</v>
      </c>
      <c r="N1" s="127" t="s">
        <v>8</v>
      </c>
      <c r="O1" s="127"/>
      <c r="P1" s="1" t="s">
        <v>9</v>
      </c>
      <c r="Q1" s="1"/>
      <c r="R1" s="1" t="s">
        <v>10</v>
      </c>
      <c r="S1" s="1"/>
      <c r="T1" s="127" t="s">
        <v>11</v>
      </c>
      <c r="U1" s="127"/>
      <c r="V1" s="127" t="s">
        <v>12</v>
      </c>
      <c r="W1" s="127"/>
      <c r="X1" s="127" t="s">
        <v>13</v>
      </c>
      <c r="Y1" s="127"/>
      <c r="Z1" s="127" t="s">
        <v>14</v>
      </c>
      <c r="AA1" s="127" t="s">
        <v>15</v>
      </c>
      <c r="AB1" s="127" t="s">
        <v>16</v>
      </c>
      <c r="AC1" s="127" t="s">
        <v>17</v>
      </c>
      <c r="AD1" s="127" t="s">
        <v>18</v>
      </c>
      <c r="AE1" s="115" t="s">
        <v>43</v>
      </c>
      <c r="AF1" s="3" t="s">
        <v>44</v>
      </c>
      <c r="AG1" s="127" t="s">
        <v>19</v>
      </c>
      <c r="AH1" s="127" t="s">
        <v>20</v>
      </c>
      <c r="AI1" s="127" t="s">
        <v>21</v>
      </c>
      <c r="AJ1" s="2" t="s">
        <v>22</v>
      </c>
      <c r="AK1" s="3" t="s">
        <v>23</v>
      </c>
      <c r="AL1" s="127" t="s">
        <v>24</v>
      </c>
      <c r="AM1" s="127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7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88"/>
      <c r="K3" s="126"/>
      <c r="L3" s="126"/>
      <c r="M3" s="126"/>
      <c r="N3" s="126"/>
      <c r="O3" s="6"/>
      <c r="P3" s="126"/>
      <c r="Q3" s="6"/>
      <c r="R3" s="126"/>
      <c r="S3" s="6"/>
      <c r="T3" s="91"/>
      <c r="U3" s="6"/>
      <c r="V3" s="126"/>
      <c r="W3" s="6"/>
      <c r="X3" s="126"/>
      <c r="Y3" s="6"/>
      <c r="Z3" s="86"/>
      <c r="AA3" s="87"/>
      <c r="AB3" s="92"/>
      <c r="AC3" s="86"/>
      <c r="AD3" s="86"/>
      <c r="AE3" s="117"/>
      <c r="AF3" s="120"/>
      <c r="AG3" s="92"/>
      <c r="AH3" s="92"/>
      <c r="AI3" s="126"/>
      <c r="AJ3" s="88"/>
      <c r="AK3" s="89"/>
      <c r="AL3" s="126"/>
      <c r="AM3" s="126"/>
      <c r="AN3" s="99"/>
      <c r="AO3" s="100">
        <f>Юни!AO127</f>
        <v>1879.0000000000009</v>
      </c>
      <c r="AP3" s="101"/>
      <c r="AQ3" s="90"/>
      <c r="AR3" s="126"/>
      <c r="AS3" s="126"/>
      <c r="AT3" s="126"/>
      <c r="AU3" s="126"/>
      <c r="AV3" s="126"/>
    </row>
    <row r="4" spans="1:48" x14ac:dyDescent="0.2">
      <c r="A4" s="187">
        <v>1</v>
      </c>
      <c r="B4" s="23">
        <v>1</v>
      </c>
      <c r="C4" s="11" t="s">
        <v>49</v>
      </c>
      <c r="D4" s="12">
        <v>2720</v>
      </c>
      <c r="E4" s="12">
        <v>0</v>
      </c>
      <c r="F4" s="12">
        <v>14804</v>
      </c>
      <c r="G4" s="13">
        <v>3.6</v>
      </c>
      <c r="H4" s="13">
        <v>6.7</v>
      </c>
      <c r="I4" s="12">
        <v>15140</v>
      </c>
      <c r="J4" s="13"/>
      <c r="K4" s="12">
        <v>16701</v>
      </c>
      <c r="L4" s="14">
        <v>7.0000000000000007E-2</v>
      </c>
      <c r="M4" s="24">
        <f>K4*(1-L4)</f>
        <v>15531.929999999998</v>
      </c>
      <c r="N4" s="15">
        <v>0.67200000000000004</v>
      </c>
      <c r="O4" s="25">
        <f t="shared" ref="O4:O6" si="0">M4*N4</f>
        <v>10437.45696</v>
      </c>
      <c r="P4" s="14">
        <v>0.28899999999999998</v>
      </c>
      <c r="Q4" s="25">
        <f t="shared" ref="Q4:Q6" si="1">M4*P4</f>
        <v>4488.7277699999995</v>
      </c>
      <c r="R4" s="16">
        <v>3.9E-2</v>
      </c>
      <c r="S4" s="25">
        <f t="shared" ref="S4:S6" si="2">M4*R4</f>
        <v>605.74526999999989</v>
      </c>
      <c r="T4" s="26">
        <v>0.17299999999999999</v>
      </c>
      <c r="U4" s="25">
        <f t="shared" ref="U4:U6" si="3">M4*T4</f>
        <v>2687.0238899999995</v>
      </c>
      <c r="V4" s="16">
        <v>0.55200000000000005</v>
      </c>
      <c r="W4" s="25">
        <f t="shared" ref="W4:W6" si="4">M4*V4</f>
        <v>8573.62536</v>
      </c>
      <c r="X4" s="16">
        <v>0.38</v>
      </c>
      <c r="Y4" s="25"/>
      <c r="Z4" s="17">
        <v>2.8E-3</v>
      </c>
      <c r="AA4" s="19">
        <f>M4*Z4</f>
        <v>43.489403999999993</v>
      </c>
      <c r="AB4" s="27">
        <f>IF(M4&gt;0,(AD4+AL4)/M4,0)</f>
        <v>2.9456942698042037E-3</v>
      </c>
      <c r="AC4" s="17">
        <v>2.4000000000000001E-4</v>
      </c>
      <c r="AD4" s="24">
        <f t="shared" ref="AD4:AD6" si="5">AC4*M4</f>
        <v>3.7276631999999998</v>
      </c>
      <c r="AE4" s="118">
        <v>0.22140000000000001</v>
      </c>
      <c r="AF4" s="30">
        <f>AI4*(1-AJ4)*AE4</f>
        <v>42.1961832</v>
      </c>
      <c r="AG4" s="28">
        <f>IF(AND(AE4&gt;0,AC4&gt;0,Z4&gt;0),((Z4-AC4)*AE4)/((AE4-AC4)*Z4),0)</f>
        <v>0.91527788543523736</v>
      </c>
      <c r="AH4" s="60">
        <f>IF(AND(AB4&gt;0,AK4&gt;0,AC4&gt;0),((AK4*(AB4-AC4))/(AB4*(AK4-AC4))),0)</f>
        <v>0.91952599420475301</v>
      </c>
      <c r="AI4" s="12">
        <v>212</v>
      </c>
      <c r="AJ4" s="14">
        <v>0.10100000000000001</v>
      </c>
      <c r="AK4" s="15">
        <v>0.2205</v>
      </c>
      <c r="AL4" s="30">
        <f>AI4*(1-AJ4)*AK4</f>
        <v>42.024653999999998</v>
      </c>
      <c r="AM4" s="19">
        <v>1.65</v>
      </c>
      <c r="AN4" s="19">
        <v>1013.16</v>
      </c>
      <c r="AO4" s="102">
        <f>AO3+AI4-AN4</f>
        <v>1077.8400000000011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46" t="s">
        <v>52</v>
      </c>
      <c r="D5" s="34">
        <v>19705</v>
      </c>
      <c r="E5" s="34">
        <v>3</v>
      </c>
      <c r="F5" s="34">
        <v>13506</v>
      </c>
      <c r="G5" s="35">
        <v>1.9</v>
      </c>
      <c r="H5" s="35">
        <v>4.2</v>
      </c>
      <c r="I5" s="34">
        <v>14553</v>
      </c>
      <c r="J5" s="35"/>
      <c r="K5" s="34">
        <v>16522</v>
      </c>
      <c r="L5" s="36">
        <v>7.9000000000000001E-2</v>
      </c>
      <c r="M5" s="37">
        <f>K5*(1-L5)</f>
        <v>15216.762000000001</v>
      </c>
      <c r="N5" s="38">
        <v>0.69</v>
      </c>
      <c r="O5" s="25">
        <f t="shared" si="0"/>
        <v>10499.565779999999</v>
      </c>
      <c r="P5" s="36">
        <v>0.26600000000000001</v>
      </c>
      <c r="Q5" s="25">
        <f t="shared" si="1"/>
        <v>4047.6586920000004</v>
      </c>
      <c r="R5" s="39">
        <v>4.3999999999999997E-2</v>
      </c>
      <c r="S5" s="25">
        <f t="shared" si="2"/>
        <v>669.53752799999995</v>
      </c>
      <c r="T5" s="28">
        <v>0.186</v>
      </c>
      <c r="U5" s="25">
        <f t="shared" si="3"/>
        <v>2830.317732</v>
      </c>
      <c r="V5" s="39">
        <v>0.52500000000000002</v>
      </c>
      <c r="W5" s="25">
        <f t="shared" si="4"/>
        <v>7988.8000500000007</v>
      </c>
      <c r="X5" s="39">
        <v>0.38</v>
      </c>
      <c r="Y5" s="25"/>
      <c r="Z5" s="40">
        <v>2.8400000000000001E-3</v>
      </c>
      <c r="AA5" s="18">
        <f>M5*Z5</f>
        <v>43.215604080000006</v>
      </c>
      <c r="AB5" s="27">
        <f>IF(M5&gt;0,(AD5+AL5)/M5,0)</f>
        <v>2.9965275910867235E-3</v>
      </c>
      <c r="AC5" s="40">
        <v>2.4000000000000001E-4</v>
      </c>
      <c r="AD5" s="37">
        <f t="shared" si="5"/>
        <v>3.6520228800000001</v>
      </c>
      <c r="AE5" s="28">
        <v>0.2235</v>
      </c>
      <c r="AF5" s="41">
        <f>AI5*(1-AJ5)*AE5</f>
        <v>41.684314499999999</v>
      </c>
      <c r="AG5" s="28">
        <f>IF(AND(AE5&gt;0,AC5&gt;0,Z5&gt;0),((Z5-AC5)*AE5)/((AE5-AC5)*Z5),0)</f>
        <v>0.91647709422349721</v>
      </c>
      <c r="AH5" s="29">
        <f t="shared" ref="AH5:AH68" si="6">IF(AND(AB5&gt;0,AK5&gt;0,AC5&gt;0),((AK5*(AB5-AC5))/(AB5*(AK5-AC5))),0)</f>
        <v>0.92089001457231101</v>
      </c>
      <c r="AI5" s="34">
        <v>207</v>
      </c>
      <c r="AJ5" s="36">
        <v>9.9000000000000005E-2</v>
      </c>
      <c r="AK5" s="38">
        <v>0.22489999999999999</v>
      </c>
      <c r="AL5" s="41">
        <f>AI5*(1-AJ5)*AK5</f>
        <v>41.945424299999999</v>
      </c>
      <c r="AM5" s="42">
        <v>1.65</v>
      </c>
      <c r="AN5" s="42"/>
      <c r="AO5" s="114">
        <f>AO4+AI5-AN5</f>
        <v>1284.8400000000011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1" t="s">
        <v>51</v>
      </c>
      <c r="D6" s="43">
        <v>22065</v>
      </c>
      <c r="E6" s="43">
        <v>0</v>
      </c>
      <c r="F6" s="43">
        <v>15368</v>
      </c>
      <c r="G6" s="37">
        <v>2.9</v>
      </c>
      <c r="H6" s="37">
        <v>5.8</v>
      </c>
      <c r="I6" s="43">
        <v>16316</v>
      </c>
      <c r="J6" s="37"/>
      <c r="K6" s="43">
        <v>16534</v>
      </c>
      <c r="L6" s="39">
        <v>7.8E-2</v>
      </c>
      <c r="M6" s="37">
        <f>K6*(1-L6)</f>
        <v>15244.348</v>
      </c>
      <c r="N6" s="28">
        <v>0.622</v>
      </c>
      <c r="O6" s="25">
        <f t="shared" si="0"/>
        <v>9481.9844560000001</v>
      </c>
      <c r="P6" s="39">
        <v>0.36299999999999999</v>
      </c>
      <c r="Q6" s="25">
        <f t="shared" si="1"/>
        <v>5533.698324</v>
      </c>
      <c r="R6" s="39">
        <v>1.4999999999999999E-2</v>
      </c>
      <c r="S6" s="25">
        <f t="shared" si="2"/>
        <v>228.66522000000001</v>
      </c>
      <c r="T6" s="28">
        <v>0.187</v>
      </c>
      <c r="U6" s="25">
        <f t="shared" si="3"/>
        <v>2850.693076</v>
      </c>
      <c r="V6" s="39">
        <v>0.53500000000000003</v>
      </c>
      <c r="W6" s="25">
        <f t="shared" si="4"/>
        <v>8155.7261800000006</v>
      </c>
      <c r="X6" s="39">
        <v>0.38</v>
      </c>
      <c r="Y6" s="25"/>
      <c r="Z6" s="47">
        <v>2.8600000000000001E-3</v>
      </c>
      <c r="AA6" s="18">
        <f>M6*Z6</f>
        <v>43.598835280000003</v>
      </c>
      <c r="AB6" s="27">
        <f>IF(M6&gt;0,(AD6+AL6)/M6,0)</f>
        <v>2.9522568980975771E-3</v>
      </c>
      <c r="AC6" s="47">
        <v>2.3000000000000001E-4</v>
      </c>
      <c r="AD6" s="37">
        <f t="shared" si="5"/>
        <v>3.50620004</v>
      </c>
      <c r="AE6" s="28">
        <v>0.21909999999999999</v>
      </c>
      <c r="AF6" s="41">
        <f>AI6*(1-AJ6)*AE6</f>
        <v>40.828189500000001</v>
      </c>
      <c r="AG6" s="28">
        <f>IF(AND(AE6&gt;0,AC6&gt;0,Z6&gt;0),((Z6-AC6)*AE6)/((AE6-AC6)*Z6),0)</f>
        <v>0.9205467625991226</v>
      </c>
      <c r="AH6" s="29">
        <f t="shared" si="6"/>
        <v>0.92304680452759591</v>
      </c>
      <c r="AI6" s="43">
        <v>205</v>
      </c>
      <c r="AJ6" s="39">
        <v>9.0999999999999998E-2</v>
      </c>
      <c r="AK6" s="28">
        <v>0.22270000000000001</v>
      </c>
      <c r="AL6" s="41">
        <f>AI6*(1-AJ6)*AK6</f>
        <v>41.499031500000001</v>
      </c>
      <c r="AM6" s="18">
        <v>1.61</v>
      </c>
      <c r="AN6" s="18"/>
      <c r="AO6" s="114">
        <f>AO5+AI6-AN6</f>
        <v>1489.8400000000011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44490</v>
      </c>
      <c r="E7" s="51"/>
      <c r="F7" s="51">
        <f>SUM(F4:F6)</f>
        <v>43678</v>
      </c>
      <c r="G7" s="52"/>
      <c r="H7" s="52"/>
      <c r="I7" s="51">
        <f>SUM(I4:I6)</f>
        <v>46009</v>
      </c>
      <c r="J7" s="52"/>
      <c r="K7" s="51">
        <f>SUM(K4:K6)</f>
        <v>49757</v>
      </c>
      <c r="L7" s="21">
        <f>IF(K7&gt;0,(K4*L4+K5*L5+K6*L6)/K7,0)</f>
        <v>7.564684366018852E-2</v>
      </c>
      <c r="M7" s="52">
        <f>M4+M5+M6</f>
        <v>45993.04</v>
      </c>
      <c r="N7" s="53">
        <f>IF(M7&gt;0,O7/M7,0)</f>
        <v>0.66138283522898245</v>
      </c>
      <c r="O7" s="54">
        <f>O4+O5+O6</f>
        <v>30419.007195999999</v>
      </c>
      <c r="P7" s="21">
        <f>IF(M7&gt;0,Q7/M7,0)</f>
        <v>0.30591769506864513</v>
      </c>
      <c r="Q7" s="54">
        <f>Q4+Q5+Q6</f>
        <v>14070.084785999999</v>
      </c>
      <c r="R7" s="21">
        <f>IF(M7&gt;0,S7/M7,0)</f>
        <v>3.2699469702372357E-2</v>
      </c>
      <c r="S7" s="54">
        <f>S4+S5+S6</f>
        <v>1503.9480179999998</v>
      </c>
      <c r="T7" s="21">
        <f>IF(M7&gt;0,U7/M7,0)</f>
        <v>0.18194132629632656</v>
      </c>
      <c r="U7" s="54">
        <f>U4+U5+U6</f>
        <v>8368.0346979999995</v>
      </c>
      <c r="V7" s="21">
        <f>IF(M7&gt;0,W7/M7,0)</f>
        <v>0.53743243738617841</v>
      </c>
      <c r="W7" s="54">
        <f>W4+W5+W6</f>
        <v>24718.151590000001</v>
      </c>
      <c r="X7" s="21">
        <f>IF(M7&gt;0,Y7/M7,0)</f>
        <v>0</v>
      </c>
      <c r="Y7" s="54">
        <f>Y4+Y5+Y6</f>
        <v>0</v>
      </c>
      <c r="Z7" s="55">
        <f>IF(M7&gt;0,AA7/M7,0)</f>
        <v>2.8331209104681928E-3</v>
      </c>
      <c r="AA7" s="56">
        <f>SUM(AA4:AA6)</f>
        <v>130.30384336</v>
      </c>
      <c r="AB7" s="55">
        <f>IF(M7&gt;0,(AB4*M4+AB5*M5+AB6*M6)/M7,0)</f>
        <v>2.9646876118647517E-3</v>
      </c>
      <c r="AC7" s="55">
        <f>IF(K7&gt;0,(K4*AC4+K5*AC5+K6*AC6)/K7,0)</f>
        <v>2.3667705046526114E-4</v>
      </c>
      <c r="AD7" s="52">
        <f>SUM(AD4:AD6)</f>
        <v>10.88588612</v>
      </c>
      <c r="AE7" s="53">
        <f>IF(K7&gt;0,(K4*AE4+K5*AE5+K6*AE6)/K7,0)</f>
        <v>0.22133303454790282</v>
      </c>
      <c r="AF7" s="58">
        <f>SUM(AF4:AF6)</f>
        <v>124.70868720000001</v>
      </c>
      <c r="AG7" s="53">
        <f>IF(AND(AA7&gt;0),((AA4*AG4+AA5*AG5+AA6*AG6)/AA7),0)</f>
        <v>0.91743853881676229</v>
      </c>
      <c r="AH7" s="57">
        <f t="shared" si="6"/>
        <v>0.92114695780334777</v>
      </c>
      <c r="AI7" s="51">
        <f>SUM(AI4:AI6)</f>
        <v>624</v>
      </c>
      <c r="AJ7" s="21">
        <f>IF(AI7&gt;0,(AJ4*AI4+AJ5*AI5+AJ6*AI6)/AI7,0)</f>
        <v>9.7051282051282051E-2</v>
      </c>
      <c r="AK7" s="53">
        <f>IF(K7&gt;0,(AK4*K4+AK5*K5+AK6*K6)/K7,0)</f>
        <v>0.22269208553570355</v>
      </c>
      <c r="AL7" s="58">
        <f>SUM(AL4:AL6)</f>
        <v>125.4691098</v>
      </c>
      <c r="AM7" s="56"/>
      <c r="AN7" s="56">
        <f>SUM(AN4:AN6)</f>
        <v>1013.16</v>
      </c>
      <c r="AO7" s="106"/>
      <c r="AP7" s="107">
        <f>AO6</f>
        <v>1489.8400000000011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11" t="s">
        <v>49</v>
      </c>
      <c r="D8" s="12">
        <v>3260</v>
      </c>
      <c r="E8" s="12">
        <v>0</v>
      </c>
      <c r="F8" s="12">
        <v>10905</v>
      </c>
      <c r="G8" s="13">
        <v>1.1000000000000001</v>
      </c>
      <c r="H8" s="13">
        <v>5.5</v>
      </c>
      <c r="I8" s="12">
        <v>11461</v>
      </c>
      <c r="J8" s="13"/>
      <c r="K8" s="12">
        <v>16372</v>
      </c>
      <c r="L8" s="14">
        <v>7.4999999999999997E-2</v>
      </c>
      <c r="M8" s="24">
        <f t="shared" ref="M8:M10" si="7">K8*(1-L8)</f>
        <v>15144.1</v>
      </c>
      <c r="N8" s="15">
        <v>0.74099999999999999</v>
      </c>
      <c r="O8" s="25">
        <f t="shared" ref="O8:O10" si="8">M8*N8</f>
        <v>11221.7781</v>
      </c>
      <c r="P8" s="14">
        <v>0.193</v>
      </c>
      <c r="Q8" s="25">
        <f t="shared" ref="Q8:Q10" si="9">M8*P8</f>
        <v>2922.8113000000003</v>
      </c>
      <c r="R8" s="16">
        <v>6.6000000000000003E-2</v>
      </c>
      <c r="S8" s="25">
        <f t="shared" ref="S8:S10" si="10">M8*R8</f>
        <v>999.51060000000007</v>
      </c>
      <c r="T8" s="26">
        <v>0.183</v>
      </c>
      <c r="U8" s="25">
        <f t="shared" ref="U8:U10" si="11">M8*T8</f>
        <v>2771.3703</v>
      </c>
      <c r="V8" s="16">
        <v>0.53800000000000003</v>
      </c>
      <c r="W8" s="25">
        <f t="shared" ref="W8:W10" si="12">M8*V8</f>
        <v>8147.5258000000003</v>
      </c>
      <c r="X8" s="16">
        <v>0.38</v>
      </c>
      <c r="Y8" s="25">
        <f t="shared" ref="Y8:Y10" si="13">X8*M8</f>
        <v>5754.7579999999998</v>
      </c>
      <c r="Z8" s="17">
        <v>2.9099999999999998E-3</v>
      </c>
      <c r="AA8" s="18">
        <f t="shared" ref="AA8:AA10" si="14">M8*Z8</f>
        <v>44.069330999999998</v>
      </c>
      <c r="AB8" s="27">
        <f>IF(M8&gt;0,(AD8+AL8)/M8,0)</f>
        <v>2.9045871329428622E-3</v>
      </c>
      <c r="AC8" s="17">
        <v>2.4000000000000001E-4</v>
      </c>
      <c r="AD8" s="24">
        <f t="shared" ref="AD8:AD10" si="15">AC8*M8</f>
        <v>3.6345840000000003</v>
      </c>
      <c r="AE8" s="118">
        <v>0.2195</v>
      </c>
      <c r="AF8" s="30">
        <f t="shared" ref="AF8:AF10" si="16">AI8*(1-AJ8)*AE8</f>
        <v>41.082717500000001</v>
      </c>
      <c r="AG8" s="28">
        <f t="shared" ref="AG8:AG10" si="17">IF(AND(AE8&gt;0,AC8&gt;0,Z8&gt;0),((Z8-AC8)*AE8)/((AE8-AC8)*Z8),0)</f>
        <v>0.91853008855466034</v>
      </c>
      <c r="AH8" s="60">
        <f t="shared" si="6"/>
        <v>0.91839440911612813</v>
      </c>
      <c r="AI8" s="12">
        <v>205</v>
      </c>
      <c r="AJ8" s="14">
        <v>8.6999999999999994E-2</v>
      </c>
      <c r="AK8" s="15">
        <v>0.21560000000000001</v>
      </c>
      <c r="AL8" s="30">
        <f t="shared" ref="AL8:AL10" si="18">AI8*(1-AJ8)*AK8</f>
        <v>40.352774000000004</v>
      </c>
      <c r="AM8" s="19">
        <v>1.6</v>
      </c>
      <c r="AN8" s="19">
        <v>1071.6199999999999</v>
      </c>
      <c r="AO8" s="102">
        <f>AO6+AI8-AN8</f>
        <v>623.22000000000116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46" t="s">
        <v>52</v>
      </c>
      <c r="D9" s="34">
        <v>19275</v>
      </c>
      <c r="E9" s="34">
        <v>2</v>
      </c>
      <c r="F9" s="34">
        <v>15446</v>
      </c>
      <c r="G9" s="35">
        <v>2.1</v>
      </c>
      <c r="H9" s="35">
        <v>4.2</v>
      </c>
      <c r="I9" s="34">
        <v>16234</v>
      </c>
      <c r="J9" s="35"/>
      <c r="K9" s="34">
        <v>16462</v>
      </c>
      <c r="L9" s="36">
        <v>7.5999999999999998E-2</v>
      </c>
      <c r="M9" s="37">
        <f t="shared" si="7"/>
        <v>15210.888000000001</v>
      </c>
      <c r="N9" s="38">
        <v>0.67300000000000004</v>
      </c>
      <c r="O9" s="25">
        <f t="shared" si="8"/>
        <v>10236.927624000002</v>
      </c>
      <c r="P9" s="36">
        <v>0.29799999999999999</v>
      </c>
      <c r="Q9" s="25">
        <f t="shared" si="9"/>
        <v>4532.8446240000003</v>
      </c>
      <c r="R9" s="39">
        <v>2.9000000000000001E-2</v>
      </c>
      <c r="S9" s="25">
        <f t="shared" si="10"/>
        <v>441.11575200000004</v>
      </c>
      <c r="T9" s="28">
        <v>0.183</v>
      </c>
      <c r="U9" s="25">
        <f t="shared" si="11"/>
        <v>2783.5925040000002</v>
      </c>
      <c r="V9" s="39">
        <v>0.53700000000000003</v>
      </c>
      <c r="W9" s="25">
        <f t="shared" si="12"/>
        <v>8168.2468560000007</v>
      </c>
      <c r="X9" s="39">
        <v>0.39</v>
      </c>
      <c r="Y9" s="25">
        <f t="shared" si="13"/>
        <v>5932.2463200000002</v>
      </c>
      <c r="Z9" s="40">
        <v>2.98E-3</v>
      </c>
      <c r="AA9" s="18">
        <f t="shared" si="14"/>
        <v>45.328446240000005</v>
      </c>
      <c r="AB9" s="27">
        <f>IF(M9&gt;0,(AD9+AL9)/M9,0)</f>
        <v>2.9008901623626443E-3</v>
      </c>
      <c r="AC9" s="40">
        <v>2.2000000000000001E-4</v>
      </c>
      <c r="AD9" s="37">
        <f t="shared" si="15"/>
        <v>3.3463953600000003</v>
      </c>
      <c r="AE9" s="28">
        <v>0.22550000000000001</v>
      </c>
      <c r="AF9" s="41">
        <f t="shared" si="16"/>
        <v>40.905700000000003</v>
      </c>
      <c r="AG9" s="28">
        <f t="shared" si="17"/>
        <v>0.92707896392617439</v>
      </c>
      <c r="AH9" s="29">
        <f t="shared" si="6"/>
        <v>0.92506652415766655</v>
      </c>
      <c r="AI9" s="34">
        <v>200</v>
      </c>
      <c r="AJ9" s="36">
        <v>9.2999999999999999E-2</v>
      </c>
      <c r="AK9" s="38">
        <v>0.2248</v>
      </c>
      <c r="AL9" s="41">
        <f t="shared" si="18"/>
        <v>40.77872</v>
      </c>
      <c r="AM9" s="42">
        <v>1.62</v>
      </c>
      <c r="AN9" s="42"/>
      <c r="AO9" s="114">
        <f>AO8+AI9-AN9</f>
        <v>823.22000000000116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11" t="s">
        <v>53</v>
      </c>
      <c r="D10" s="43">
        <v>15218</v>
      </c>
      <c r="E10" s="43">
        <v>0</v>
      </c>
      <c r="F10" s="43">
        <v>14703</v>
      </c>
      <c r="G10" s="37">
        <v>1.6</v>
      </c>
      <c r="H10" s="37">
        <v>4.0999999999999996</v>
      </c>
      <c r="I10" s="43">
        <v>15116</v>
      </c>
      <c r="J10" s="37"/>
      <c r="K10" s="43">
        <v>16450</v>
      </c>
      <c r="L10" s="39">
        <v>0.08</v>
      </c>
      <c r="M10" s="37">
        <f t="shared" si="7"/>
        <v>15134</v>
      </c>
      <c r="N10" s="28">
        <v>0.72499999999999998</v>
      </c>
      <c r="O10" s="25">
        <f t="shared" si="8"/>
        <v>10972.15</v>
      </c>
      <c r="P10" s="39">
        <v>0.20300000000000001</v>
      </c>
      <c r="Q10" s="25">
        <f t="shared" si="9"/>
        <v>3072.2020000000002</v>
      </c>
      <c r="R10" s="39">
        <v>7.1999999999999995E-2</v>
      </c>
      <c r="S10" s="25">
        <f t="shared" si="10"/>
        <v>1089.6479999999999</v>
      </c>
      <c r="T10" s="28">
        <v>0.188</v>
      </c>
      <c r="U10" s="25">
        <f t="shared" si="11"/>
        <v>2845.192</v>
      </c>
      <c r="V10" s="39">
        <v>0.52300000000000002</v>
      </c>
      <c r="W10" s="25">
        <f t="shared" si="12"/>
        <v>7915.0820000000003</v>
      </c>
      <c r="X10" s="39">
        <v>0.4</v>
      </c>
      <c r="Y10" s="25">
        <f t="shared" si="13"/>
        <v>6053.6</v>
      </c>
      <c r="Z10" s="47">
        <v>3.0000000000000001E-3</v>
      </c>
      <c r="AA10" s="18">
        <f t="shared" si="14"/>
        <v>45.402000000000001</v>
      </c>
      <c r="AB10" s="27">
        <f>IF(M10&gt;0,(AD10+AL10)/M10,0)</f>
        <v>3.2152480507466634E-3</v>
      </c>
      <c r="AC10" s="47">
        <v>2.2000000000000001E-4</v>
      </c>
      <c r="AD10" s="37">
        <f t="shared" si="15"/>
        <v>3.3294800000000002</v>
      </c>
      <c r="AE10" s="28">
        <v>0.22209999999999999</v>
      </c>
      <c r="AF10" s="41">
        <f t="shared" si="16"/>
        <v>43.358362</v>
      </c>
      <c r="AG10" s="28">
        <f t="shared" si="17"/>
        <v>0.92758548164172827</v>
      </c>
      <c r="AH10" s="29">
        <f t="shared" si="6"/>
        <v>0.93245950848310677</v>
      </c>
      <c r="AI10" s="43">
        <v>215</v>
      </c>
      <c r="AJ10" s="39">
        <v>9.1999999999999998E-2</v>
      </c>
      <c r="AK10" s="28">
        <v>0.23219999999999999</v>
      </c>
      <c r="AL10" s="41">
        <f t="shared" si="18"/>
        <v>45.330083999999999</v>
      </c>
      <c r="AM10" s="18">
        <v>1.7</v>
      </c>
      <c r="AN10" s="18"/>
      <c r="AO10" s="114">
        <f>AO9+AI10-AN10</f>
        <v>1038.2200000000012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9">SUM(D8:D10)</f>
        <v>37753</v>
      </c>
      <c r="E11" s="51"/>
      <c r="F11" s="51">
        <f t="shared" ref="F11" si="20">SUM(F8:F10)</f>
        <v>41054</v>
      </c>
      <c r="G11" s="52"/>
      <c r="H11" s="52"/>
      <c r="I11" s="51">
        <f t="shared" ref="I11:K11" si="21">SUM(I8:I10)</f>
        <v>42811</v>
      </c>
      <c r="J11" s="52"/>
      <c r="K11" s="51">
        <f t="shared" si="21"/>
        <v>49284</v>
      </c>
      <c r="L11" s="21">
        <f t="shared" ref="L11" si="22">IF(K11&gt;0,(K8*L8+K9*L9+K10*L10)/K11,0)</f>
        <v>7.7002921840759672E-2</v>
      </c>
      <c r="M11" s="52">
        <f t="shared" ref="M11" si="23">M8+M9+M10</f>
        <v>45488.987999999998</v>
      </c>
      <c r="N11" s="53">
        <f t="shared" ref="N11" si="24">IF(M11&gt;0,O11/M11,0)</f>
        <v>0.71293860667992881</v>
      </c>
      <c r="O11" s="54">
        <f t="shared" ref="O11" si="25">O8+O9+O10</f>
        <v>32430.855724000001</v>
      </c>
      <c r="P11" s="21">
        <f t="shared" ref="P11" si="26">IF(M11&gt;0,Q11/M11,0)</f>
        <v>0.23143750579810657</v>
      </c>
      <c r="Q11" s="54">
        <f t="shared" ref="Q11" si="27">Q8+Q9+Q10</f>
        <v>10527.857924</v>
      </c>
      <c r="R11" s="21">
        <f t="shared" ref="R11" si="28">IF(M11&gt;0,S11/M11,0)</f>
        <v>5.562388752196467E-2</v>
      </c>
      <c r="S11" s="54">
        <f t="shared" ref="S11" si="29">S8+S9+S10</f>
        <v>2530.2743520000004</v>
      </c>
      <c r="T11" s="21">
        <f t="shared" ref="T11" si="30">IF(M11&gt;0,U11/M11,0)</f>
        <v>0.18466347952168122</v>
      </c>
      <c r="U11" s="54">
        <f t="shared" ref="U11" si="31">U8+U9+U10</f>
        <v>8400.1548040000016</v>
      </c>
      <c r="V11" s="21">
        <f t="shared" ref="V11" si="32">IF(M11&gt;0,W11/M11,0)</f>
        <v>0.53267517527538766</v>
      </c>
      <c r="W11" s="54">
        <f t="shared" ref="W11" si="33">W8+W9+W10</f>
        <v>24230.854656000003</v>
      </c>
      <c r="X11" s="21">
        <f t="shared" ref="X11" si="34">IF(M11&gt;0,Y11/M11,0)</f>
        <v>0.38999777968241456</v>
      </c>
      <c r="Y11" s="54">
        <f t="shared" ref="Y11" si="35">Y8+Y9+Y10</f>
        <v>17740.604319999999</v>
      </c>
      <c r="Z11" s="55">
        <f t="shared" ref="Z11" si="36">IF(M11&gt;0,AA11/M11,0)</f>
        <v>2.9633496625600911E-3</v>
      </c>
      <c r="AA11" s="56">
        <f t="shared" ref="AA11" si="37">SUM(AA8:AA10)</f>
        <v>134.79977724000003</v>
      </c>
      <c r="AB11" s="55">
        <f t="shared" ref="AB11" si="38">IF(M11&gt;0,(AB8*M8+AB9*M9+AB10*M10)/M11,0)</f>
        <v>3.0067065321391635E-3</v>
      </c>
      <c r="AC11" s="55">
        <f t="shared" ref="AC11" si="39">IF(K11&gt;0,(K8*AC8+K9*AC9+K10*AC10)/K11,0)</f>
        <v>2.2664394123853582E-4</v>
      </c>
      <c r="AD11" s="52">
        <f t="shared" ref="AD11" si="40">SUM(AD8:AD10)</f>
        <v>10.310459360000001</v>
      </c>
      <c r="AE11" s="53">
        <f t="shared" ref="AE11" si="41">IF(K11&gt;0,(K8*AE8+K9*AE9+K10*AE10)/K11,0)</f>
        <v>0.22237196656115576</v>
      </c>
      <c r="AF11" s="58">
        <f t="shared" ref="AF11" si="42">SUM(AF8:AF10)</f>
        <v>125.3467795</v>
      </c>
      <c r="AG11" s="53">
        <f t="shared" ref="AG11" si="43">IF(AND(AA11&gt;0),((AA8*AG8+AA9*AG9+AA10*AG10)/AA11),0)</f>
        <v>0.92445472886921565</v>
      </c>
      <c r="AH11" s="57">
        <f t="shared" si="6"/>
        <v>0.92555611913563252</v>
      </c>
      <c r="AI11" s="51">
        <f t="shared" ref="AI11" si="44">SUM(AI8:AI10)</f>
        <v>620</v>
      </c>
      <c r="AJ11" s="21">
        <f t="shared" ref="AJ11" si="45">IF(AI11&gt;0,(AJ8*AI8+AJ9*AI9+AJ10*AI10)/AI11,0)</f>
        <v>9.0669354838709679E-2</v>
      </c>
      <c r="AK11" s="53">
        <f t="shared" ref="AK11" si="46">IF(K11&gt;0,(AK8*K8+AK9*K9+AK10*K10)/K11,0)</f>
        <v>0.22421375700024351</v>
      </c>
      <c r="AL11" s="58">
        <f t="shared" ref="AL11" si="47">SUM(AL8:AL10)</f>
        <v>126.461578</v>
      </c>
      <c r="AM11" s="56"/>
      <c r="AN11" s="56">
        <f t="shared" ref="AN11" si="48">SUM(AN8:AN10)</f>
        <v>1071.6199999999999</v>
      </c>
      <c r="AO11" s="106"/>
      <c r="AP11" s="107">
        <f>AO10</f>
        <v>1038.2200000000012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11" t="s">
        <v>54</v>
      </c>
      <c r="D12" s="12">
        <v>11163</v>
      </c>
      <c r="E12" s="12">
        <v>0</v>
      </c>
      <c r="F12" s="12">
        <v>13914</v>
      </c>
      <c r="G12" s="13">
        <v>0.9</v>
      </c>
      <c r="H12" s="13">
        <v>4.9000000000000004</v>
      </c>
      <c r="I12" s="12">
        <v>14702</v>
      </c>
      <c r="J12" s="13"/>
      <c r="K12" s="12">
        <v>16555</v>
      </c>
      <c r="L12" s="14">
        <v>7.9000000000000001E-2</v>
      </c>
      <c r="M12" s="24">
        <f t="shared" ref="M12:M14" si="50">K12*(1-L12)</f>
        <v>15247.155000000001</v>
      </c>
      <c r="N12" s="15">
        <v>0.69299999999999995</v>
      </c>
      <c r="O12" s="25">
        <f t="shared" ref="O12:O14" si="51">M12*N12</f>
        <v>10566.278414999999</v>
      </c>
      <c r="P12" s="14">
        <v>0.247</v>
      </c>
      <c r="Q12" s="25">
        <f t="shared" ref="Q12:Q14" si="52">M12*P12</f>
        <v>3766.0472850000001</v>
      </c>
      <c r="R12" s="16">
        <v>0.06</v>
      </c>
      <c r="S12" s="25">
        <f t="shared" ref="S12:S14" si="53">M12*R12</f>
        <v>914.82929999999999</v>
      </c>
      <c r="T12" s="26">
        <v>0.17799999999999999</v>
      </c>
      <c r="U12" s="25">
        <f t="shared" ref="U12:U14" si="54">M12*T12</f>
        <v>2713.99359</v>
      </c>
      <c r="V12" s="16">
        <v>0.53700000000000003</v>
      </c>
      <c r="W12" s="25">
        <f t="shared" ref="W12:W14" si="55">M12*V12</f>
        <v>8187.7222350000011</v>
      </c>
      <c r="X12" s="16">
        <v>0.39</v>
      </c>
      <c r="Y12" s="25">
        <f t="shared" ref="Y12:Y14" si="56">X12*M12</f>
        <v>5946.3904500000008</v>
      </c>
      <c r="Z12" s="17">
        <v>3.0300000000000001E-3</v>
      </c>
      <c r="AA12" s="18">
        <f t="shared" ref="AA12:AA14" si="57">M12*Z12</f>
        <v>46.198879650000002</v>
      </c>
      <c r="AB12" s="27">
        <f>IF(M12&gt;0,(AD12+AL12)/M12,0)</f>
        <v>2.9978403151276422E-3</v>
      </c>
      <c r="AC12" s="17">
        <v>2.3000000000000001E-4</v>
      </c>
      <c r="AD12" s="24">
        <f t="shared" ref="AD12:AD14" si="58">AC12*M12</f>
        <v>3.5068456500000003</v>
      </c>
      <c r="AE12" s="118">
        <v>0.22090000000000001</v>
      </c>
      <c r="AF12" s="30">
        <f t="shared" ref="AF12:AF14" si="59">AI12*(1-AJ12)*AE12</f>
        <v>41.748111900000005</v>
      </c>
      <c r="AG12" s="28">
        <f t="shared" ref="AG12:AG14" si="60">IF(AND(AE12&gt;0,AC12&gt;0,Z12&gt;0),((Z12-AC12)*AE12)/((AE12-AC12)*Z12),0)</f>
        <v>0.92505557258041471</v>
      </c>
      <c r="AH12" s="60">
        <f t="shared" si="6"/>
        <v>0.92423006272913966</v>
      </c>
      <c r="AI12" s="12">
        <v>207</v>
      </c>
      <c r="AJ12" s="14">
        <v>8.6999999999999994E-2</v>
      </c>
      <c r="AK12" s="15">
        <v>0.2233</v>
      </c>
      <c r="AL12" s="30">
        <f t="shared" ref="AL12:AL14" si="61">AI12*(1-AJ12)*AK12</f>
        <v>42.201690300000003</v>
      </c>
      <c r="AM12" s="19">
        <v>1.6</v>
      </c>
      <c r="AN12" s="19"/>
      <c r="AO12" s="102">
        <f>AO10+AI12-AN12</f>
        <v>1245.2200000000012</v>
      </c>
      <c r="AP12" s="103"/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52</v>
      </c>
      <c r="D13" s="34">
        <v>19967</v>
      </c>
      <c r="E13" s="34">
        <v>3</v>
      </c>
      <c r="F13" s="34">
        <v>14247</v>
      </c>
      <c r="G13" s="35">
        <v>1.2</v>
      </c>
      <c r="H13" s="35">
        <v>4.3</v>
      </c>
      <c r="I13" s="34">
        <v>15037</v>
      </c>
      <c r="J13" s="35"/>
      <c r="K13" s="34">
        <v>16427</v>
      </c>
      <c r="L13" s="36">
        <v>8.2000000000000003E-2</v>
      </c>
      <c r="M13" s="37">
        <f t="shared" si="50"/>
        <v>15079.986000000001</v>
      </c>
      <c r="N13" s="38">
        <v>0.60199999999999998</v>
      </c>
      <c r="O13" s="25">
        <f t="shared" si="51"/>
        <v>9078.1515720000007</v>
      </c>
      <c r="P13" s="36">
        <v>0.37</v>
      </c>
      <c r="Q13" s="25">
        <f t="shared" si="52"/>
        <v>5579.5948200000003</v>
      </c>
      <c r="R13" s="39">
        <v>2.8000000000000001E-2</v>
      </c>
      <c r="S13" s="25">
        <f t="shared" si="53"/>
        <v>422.23960800000003</v>
      </c>
      <c r="T13" s="28">
        <v>0.184</v>
      </c>
      <c r="U13" s="25">
        <f t="shared" si="54"/>
        <v>2774.7174239999999</v>
      </c>
      <c r="V13" s="39">
        <v>0.51900000000000002</v>
      </c>
      <c r="W13" s="25">
        <f t="shared" si="55"/>
        <v>7826.5127340000008</v>
      </c>
      <c r="X13" s="39">
        <v>0.39</v>
      </c>
      <c r="Y13" s="25">
        <f t="shared" si="56"/>
        <v>5881.1945400000004</v>
      </c>
      <c r="Z13" s="40">
        <v>3.0200000000000001E-3</v>
      </c>
      <c r="AA13" s="18">
        <f t="shared" si="57"/>
        <v>45.541557720000007</v>
      </c>
      <c r="AB13" s="27">
        <f>IF(M13&gt;0,(AD13+AL13)/M13,0)</f>
        <v>3.0854591854395622E-3</v>
      </c>
      <c r="AC13" s="40">
        <v>2.2000000000000001E-4</v>
      </c>
      <c r="AD13" s="37">
        <f t="shared" si="58"/>
        <v>3.3175969200000002</v>
      </c>
      <c r="AE13" s="28">
        <v>0.2218</v>
      </c>
      <c r="AF13" s="41">
        <f t="shared" si="59"/>
        <v>41.688640800000002</v>
      </c>
      <c r="AG13" s="28">
        <f t="shared" si="60"/>
        <v>0.92807285903944514</v>
      </c>
      <c r="AH13" s="29">
        <f t="shared" si="6"/>
        <v>0.9295873663411659</v>
      </c>
      <c r="AI13" s="34">
        <v>207</v>
      </c>
      <c r="AJ13" s="36">
        <v>9.1999999999999998E-2</v>
      </c>
      <c r="AK13" s="38">
        <v>0.22989999999999999</v>
      </c>
      <c r="AL13" s="41">
        <f t="shared" si="61"/>
        <v>43.211084400000004</v>
      </c>
      <c r="AM13" s="42">
        <v>1.65</v>
      </c>
      <c r="AN13" s="42"/>
      <c r="AO13" s="114">
        <f>AO12+AI13-AN13</f>
        <v>1452.2200000000012</v>
      </c>
      <c r="AP13" s="105"/>
      <c r="AQ13" s="43"/>
      <c r="AR13" s="44"/>
      <c r="AS13" s="45"/>
      <c r="AT13" s="45"/>
      <c r="AU13" s="45"/>
      <c r="AV13" s="45"/>
    </row>
    <row r="14" spans="1:48" x14ac:dyDescent="0.2">
      <c r="A14" s="188"/>
      <c r="B14" s="33">
        <v>3</v>
      </c>
      <c r="C14" s="11" t="s">
        <v>53</v>
      </c>
      <c r="D14" s="43">
        <v>14772</v>
      </c>
      <c r="E14" s="43">
        <v>0</v>
      </c>
      <c r="F14" s="43">
        <v>14432</v>
      </c>
      <c r="G14" s="37">
        <v>1.8</v>
      </c>
      <c r="H14" s="37">
        <v>4.9000000000000004</v>
      </c>
      <c r="I14" s="43">
        <v>14943</v>
      </c>
      <c r="J14" s="37"/>
      <c r="K14" s="43">
        <v>16420</v>
      </c>
      <c r="L14" s="39">
        <v>8.1000000000000003E-2</v>
      </c>
      <c r="M14" s="37">
        <f t="shared" si="50"/>
        <v>15089.980000000001</v>
      </c>
      <c r="N14" s="28">
        <v>0.72499999999999998</v>
      </c>
      <c r="O14" s="25">
        <f t="shared" si="51"/>
        <v>10940.235500000001</v>
      </c>
      <c r="P14" s="39">
        <v>0.24399999999999999</v>
      </c>
      <c r="Q14" s="25">
        <f t="shared" si="52"/>
        <v>3681.9551200000001</v>
      </c>
      <c r="R14" s="39">
        <v>3.1E-2</v>
      </c>
      <c r="S14" s="25">
        <f t="shared" si="53"/>
        <v>467.78938000000005</v>
      </c>
      <c r="T14" s="28">
        <v>0.17799999999999999</v>
      </c>
      <c r="U14" s="25">
        <f t="shared" si="54"/>
        <v>2686.0164400000003</v>
      </c>
      <c r="V14" s="39">
        <v>0.54100000000000004</v>
      </c>
      <c r="W14" s="25">
        <f t="shared" si="55"/>
        <v>8163.679180000001</v>
      </c>
      <c r="X14" s="39">
        <v>0.38</v>
      </c>
      <c r="Y14" s="25">
        <f t="shared" si="56"/>
        <v>5734.1924000000008</v>
      </c>
      <c r="Z14" s="47">
        <v>3.0100000000000001E-3</v>
      </c>
      <c r="AA14" s="18">
        <f t="shared" si="57"/>
        <v>45.420839800000003</v>
      </c>
      <c r="AB14" s="27">
        <f>IF(M14&gt;0,(AD14+AL14)/M14,0)</f>
        <v>3.2937375132372601E-3</v>
      </c>
      <c r="AC14" s="47">
        <v>2.2000000000000001E-4</v>
      </c>
      <c r="AD14" s="37">
        <f t="shared" si="58"/>
        <v>3.3197956000000004</v>
      </c>
      <c r="AE14" s="28">
        <v>0.2157</v>
      </c>
      <c r="AF14" s="41">
        <f t="shared" si="59"/>
        <v>43.479943200000001</v>
      </c>
      <c r="AG14" s="28">
        <f t="shared" si="60"/>
        <v>0.92785665256644057</v>
      </c>
      <c r="AH14" s="29">
        <f t="shared" si="6"/>
        <v>0.93409967624572421</v>
      </c>
      <c r="AI14" s="43">
        <v>222</v>
      </c>
      <c r="AJ14" s="39">
        <v>9.1999999999999998E-2</v>
      </c>
      <c r="AK14" s="28">
        <v>0.2301</v>
      </c>
      <c r="AL14" s="41">
        <f t="shared" si="61"/>
        <v>46.382637599999995</v>
      </c>
      <c r="AM14" s="18">
        <v>1.6</v>
      </c>
      <c r="AN14" s="18"/>
      <c r="AO14" s="114">
        <f>AO13+AI14-AN14</f>
        <v>1674.2200000000012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62">SUM(D12:D14)</f>
        <v>45902</v>
      </c>
      <c r="E15" s="51"/>
      <c r="F15" s="51">
        <f t="shared" ref="F15" si="63">SUM(F12:F14)</f>
        <v>42593</v>
      </c>
      <c r="G15" s="52"/>
      <c r="H15" s="52"/>
      <c r="I15" s="51">
        <f t="shared" ref="I15:K15" si="64">SUM(I12:I14)</f>
        <v>44682</v>
      </c>
      <c r="J15" s="52"/>
      <c r="K15" s="51">
        <f t="shared" si="64"/>
        <v>49402</v>
      </c>
      <c r="L15" s="21">
        <f t="shared" ref="L15" si="65">IF(K15&gt;0,(K12*L12+K13*L13+K14*L14)/K15,0)</f>
        <v>8.0662301121412094E-2</v>
      </c>
      <c r="M15" s="52">
        <f t="shared" ref="M15" si="66">M12+M13+M14</f>
        <v>45417.121000000006</v>
      </c>
      <c r="N15" s="53">
        <f t="shared" ref="N15" si="67">IF(M15&gt;0,O15/M15,0)</f>
        <v>0.67341709059453581</v>
      </c>
      <c r="O15" s="54">
        <f t="shared" ref="O15" si="68">O12+O13+O14</f>
        <v>30584.665486999998</v>
      </c>
      <c r="P15" s="21">
        <f t="shared" ref="P15" si="69">IF(M15&gt;0,Q15/M15,0)</f>
        <v>0.28684330794547719</v>
      </c>
      <c r="Q15" s="54">
        <f t="shared" ref="Q15" si="70">Q12+Q13+Q14</f>
        <v>13027.597225000001</v>
      </c>
      <c r="R15" s="21">
        <f t="shared" ref="R15" si="71">IF(M15&gt;0,S15/M15,0)</f>
        <v>3.9739601459986854E-2</v>
      </c>
      <c r="S15" s="54">
        <f t="shared" ref="S15" si="72">S12+S13+S14</f>
        <v>1804.8582879999999</v>
      </c>
      <c r="T15" s="21">
        <f t="shared" ref="T15" si="73">IF(M15&gt;0,U15/M15,0)</f>
        <v>0.17999219840465008</v>
      </c>
      <c r="U15" s="54">
        <f t="shared" ref="U15" si="74">U12+U13+U14</f>
        <v>8174.7274540000008</v>
      </c>
      <c r="V15" s="21">
        <f t="shared" ref="V15" si="75">IF(M15&gt;0,W15/M15,0)</f>
        <v>0.53235241725251581</v>
      </c>
      <c r="W15" s="54">
        <f t="shared" ref="W15" si="76">W12+W13+W14</f>
        <v>24177.914149000004</v>
      </c>
      <c r="X15" s="21">
        <f t="shared" ref="X15" si="77">IF(M15&gt;0,Y15/M15,0)</f>
        <v>0.38667746883383475</v>
      </c>
      <c r="Y15" s="54">
        <f t="shared" ref="Y15" si="78">Y12+Y13+Y14</f>
        <v>17561.777390000003</v>
      </c>
      <c r="Z15" s="55">
        <f t="shared" ref="Z15" si="79">IF(M15&gt;0,AA15/M15,0)</f>
        <v>3.0200346069932521E-3</v>
      </c>
      <c r="AA15" s="56">
        <f t="shared" ref="AA15" si="80">SUM(AA12:AA14)</f>
        <v>137.16127717000001</v>
      </c>
      <c r="AB15" s="55">
        <f t="shared" ref="AB15" si="81">IF(M15&gt;0,(AB12*M12+AB13*M13+AB14*M14)/M15,0)</f>
        <v>3.1252454436731026E-3</v>
      </c>
      <c r="AC15" s="55">
        <f t="shared" ref="AC15" si="82">IF(K15&gt;0,(K12*AC12+K13*AC13+K14*AC14)/K15,0)</f>
        <v>2.233510789036881E-4</v>
      </c>
      <c r="AD15" s="52">
        <f t="shared" ref="AD15" si="83">SUM(AD12:AD14)</f>
        <v>10.144238170000001</v>
      </c>
      <c r="AE15" s="53">
        <f t="shared" ref="AE15" si="84">IF(K15&gt;0,(K12*AE12+K13*AE13+K14*AE14)/K15,0)</f>
        <v>0.21947091413303108</v>
      </c>
      <c r="AF15" s="58">
        <f t="shared" ref="AF15" si="85">SUM(AF12:AF14)</f>
        <v>126.91669590000001</v>
      </c>
      <c r="AG15" s="53">
        <f t="shared" ref="AG15" si="86">IF(AND(AA15&gt;0),((AA12*AG12+AA13*AG13+AA14*AG14)/AA15),0)</f>
        <v>0.92698497522381529</v>
      </c>
      <c r="AH15" s="57">
        <f t="shared" si="6"/>
        <v>0.92944474163010882</v>
      </c>
      <c r="AI15" s="51">
        <f t="shared" ref="AI15" si="87">SUM(AI12:AI14)</f>
        <v>636</v>
      </c>
      <c r="AJ15" s="21">
        <f t="shared" ref="AJ15" si="88">IF(AI15&gt;0,(AJ12*AI12+AJ13*AI13+AJ14*AI14)/AI15,0)</f>
        <v>9.0372641509433957E-2</v>
      </c>
      <c r="AK15" s="53">
        <f t="shared" ref="AK15" si="89">IF(K15&gt;0,(AK12*K12+AK13*K13+AK14*K14)/K15,0)</f>
        <v>0.22775476296506211</v>
      </c>
      <c r="AL15" s="58">
        <f t="shared" ref="AL15" si="90">SUM(AL12:AL14)</f>
        <v>131.79541230000001</v>
      </c>
      <c r="AM15" s="56"/>
      <c r="AN15" s="56">
        <f t="shared" ref="AN15" si="91">SUM(AN12:AN14)</f>
        <v>0</v>
      </c>
      <c r="AO15" s="106"/>
      <c r="AP15" s="107">
        <f>AO14</f>
        <v>1674.2200000000012</v>
      </c>
      <c r="AQ15" s="51">
        <f t="shared" ref="AQ15" si="92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54</v>
      </c>
      <c r="D16" s="12">
        <v>13829</v>
      </c>
      <c r="E16" s="12">
        <v>0</v>
      </c>
      <c r="F16" s="12">
        <v>14537</v>
      </c>
      <c r="G16" s="13">
        <v>1.2</v>
      </c>
      <c r="H16" s="13">
        <v>4</v>
      </c>
      <c r="I16" s="12">
        <v>15407</v>
      </c>
      <c r="J16" s="13"/>
      <c r="K16" s="12">
        <v>16306</v>
      </c>
      <c r="L16" s="14">
        <v>8.3000000000000004E-2</v>
      </c>
      <c r="M16" s="24">
        <f t="shared" ref="M16:M18" si="93">K16*(1-L16)</f>
        <v>14952.602000000001</v>
      </c>
      <c r="N16" s="15">
        <v>0.67500000000000004</v>
      </c>
      <c r="O16" s="25">
        <f t="shared" ref="O16:O18" si="94">M16*N16</f>
        <v>10093.006350000001</v>
      </c>
      <c r="P16" s="14">
        <v>0.28799999999999998</v>
      </c>
      <c r="Q16" s="25">
        <f t="shared" ref="Q16:Q18" si="95">M16*P16</f>
        <v>4306.3493760000001</v>
      </c>
      <c r="R16" s="16">
        <v>3.6999999999999998E-2</v>
      </c>
      <c r="S16" s="25">
        <f t="shared" ref="S16:S18" si="96">M16*R16</f>
        <v>553.24627399999997</v>
      </c>
      <c r="T16" s="26">
        <v>0.17199999999999999</v>
      </c>
      <c r="U16" s="25">
        <f t="shared" ref="U16:U18" si="97">M16*T16</f>
        <v>2571.8475439999997</v>
      </c>
      <c r="V16" s="16">
        <v>0.53600000000000003</v>
      </c>
      <c r="W16" s="25">
        <f t="shared" ref="W16:W18" si="98">M16*V16</f>
        <v>8014.5946720000011</v>
      </c>
      <c r="X16" s="16">
        <v>0.39</v>
      </c>
      <c r="Y16" s="25">
        <f t="shared" ref="Y16:Y18" si="99">X16*M16</f>
        <v>5831.5147800000004</v>
      </c>
      <c r="Z16" s="17">
        <v>3.1099999999999999E-3</v>
      </c>
      <c r="AA16" s="18">
        <f t="shared" ref="AA16:AA18" si="100">M16*Z16</f>
        <v>46.502592220000004</v>
      </c>
      <c r="AB16" s="27">
        <f>IF(M16&gt;0,(AD16+AL16)/M16,0)</f>
        <v>3.1902083423339966E-3</v>
      </c>
      <c r="AC16" s="17">
        <v>2.2000000000000001E-4</v>
      </c>
      <c r="AD16" s="24">
        <f t="shared" ref="AD16:AD18" si="101">AC16*M16</f>
        <v>3.2895724400000002</v>
      </c>
      <c r="AE16" s="118">
        <v>0.21909999999999999</v>
      </c>
      <c r="AF16" s="30">
        <f t="shared" ref="AF16:AF18" si="102">AI16*(1-AJ16)*AE16</f>
        <v>44.311222200000003</v>
      </c>
      <c r="AG16" s="28">
        <f t="shared" ref="AG16:AG18" si="103">IF(AND(AE16&gt;0,AC16&gt;0,Z16&gt;0),((Z16-AC16)*AE16)/((AE16-AC16)*Z16),0)</f>
        <v>0.93019446559861585</v>
      </c>
      <c r="AH16" s="60">
        <f t="shared" si="6"/>
        <v>0.93197265691580533</v>
      </c>
      <c r="AI16" s="12">
        <v>222</v>
      </c>
      <c r="AJ16" s="14">
        <v>8.8999999999999996E-2</v>
      </c>
      <c r="AK16" s="15">
        <v>0.21959999999999999</v>
      </c>
      <c r="AL16" s="30">
        <f t="shared" ref="AL16:AL18" si="104">AI16*(1-AJ16)*AK16</f>
        <v>44.412343200000002</v>
      </c>
      <c r="AM16" s="19">
        <v>1.65</v>
      </c>
      <c r="AN16" s="19"/>
      <c r="AO16" s="102">
        <f>AO14+AI16-AN16</f>
        <v>1896.2200000000012</v>
      </c>
      <c r="AP16" s="103"/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1" t="s">
        <v>51</v>
      </c>
      <c r="D17" s="34">
        <v>19779</v>
      </c>
      <c r="E17" s="34">
        <v>1</v>
      </c>
      <c r="F17" s="34">
        <v>14716</v>
      </c>
      <c r="G17" s="35">
        <v>1.9</v>
      </c>
      <c r="H17" s="35">
        <v>4.7</v>
      </c>
      <c r="I17" s="34">
        <v>15689</v>
      </c>
      <c r="J17" s="35"/>
      <c r="K17" s="34">
        <v>16312</v>
      </c>
      <c r="L17" s="36">
        <v>7.8E-2</v>
      </c>
      <c r="M17" s="37">
        <f t="shared" si="93"/>
        <v>15039.664000000001</v>
      </c>
      <c r="N17" s="38">
        <v>0.67300000000000004</v>
      </c>
      <c r="O17" s="25">
        <f t="shared" si="94"/>
        <v>10121.693872000002</v>
      </c>
      <c r="P17" s="36">
        <v>0.32</v>
      </c>
      <c r="Q17" s="25">
        <f t="shared" si="95"/>
        <v>4812.6924800000006</v>
      </c>
      <c r="R17" s="39">
        <v>7.0000000000000001E-3</v>
      </c>
      <c r="S17" s="25">
        <f t="shared" si="96"/>
        <v>105.27764800000001</v>
      </c>
      <c r="T17" s="28">
        <v>0.17</v>
      </c>
      <c r="U17" s="25">
        <f t="shared" si="97"/>
        <v>2556.7428800000002</v>
      </c>
      <c r="V17" s="39">
        <v>0.55000000000000004</v>
      </c>
      <c r="W17" s="25">
        <f t="shared" si="98"/>
        <v>8271.8152000000009</v>
      </c>
      <c r="X17" s="39">
        <v>0.38</v>
      </c>
      <c r="Y17" s="25">
        <f t="shared" si="99"/>
        <v>5715.0723200000002</v>
      </c>
      <c r="Z17" s="40">
        <v>3.0999999999999999E-3</v>
      </c>
      <c r="AA17" s="18">
        <f t="shared" si="100"/>
        <v>46.622958400000002</v>
      </c>
      <c r="AB17" s="27">
        <f>IF(M17&gt;0,(AD17+AL17)/M17,0)</f>
        <v>3.248267567679704E-3</v>
      </c>
      <c r="AC17" s="40">
        <v>2.0000000000000001E-4</v>
      </c>
      <c r="AD17" s="37">
        <f t="shared" si="101"/>
        <v>3.0079328000000003</v>
      </c>
      <c r="AE17" s="28">
        <v>0.2263</v>
      </c>
      <c r="AF17" s="41">
        <f t="shared" si="102"/>
        <v>45.205688000000002</v>
      </c>
      <c r="AG17" s="28">
        <f t="shared" si="103"/>
        <v>0.93631136665192383</v>
      </c>
      <c r="AH17" s="29">
        <f t="shared" si="6"/>
        <v>0.93924723362164486</v>
      </c>
      <c r="AI17" s="34">
        <v>220</v>
      </c>
      <c r="AJ17" s="36">
        <v>9.1999999999999998E-2</v>
      </c>
      <c r="AK17" s="38">
        <v>0.22950000000000001</v>
      </c>
      <c r="AL17" s="41">
        <f t="shared" si="104"/>
        <v>45.844920000000009</v>
      </c>
      <c r="AM17" s="42">
        <v>1.62</v>
      </c>
      <c r="AN17" s="42"/>
      <c r="AO17" s="114">
        <f>AO16+AI17-AN17</f>
        <v>2116.2200000000012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11" t="s">
        <v>53</v>
      </c>
      <c r="D18" s="43">
        <v>12172</v>
      </c>
      <c r="E18" s="43">
        <v>2</v>
      </c>
      <c r="F18" s="43">
        <v>15108</v>
      </c>
      <c r="G18" s="37">
        <v>2.6</v>
      </c>
      <c r="H18" s="37">
        <v>5.0999999999999996</v>
      </c>
      <c r="I18" s="43">
        <v>15649</v>
      </c>
      <c r="J18" s="37"/>
      <c r="K18" s="43">
        <v>16329</v>
      </c>
      <c r="L18" s="39">
        <v>7.8E-2</v>
      </c>
      <c r="M18" s="37">
        <f t="shared" si="93"/>
        <v>15055.338000000002</v>
      </c>
      <c r="N18" s="28">
        <v>0.67200000000000004</v>
      </c>
      <c r="O18" s="25">
        <f t="shared" si="94"/>
        <v>10117.187136000002</v>
      </c>
      <c r="P18" s="39">
        <v>0.3</v>
      </c>
      <c r="Q18" s="25">
        <f t="shared" si="95"/>
        <v>4516.6014000000005</v>
      </c>
      <c r="R18" s="39">
        <v>2.8000000000000001E-2</v>
      </c>
      <c r="S18" s="25">
        <f t="shared" si="96"/>
        <v>421.54946400000006</v>
      </c>
      <c r="T18" s="28">
        <v>0.16900000000000001</v>
      </c>
      <c r="U18" s="25">
        <f t="shared" si="97"/>
        <v>2544.3521220000002</v>
      </c>
      <c r="V18" s="39">
        <v>0.53300000000000003</v>
      </c>
      <c r="W18" s="25">
        <f t="shared" si="98"/>
        <v>8024.4951540000011</v>
      </c>
      <c r="X18" s="39">
        <v>0.39</v>
      </c>
      <c r="Y18" s="25">
        <f t="shared" si="99"/>
        <v>5871.5818200000012</v>
      </c>
      <c r="Z18" s="47">
        <v>3.1700000000000001E-3</v>
      </c>
      <c r="AA18" s="18">
        <f t="shared" si="100"/>
        <v>47.725421460000007</v>
      </c>
      <c r="AB18" s="27">
        <f>IF(M18&gt;0,(AD18+AL18)/M18,0)</f>
        <v>3.4118132505560487E-3</v>
      </c>
      <c r="AC18" s="47">
        <v>2.1000000000000001E-4</v>
      </c>
      <c r="AD18" s="37">
        <f t="shared" si="101"/>
        <v>3.1616209800000004</v>
      </c>
      <c r="AE18" s="28">
        <v>0.22040000000000001</v>
      </c>
      <c r="AF18" s="41">
        <f t="shared" si="102"/>
        <v>45.578058800000001</v>
      </c>
      <c r="AG18" s="28">
        <f t="shared" si="103"/>
        <v>0.93464448469582395</v>
      </c>
      <c r="AH18" s="29">
        <f t="shared" si="6"/>
        <v>0.93929536368451794</v>
      </c>
      <c r="AI18" s="43">
        <v>227</v>
      </c>
      <c r="AJ18" s="39">
        <v>8.8999999999999996E-2</v>
      </c>
      <c r="AK18" s="28">
        <v>0.2331</v>
      </c>
      <c r="AL18" s="41">
        <f t="shared" si="104"/>
        <v>48.204380700000002</v>
      </c>
      <c r="AM18" s="18">
        <v>1.7</v>
      </c>
      <c r="AN18" s="18"/>
      <c r="AO18" s="114">
        <f>AO17+AI18-AN18</f>
        <v>2343.2200000000012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5">SUM(D16:D18)</f>
        <v>45780</v>
      </c>
      <c r="E19" s="51"/>
      <c r="F19" s="51">
        <f t="shared" ref="F19" si="106">SUM(F16:F18)</f>
        <v>44361</v>
      </c>
      <c r="G19" s="52"/>
      <c r="H19" s="52"/>
      <c r="I19" s="51">
        <f t="shared" ref="I19:K19" si="107">SUM(I16:I18)</f>
        <v>46745</v>
      </c>
      <c r="J19" s="52"/>
      <c r="K19" s="51">
        <f t="shared" si="107"/>
        <v>48947</v>
      </c>
      <c r="L19" s="21">
        <f t="shared" ref="L19" si="108">IF(K19&gt;0,(K16*L16+K17*L17+K18*L18)/K19,0)</f>
        <v>7.9665679204037027E-2</v>
      </c>
      <c r="M19" s="52">
        <f t="shared" ref="M19" si="109">M16+M17+M18</f>
        <v>45047.604000000007</v>
      </c>
      <c r="N19" s="53">
        <f t="shared" ref="N19" si="110">IF(M19&gt;0,O19/M19,0)</f>
        <v>0.6733296482982758</v>
      </c>
      <c r="O19" s="54">
        <f t="shared" ref="O19" si="111">O16+O17+O18</f>
        <v>30331.887358000007</v>
      </c>
      <c r="P19" s="21">
        <f t="shared" ref="P19" si="112">IF(M19&gt;0,Q19/M19,0)</f>
        <v>0.30269408459548697</v>
      </c>
      <c r="Q19" s="54">
        <f t="shared" ref="Q19" si="113">Q16+Q17+Q18</f>
        <v>13635.643255999999</v>
      </c>
      <c r="R19" s="21">
        <f t="shared" ref="R19" si="114">IF(M19&gt;0,S19/M19,0)</f>
        <v>2.3976267106237212E-2</v>
      </c>
      <c r="S19" s="54">
        <f t="shared" ref="S19" si="115">S16+S17+S18</f>
        <v>1080.073386</v>
      </c>
      <c r="T19" s="21">
        <f t="shared" ref="T19" si="116">IF(M19&gt;0,U19/M19,0)</f>
        <v>0.17032964829827574</v>
      </c>
      <c r="U19" s="54">
        <f t="shared" ref="U19" si="117">U16+U17+U18</f>
        <v>7672.9425460000002</v>
      </c>
      <c r="V19" s="21">
        <f t="shared" ref="V19" si="118">IF(M19&gt;0,W19/M19,0)</f>
        <v>0.53967143349066915</v>
      </c>
      <c r="W19" s="54">
        <f t="shared" ref="W19" si="119">W16+W17+W18</f>
        <v>24310.905026000004</v>
      </c>
      <c r="X19" s="21">
        <f t="shared" ref="X19" si="120">IF(M19&gt;0,Y19/M19,0)</f>
        <v>0.38666138425475416</v>
      </c>
      <c r="Y19" s="54">
        <f t="shared" ref="Y19" si="121">Y16+Y17+Y18</f>
        <v>17418.168920000004</v>
      </c>
      <c r="Z19" s="55">
        <f t="shared" ref="Z19" si="122">IF(M19&gt;0,AA19/M19,0)</f>
        <v>3.1267139553082558E-3</v>
      </c>
      <c r="AA19" s="56">
        <f t="shared" ref="AA19" si="123">SUM(AA16:AA18)</f>
        <v>140.85097208000002</v>
      </c>
      <c r="AB19" s="55">
        <f t="shared" ref="AB19" si="124">IF(M19&gt;0,(AB16*M16+AB17*M17+AB18*M18)/M19,0)</f>
        <v>3.2836545561890484E-3</v>
      </c>
      <c r="AC19" s="55">
        <f t="shared" ref="AC19" si="125">IF(K19&gt;0,(K16*AC16+K17*AC17+K18*AC18)/K19,0)</f>
        <v>2.0999877418432182E-4</v>
      </c>
      <c r="AD19" s="52">
        <f t="shared" ref="AD19" si="126">SUM(AD16:AD18)</f>
        <v>9.4591262200000017</v>
      </c>
      <c r="AE19" s="53">
        <f t="shared" ref="AE19" si="127">IF(K19&gt;0,(K16*AE16+K17*AE17+K18*AE18)/K19,0)</f>
        <v>0.22193314809896419</v>
      </c>
      <c r="AF19" s="58">
        <f t="shared" ref="AF19" si="128">SUM(AF16:AF18)</f>
        <v>135.09496900000002</v>
      </c>
      <c r="AG19" s="53">
        <f t="shared" ref="AG19" si="129">IF(AND(AA19&gt;0),((AA16*AG16+AA17*AG17+AA18*AG18)/AA19),0)</f>
        <v>0.93372704370522608</v>
      </c>
      <c r="AH19" s="57">
        <f t="shared" si="6"/>
        <v>0.93691244561457576</v>
      </c>
      <c r="AI19" s="51">
        <f t="shared" ref="AI19" si="130">SUM(AI16:AI18)</f>
        <v>669</v>
      </c>
      <c r="AJ19" s="21">
        <f t="shared" ref="AJ19" si="131">IF(AI19&gt;0,(AJ16*AI16+AJ17*AI17+AJ18*AI18)/AI19,0)</f>
        <v>8.998654708520179E-2</v>
      </c>
      <c r="AK19" s="53">
        <f t="shared" ref="AK19" si="132">IF(K19&gt;0,(AK16*K16+AK17*K17+AK18*K18)/K19,0)</f>
        <v>0.22740293582854926</v>
      </c>
      <c r="AL19" s="58">
        <f t="shared" ref="AL19" si="133">SUM(AL16:AL18)</f>
        <v>138.46164390000001</v>
      </c>
      <c r="AM19" s="56"/>
      <c r="AN19" s="56">
        <f t="shared" ref="AN19" si="134">SUM(AN16:AN18)</f>
        <v>0</v>
      </c>
      <c r="AO19" s="106"/>
      <c r="AP19" s="107">
        <f>AO18</f>
        <v>2343.2200000000012</v>
      </c>
      <c r="AQ19" s="51">
        <f t="shared" ref="AQ19" si="135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54</v>
      </c>
      <c r="D20" s="12">
        <v>6187</v>
      </c>
      <c r="E20" s="12">
        <v>0</v>
      </c>
      <c r="F20" s="12">
        <v>13802</v>
      </c>
      <c r="G20" s="13">
        <v>1.6</v>
      </c>
      <c r="H20" s="13">
        <v>5.6</v>
      </c>
      <c r="I20" s="12">
        <v>15329</v>
      </c>
      <c r="J20" s="13"/>
      <c r="K20" s="12">
        <v>15981</v>
      </c>
      <c r="L20" s="14">
        <v>7.8E-2</v>
      </c>
      <c r="M20" s="24">
        <f t="shared" ref="M20:M22" si="136">K20*(1-L20)</f>
        <v>14734.482</v>
      </c>
      <c r="N20" s="15">
        <v>0.75600000000000001</v>
      </c>
      <c r="O20" s="25">
        <f t="shared" ref="O20:O22" si="137">M20*N20</f>
        <v>11139.268392</v>
      </c>
      <c r="P20" s="14">
        <v>0.19500000000000001</v>
      </c>
      <c r="Q20" s="25">
        <f t="shared" ref="Q20:Q22" si="138">M20*P20</f>
        <v>2873.22399</v>
      </c>
      <c r="R20" s="16">
        <v>4.9000000000000002E-2</v>
      </c>
      <c r="S20" s="25">
        <f t="shared" ref="S20:S22" si="139">M20*R20</f>
        <v>721.98961800000006</v>
      </c>
      <c r="T20" s="26">
        <v>0.17299999999999999</v>
      </c>
      <c r="U20" s="25">
        <f t="shared" ref="U20:U22" si="140">M20*T20</f>
        <v>2549.0653859999998</v>
      </c>
      <c r="V20" s="16">
        <v>0.53900000000000003</v>
      </c>
      <c r="W20" s="25">
        <f t="shared" ref="W20:W22" si="141">M20*V20</f>
        <v>7941.8857980000002</v>
      </c>
      <c r="X20" s="16">
        <v>0.39</v>
      </c>
      <c r="Y20" s="25">
        <f t="shared" ref="Y20:Y22" si="142">X20*M20</f>
        <v>5746.4479799999999</v>
      </c>
      <c r="Z20" s="17">
        <v>3.2200000000000002E-3</v>
      </c>
      <c r="AA20" s="18">
        <f t="shared" ref="AA20:AA22" si="143">M20*Z20</f>
        <v>47.445032040000001</v>
      </c>
      <c r="AB20" s="27">
        <f>IF(M20&gt;0,(AD20+AL20)/M20,0)</f>
        <v>3.0978719604801853E-3</v>
      </c>
      <c r="AC20" s="17">
        <v>2.2000000000000001E-4</v>
      </c>
      <c r="AD20" s="24">
        <f t="shared" ref="AD20:AD22" si="144">AC20*M20</f>
        <v>3.2415860400000001</v>
      </c>
      <c r="AE20" s="118">
        <v>0.216</v>
      </c>
      <c r="AF20" s="30">
        <f t="shared" ref="AF20:AF22" si="145">AI20*(1-AJ20)*AE20</f>
        <v>41.519736000000002</v>
      </c>
      <c r="AG20" s="28">
        <f t="shared" ref="AG20:AG22" si="146">IF(AND(AE20&gt;0,AC20&gt;0,Z20&gt;0),((Z20-AC20)*AE20)/((AE20-AC20)*Z20),0)</f>
        <v>0.9326269164187817</v>
      </c>
      <c r="AH20" s="60">
        <f t="shared" si="6"/>
        <v>0.92991088944025579</v>
      </c>
      <c r="AI20" s="12">
        <v>211</v>
      </c>
      <c r="AJ20" s="14">
        <v>8.8999999999999996E-2</v>
      </c>
      <c r="AK20" s="15">
        <v>0.22059999999999999</v>
      </c>
      <c r="AL20" s="30">
        <f t="shared" ref="AL20:AL22" si="147">AI20*(1-AJ20)*AK20</f>
        <v>42.403952599999997</v>
      </c>
      <c r="AM20" s="19">
        <v>1.65</v>
      </c>
      <c r="AN20" s="19">
        <v>1102.9000000000001</v>
      </c>
      <c r="AO20" s="102">
        <f>AO18+AI20-AN20</f>
        <v>1451.3200000000011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1" t="s">
        <v>51</v>
      </c>
      <c r="D21" s="34">
        <v>19781</v>
      </c>
      <c r="E21" s="34">
        <v>4</v>
      </c>
      <c r="F21" s="34">
        <v>15152</v>
      </c>
      <c r="G21" s="35">
        <v>4.9000000000000004</v>
      </c>
      <c r="H21" s="35">
        <v>5.8</v>
      </c>
      <c r="I21" s="34">
        <v>15169</v>
      </c>
      <c r="J21" s="35"/>
      <c r="K21" s="34">
        <v>14433</v>
      </c>
      <c r="L21" s="36">
        <v>7.5999999999999998E-2</v>
      </c>
      <c r="M21" s="37">
        <f t="shared" si="136"/>
        <v>13336.092000000001</v>
      </c>
      <c r="N21" s="38">
        <v>0.77300000000000002</v>
      </c>
      <c r="O21" s="25">
        <f t="shared" si="137"/>
        <v>10308.799116</v>
      </c>
      <c r="P21" s="36">
        <v>0.216</v>
      </c>
      <c r="Q21" s="25">
        <f t="shared" si="138"/>
        <v>2880.5958719999999</v>
      </c>
      <c r="R21" s="39">
        <v>1.0999999999999999E-2</v>
      </c>
      <c r="S21" s="25">
        <f t="shared" si="139"/>
        <v>146.697012</v>
      </c>
      <c r="T21" s="28">
        <v>0.161</v>
      </c>
      <c r="U21" s="25">
        <f t="shared" si="140"/>
        <v>2147.1108120000004</v>
      </c>
      <c r="V21" s="39">
        <v>0.54200000000000004</v>
      </c>
      <c r="W21" s="25">
        <f t="shared" si="141"/>
        <v>7228.1618640000006</v>
      </c>
      <c r="X21" s="39">
        <v>0.39</v>
      </c>
      <c r="Y21" s="25">
        <f t="shared" si="142"/>
        <v>5201.0758800000003</v>
      </c>
      <c r="Z21" s="40">
        <v>3.16E-3</v>
      </c>
      <c r="AA21" s="18">
        <f t="shared" si="143"/>
        <v>42.14205072</v>
      </c>
      <c r="AB21" s="27">
        <f>IF(M21&gt;0,(AD21+AL21)/M21,0)</f>
        <v>3.795072749948036E-3</v>
      </c>
      <c r="AC21" s="40">
        <v>2.2000000000000001E-4</v>
      </c>
      <c r="AD21" s="37">
        <f t="shared" si="144"/>
        <v>2.9339402400000001</v>
      </c>
      <c r="AE21" s="28">
        <v>0.219</v>
      </c>
      <c r="AF21" s="41">
        <f t="shared" si="145"/>
        <v>48.587121000000003</v>
      </c>
      <c r="AG21" s="28">
        <f t="shared" si="146"/>
        <v>0.93131531473152029</v>
      </c>
      <c r="AH21" s="29">
        <f t="shared" si="6"/>
        <v>0.94299547139729145</v>
      </c>
      <c r="AI21" s="34">
        <v>243</v>
      </c>
      <c r="AJ21" s="36">
        <v>8.6999999999999994E-2</v>
      </c>
      <c r="AK21" s="38">
        <v>0.21490000000000001</v>
      </c>
      <c r="AL21" s="41">
        <f t="shared" si="147"/>
        <v>47.677499100000006</v>
      </c>
      <c r="AM21" s="42">
        <v>1.65</v>
      </c>
      <c r="AN21" s="42"/>
      <c r="AO21" s="122">
        <f>AO20+AI21-AN21</f>
        <v>1694.3200000000011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46" t="s">
        <v>49</v>
      </c>
      <c r="D22" s="43">
        <v>17825</v>
      </c>
      <c r="E22" s="43">
        <v>2</v>
      </c>
      <c r="F22" s="43">
        <v>12228</v>
      </c>
      <c r="G22" s="37">
        <v>4.2</v>
      </c>
      <c r="H22" s="37">
        <v>6</v>
      </c>
      <c r="I22" s="43">
        <v>13771</v>
      </c>
      <c r="J22" s="37"/>
      <c r="K22" s="43">
        <v>14616</v>
      </c>
      <c r="L22" s="39">
        <v>7.1999999999999995E-2</v>
      </c>
      <c r="M22" s="37">
        <f t="shared" si="136"/>
        <v>13563.648000000001</v>
      </c>
      <c r="N22" s="28">
        <v>0.745</v>
      </c>
      <c r="O22" s="25">
        <f t="shared" si="137"/>
        <v>10104.91776</v>
      </c>
      <c r="P22" s="39">
        <v>0.22</v>
      </c>
      <c r="Q22" s="25">
        <f t="shared" si="138"/>
        <v>2984.0025600000004</v>
      </c>
      <c r="R22" s="39">
        <v>3.5000000000000003E-2</v>
      </c>
      <c r="S22" s="25">
        <f t="shared" si="139"/>
        <v>474.72768000000008</v>
      </c>
      <c r="T22" s="28">
        <v>0.17</v>
      </c>
      <c r="U22" s="25">
        <f t="shared" si="140"/>
        <v>2305.8201600000002</v>
      </c>
      <c r="V22" s="39">
        <v>0.53900000000000003</v>
      </c>
      <c r="W22" s="25">
        <f t="shared" si="141"/>
        <v>7310.8062720000007</v>
      </c>
      <c r="X22" s="39">
        <v>0.38</v>
      </c>
      <c r="Y22" s="25">
        <f t="shared" si="142"/>
        <v>5154.1862400000009</v>
      </c>
      <c r="Z22" s="47">
        <v>3.1800000000000001E-3</v>
      </c>
      <c r="AA22" s="18">
        <f t="shared" si="143"/>
        <v>43.132400640000007</v>
      </c>
      <c r="AB22" s="27">
        <f>IF(M22&gt;0,(AD22+AL22)/M22,0)</f>
        <v>3.41505528896061E-3</v>
      </c>
      <c r="AC22" s="47">
        <v>2.3000000000000001E-4</v>
      </c>
      <c r="AD22" s="37">
        <f t="shared" si="144"/>
        <v>3.1196390400000005</v>
      </c>
      <c r="AE22" s="28">
        <v>0.2225</v>
      </c>
      <c r="AF22" s="41">
        <f t="shared" si="145"/>
        <v>42.456782500000003</v>
      </c>
      <c r="AG22" s="28">
        <f t="shared" si="146"/>
        <v>0.92863289109822511</v>
      </c>
      <c r="AH22" s="29">
        <f t="shared" si="6"/>
        <v>0.9335996084181587</v>
      </c>
      <c r="AI22" s="43">
        <v>209</v>
      </c>
      <c r="AJ22" s="39">
        <v>8.6999999999999994E-2</v>
      </c>
      <c r="AK22" s="28">
        <v>0.22639999999999999</v>
      </c>
      <c r="AL22" s="41">
        <f t="shared" si="147"/>
        <v>43.200968799999998</v>
      </c>
      <c r="AM22" s="18">
        <v>1.6</v>
      </c>
      <c r="AN22" s="18"/>
      <c r="AO22" s="122">
        <f>AO21+AI22-AN22</f>
        <v>1903.3200000000011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8">SUM(D20:D22)</f>
        <v>43793</v>
      </c>
      <c r="E23" s="51"/>
      <c r="F23" s="51">
        <f t="shared" ref="F23" si="149">SUM(F20:F22)</f>
        <v>41182</v>
      </c>
      <c r="G23" s="52"/>
      <c r="H23" s="52"/>
      <c r="I23" s="51">
        <f t="shared" ref="I23:K23" si="150">SUM(I20:I22)</f>
        <v>44269</v>
      </c>
      <c r="J23" s="52"/>
      <c r="K23" s="51">
        <f t="shared" si="150"/>
        <v>45030</v>
      </c>
      <c r="L23" s="21">
        <f t="shared" ref="L23" si="151">IF(K23&gt;0,(K20*L20+K21*L21+K22*L22)/K23,0)</f>
        <v>7.5411459027315123E-2</v>
      </c>
      <c r="M23" s="52">
        <f t="shared" ref="M23" si="152">M20+M21+M22</f>
        <v>41634.222000000002</v>
      </c>
      <c r="N23" s="53">
        <f t="shared" ref="N23" si="153">IF(M23&gt;0,O23/M23,0)</f>
        <v>0.75786177217386219</v>
      </c>
      <c r="O23" s="54">
        <f t="shared" ref="O23" si="154">O20+O21+O22</f>
        <v>31552.985268</v>
      </c>
      <c r="P23" s="21">
        <f t="shared" ref="P23" si="155">IF(M23&gt;0,Q23/M23,0)</f>
        <v>0.20987115892306096</v>
      </c>
      <c r="Q23" s="54">
        <f t="shared" ref="Q23" si="156">Q20+Q21+Q22</f>
        <v>8737.8224220000011</v>
      </c>
      <c r="R23" s="21">
        <f t="shared" ref="R23" si="157">IF(M23&gt;0,S23/M23,0)</f>
        <v>3.2267068903076901E-2</v>
      </c>
      <c r="S23" s="54">
        <f t="shared" ref="S23" si="158">S20+S21+S22</f>
        <v>1343.4143100000001</v>
      </c>
      <c r="T23" s="21">
        <f t="shared" ref="T23" si="159">IF(M23&gt;0,U23/M23,0)</f>
        <v>0.1681788687681014</v>
      </c>
      <c r="U23" s="54">
        <f t="shared" ref="U23" si="160">U20+U21+U22</f>
        <v>7001.9963580000003</v>
      </c>
      <c r="V23" s="21">
        <f t="shared" ref="V23" si="161">IF(M23&gt;0,W23/M23,0)</f>
        <v>0.53996094688643403</v>
      </c>
      <c r="W23" s="54">
        <f t="shared" ref="W23" si="162">W20+W21+W22</f>
        <v>22480.853934000002</v>
      </c>
      <c r="X23" s="21">
        <f t="shared" ref="X23" si="163">IF(M23&gt;0,Y23/M23,0)</f>
        <v>0.38674218771279073</v>
      </c>
      <c r="Y23" s="54">
        <f t="shared" ref="Y23" si="164">Y20+Y21+Y22</f>
        <v>16101.710100000002</v>
      </c>
      <c r="Z23" s="55">
        <f t="shared" ref="Z23" si="165">IF(M23&gt;0,AA23/M23,0)</f>
        <v>3.1877498131224835E-3</v>
      </c>
      <c r="AA23" s="56">
        <f t="shared" ref="AA23" si="166">SUM(AA20:AA22)</f>
        <v>132.7194834</v>
      </c>
      <c r="AB23" s="55">
        <f t="shared" ref="AB23" si="167">IF(M23&gt;0,(AB20*M20+AB21*M21+AB22*M22)/M23,0)</f>
        <v>3.424528644248474E-3</v>
      </c>
      <c r="AC23" s="55">
        <f t="shared" ref="AC23" si="168">IF(K23&gt;0,(K20*AC20+K21*AC21+K22*AC22)/K23,0)</f>
        <v>2.232458361092605E-4</v>
      </c>
      <c r="AD23" s="52">
        <f t="shared" ref="AD23" si="169">SUM(AD20:AD22)</f>
        <v>9.2951653200000006</v>
      </c>
      <c r="AE23" s="53">
        <f t="shared" ref="AE23" si="170">IF(K23&gt;0,(K20*AE20+K21*AE21+K22*AE22)/K23,0)</f>
        <v>0.21907135243171219</v>
      </c>
      <c r="AF23" s="58">
        <f t="shared" ref="AF23" si="171">SUM(AF20:AF22)</f>
        <v>132.56363950000002</v>
      </c>
      <c r="AG23" s="53">
        <f t="shared" ref="AG23" si="172">IF(AND(AA23&gt;0),((AA20*AG20+AA21*AG21+AA22*AG22)/AA23),0)</f>
        <v>0.93091243200931661</v>
      </c>
      <c r="AH23" s="57">
        <f t="shared" si="6"/>
        <v>0.93575650344533523</v>
      </c>
      <c r="AI23" s="51">
        <f t="shared" ref="AI23" si="173">SUM(AI20:AI22)</f>
        <v>663</v>
      </c>
      <c r="AJ23" s="21">
        <f t="shared" ref="AJ23" si="174">IF(AI23&gt;0,(AJ20*AI20+AJ21*AI21+AJ22*AI22)/AI23,0)</f>
        <v>8.763650075414782E-2</v>
      </c>
      <c r="AK23" s="53">
        <f t="shared" ref="AK23" si="175">IF(K23&gt;0,(AK20*K20+AK21*K21+AK22*K22)/K23,0)</f>
        <v>0.22065562291805463</v>
      </c>
      <c r="AL23" s="58">
        <f t="shared" ref="AL23" si="176">SUM(AL20:AL22)</f>
        <v>133.2824205</v>
      </c>
      <c r="AM23" s="56"/>
      <c r="AN23" s="56">
        <f t="shared" ref="AN23" si="177">SUM(AN20:AN22)</f>
        <v>1102.9000000000001</v>
      </c>
      <c r="AO23" s="106"/>
      <c r="AP23" s="107">
        <f>AO22</f>
        <v>1903.3200000000011</v>
      </c>
      <c r="AQ23" s="51">
        <f t="shared" ref="AQ23" si="178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52</v>
      </c>
      <c r="D24" s="12">
        <v>3752</v>
      </c>
      <c r="E24" s="12">
        <v>0</v>
      </c>
      <c r="F24" s="12">
        <v>15742</v>
      </c>
      <c r="G24" s="13">
        <v>4.9000000000000004</v>
      </c>
      <c r="H24" s="13">
        <v>4.0999999999999996</v>
      </c>
      <c r="I24" s="12">
        <v>17138</v>
      </c>
      <c r="J24" s="13"/>
      <c r="K24" s="12">
        <v>15389</v>
      </c>
      <c r="L24" s="14">
        <v>7.6999999999999999E-2</v>
      </c>
      <c r="M24" s="24">
        <f t="shared" ref="M24:M26" si="179">K24*(1-L24)</f>
        <v>14204.047</v>
      </c>
      <c r="N24" s="15">
        <v>0.621</v>
      </c>
      <c r="O24" s="25">
        <f t="shared" ref="O24:O26" si="180">M24*N24</f>
        <v>8820.7131869999994</v>
      </c>
      <c r="P24" s="14">
        <v>0.35299999999999998</v>
      </c>
      <c r="Q24" s="25">
        <f t="shared" ref="Q24:Q26" si="181">M24*P24</f>
        <v>5014.0285910000002</v>
      </c>
      <c r="R24" s="16">
        <v>2.5999999999999999E-2</v>
      </c>
      <c r="S24" s="25">
        <f t="shared" ref="S24:S26" si="182">M24*R24</f>
        <v>369.30522200000001</v>
      </c>
      <c r="T24" s="26">
        <v>0.16700000000000001</v>
      </c>
      <c r="U24" s="25">
        <f t="shared" ref="U24:U26" si="183">M24*T24</f>
        <v>2372.0758490000003</v>
      </c>
      <c r="V24" s="16">
        <v>0.54900000000000004</v>
      </c>
      <c r="W24" s="25">
        <f t="shared" ref="W24:W26" si="184">M24*V24</f>
        <v>7798.0218030000005</v>
      </c>
      <c r="X24" s="16">
        <v>0.39</v>
      </c>
      <c r="Y24" s="25">
        <f t="shared" ref="Y24:Y26" si="185">X24*M24</f>
        <v>5539.5783300000003</v>
      </c>
      <c r="Z24" s="17">
        <v>3.16E-3</v>
      </c>
      <c r="AA24" s="18">
        <f t="shared" ref="AA24:AA26" si="186">M24*Z24</f>
        <v>44.884788520000001</v>
      </c>
      <c r="AB24" s="27">
        <f>IF(M24&gt;0,(AD24+AL24)/M24,0)</f>
        <v>3.5593667839876907E-3</v>
      </c>
      <c r="AC24" s="17">
        <v>2.7E-4</v>
      </c>
      <c r="AD24" s="24">
        <f t="shared" ref="AD24:AD26" si="187">AC24*M24</f>
        <v>3.8350926900000002</v>
      </c>
      <c r="AE24" s="118">
        <v>0.22020000000000001</v>
      </c>
      <c r="AF24" s="30">
        <f t="shared" ref="AF24:AF26" si="188">AI24*(1-AJ24)*AE24</f>
        <v>45.786626400000003</v>
      </c>
      <c r="AG24" s="28">
        <f t="shared" ref="AG24:AG26" si="189">IF(AND(AE24&gt;0,AC24&gt;0,Z24&gt;0),((Z24-AC24)*AE24)/((AE24-AC24)*Z24),0)</f>
        <v>0.91567973008673076</v>
      </c>
      <c r="AH24" s="60">
        <f t="shared" si="6"/>
        <v>0.92525559996115792</v>
      </c>
      <c r="AI24" s="12">
        <v>227</v>
      </c>
      <c r="AJ24" s="14">
        <v>8.4000000000000005E-2</v>
      </c>
      <c r="AK24" s="15">
        <v>0.22470000000000001</v>
      </c>
      <c r="AL24" s="30">
        <f t="shared" ref="AL24:AL26" si="190">AI24*(1-AJ24)*AK24</f>
        <v>46.722320400000008</v>
      </c>
      <c r="AM24" s="19">
        <v>1.65</v>
      </c>
      <c r="AN24" s="19">
        <v>1061.3399999999999</v>
      </c>
      <c r="AO24" s="102">
        <f>AO22+AI24-AN24</f>
        <v>1068.9800000000012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1" t="s">
        <v>51</v>
      </c>
      <c r="D25" s="34">
        <v>20592</v>
      </c>
      <c r="E25" s="34">
        <v>7</v>
      </c>
      <c r="F25" s="34">
        <v>16242</v>
      </c>
      <c r="G25" s="35">
        <v>2.9</v>
      </c>
      <c r="H25" s="35">
        <v>4.8</v>
      </c>
      <c r="I25" s="34">
        <v>16213</v>
      </c>
      <c r="J25" s="35"/>
      <c r="K25" s="34">
        <v>15507</v>
      </c>
      <c r="L25" s="36">
        <v>7.2999999999999995E-2</v>
      </c>
      <c r="M25" s="37">
        <f t="shared" si="179"/>
        <v>14374.989000000001</v>
      </c>
      <c r="N25" s="38">
        <v>0.73199999999999998</v>
      </c>
      <c r="O25" s="25">
        <f t="shared" si="180"/>
        <v>10522.491948000001</v>
      </c>
      <c r="P25" s="36">
        <v>0.25700000000000001</v>
      </c>
      <c r="Q25" s="25">
        <f t="shared" si="181"/>
        <v>3694.3721730000007</v>
      </c>
      <c r="R25" s="39">
        <v>1.0999999999999999E-2</v>
      </c>
      <c r="S25" s="25">
        <f t="shared" si="182"/>
        <v>158.12487899999999</v>
      </c>
      <c r="T25" s="28">
        <v>0.20699999999999999</v>
      </c>
      <c r="U25" s="25">
        <f t="shared" si="183"/>
        <v>2975.622723</v>
      </c>
      <c r="V25" s="39">
        <v>0.502</v>
      </c>
      <c r="W25" s="25">
        <f t="shared" si="184"/>
        <v>7216.2444780000005</v>
      </c>
      <c r="X25" s="39">
        <v>0.39</v>
      </c>
      <c r="Y25" s="25">
        <f t="shared" si="185"/>
        <v>5606.2457100000011</v>
      </c>
      <c r="Z25" s="40">
        <v>2.8800000000000002E-3</v>
      </c>
      <c r="AA25" s="18">
        <f t="shared" si="186"/>
        <v>41.399968320000006</v>
      </c>
      <c r="AB25" s="27">
        <f>IF(M25&gt;0,(AD25+AL25)/M25,0)</f>
        <v>3.114890826003414E-3</v>
      </c>
      <c r="AC25" s="40">
        <v>2.4000000000000001E-4</v>
      </c>
      <c r="AD25" s="37">
        <f t="shared" si="187"/>
        <v>3.4499973600000002</v>
      </c>
      <c r="AE25" s="28">
        <v>0.2238</v>
      </c>
      <c r="AF25" s="41">
        <f t="shared" si="188"/>
        <v>42.116922000000002</v>
      </c>
      <c r="AG25" s="28">
        <f t="shared" si="189"/>
        <v>0.91765074252996959</v>
      </c>
      <c r="AH25" s="29">
        <f t="shared" si="6"/>
        <v>0.92396054357799451</v>
      </c>
      <c r="AI25" s="34">
        <v>205</v>
      </c>
      <c r="AJ25" s="36">
        <v>8.2000000000000003E-2</v>
      </c>
      <c r="AK25" s="38">
        <v>0.21959999999999999</v>
      </c>
      <c r="AL25" s="41">
        <f t="shared" si="190"/>
        <v>41.326523999999999</v>
      </c>
      <c r="AM25" s="42">
        <v>1.63</v>
      </c>
      <c r="AN25" s="42"/>
      <c r="AO25" s="122">
        <f>AO24+AI25-AN25</f>
        <v>1273.9800000000012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46" t="s">
        <v>49</v>
      </c>
      <c r="D26" s="43">
        <v>22424</v>
      </c>
      <c r="E26" s="43">
        <v>3</v>
      </c>
      <c r="F26" s="43">
        <v>18380</v>
      </c>
      <c r="G26" s="37">
        <v>2.6</v>
      </c>
      <c r="H26" s="37">
        <v>4.5999999999999996</v>
      </c>
      <c r="I26" s="43">
        <v>19032</v>
      </c>
      <c r="J26" s="37"/>
      <c r="K26" s="43">
        <v>15822</v>
      </c>
      <c r="L26" s="39">
        <v>6.9000000000000006E-2</v>
      </c>
      <c r="M26" s="37">
        <f t="shared" si="179"/>
        <v>14730.282000000001</v>
      </c>
      <c r="N26" s="28">
        <v>0.73</v>
      </c>
      <c r="O26" s="25">
        <f t="shared" si="180"/>
        <v>10753.10586</v>
      </c>
      <c r="P26" s="39">
        <v>0.254</v>
      </c>
      <c r="Q26" s="25">
        <f t="shared" si="181"/>
        <v>3741.4916280000002</v>
      </c>
      <c r="R26" s="39">
        <v>1.6E-2</v>
      </c>
      <c r="S26" s="25">
        <f t="shared" si="182"/>
        <v>235.68451200000001</v>
      </c>
      <c r="T26" s="28">
        <v>0.218</v>
      </c>
      <c r="U26" s="25">
        <f t="shared" si="183"/>
        <v>3211.2014760000002</v>
      </c>
      <c r="V26" s="39">
        <v>0.505</v>
      </c>
      <c r="W26" s="25">
        <f t="shared" si="184"/>
        <v>7438.7924100000009</v>
      </c>
      <c r="X26" s="39">
        <v>0.39</v>
      </c>
      <c r="Y26" s="25">
        <f t="shared" si="185"/>
        <v>5744.8099800000009</v>
      </c>
      <c r="Z26" s="47">
        <v>3.1900000000000001E-3</v>
      </c>
      <c r="AA26" s="18">
        <f t="shared" si="186"/>
        <v>46.989599580000004</v>
      </c>
      <c r="AB26" s="27">
        <f>IF(M26&gt;0,(AD26+AL26)/M26,0)</f>
        <v>3.3858939889949151E-3</v>
      </c>
      <c r="AC26" s="47">
        <v>2.4000000000000001E-4</v>
      </c>
      <c r="AD26" s="37">
        <f t="shared" si="187"/>
        <v>3.5352676800000005</v>
      </c>
      <c r="AE26" s="28">
        <v>0.2225</v>
      </c>
      <c r="AF26" s="41">
        <f t="shared" si="188"/>
        <v>46.570140000000002</v>
      </c>
      <c r="AG26" s="28">
        <f t="shared" si="189"/>
        <v>0.92576346660566122</v>
      </c>
      <c r="AH26" s="29">
        <f t="shared" si="6"/>
        <v>0.93012595288099909</v>
      </c>
      <c r="AI26" s="43">
        <v>228</v>
      </c>
      <c r="AJ26" s="39">
        <v>8.2000000000000003E-2</v>
      </c>
      <c r="AK26" s="28">
        <v>0.22140000000000001</v>
      </c>
      <c r="AL26" s="41">
        <f t="shared" si="190"/>
        <v>46.339905600000002</v>
      </c>
      <c r="AM26" s="18">
        <v>1.65</v>
      </c>
      <c r="AN26" s="18"/>
      <c r="AO26" s="122">
        <f>AO25+AI26-AN26</f>
        <v>1501.9800000000012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91">SUM(D24:D26)</f>
        <v>46768</v>
      </c>
      <c r="E27" s="51"/>
      <c r="F27" s="51">
        <f t="shared" ref="F27" si="192">SUM(F24:F26)</f>
        <v>50364</v>
      </c>
      <c r="G27" s="52"/>
      <c r="H27" s="52"/>
      <c r="I27" s="51">
        <f t="shared" ref="I27:K27" si="193">SUM(I24:I26)</f>
        <v>52383</v>
      </c>
      <c r="J27" s="52"/>
      <c r="K27" s="51">
        <f t="shared" si="193"/>
        <v>46718</v>
      </c>
      <c r="L27" s="21">
        <f t="shared" ref="L27" si="194">IF(K27&gt;0,(K24*L24+K25*L25+K26*L26)/K27,0)</f>
        <v>7.2962926495141051E-2</v>
      </c>
      <c r="M27" s="52">
        <f t="shared" ref="M27" si="195">M24+M25+M26</f>
        <v>43309.317999999999</v>
      </c>
      <c r="N27" s="53">
        <f t="shared" ref="N27" si="196">IF(M27&gt;0,O27/M27,0)</f>
        <v>0.69491537583205532</v>
      </c>
      <c r="O27" s="54">
        <f t="shared" ref="O27" si="197">O24+O25+O26</f>
        <v>30096.310995</v>
      </c>
      <c r="P27" s="21">
        <f t="shared" ref="P27" si="198">IF(M27&gt;0,Q27/M27,0)</f>
        <v>0.28746452188418209</v>
      </c>
      <c r="Q27" s="54">
        <f t="shared" ref="Q27" si="199">Q24+Q25+Q26</f>
        <v>12449.892392000002</v>
      </c>
      <c r="R27" s="21">
        <f t="shared" ref="R27" si="200">IF(M27&gt;0,S27/M27,0)</f>
        <v>1.7620102283762585E-2</v>
      </c>
      <c r="S27" s="54">
        <f t="shared" ref="S27" si="201">S24+S25+S26</f>
        <v>763.11461300000008</v>
      </c>
      <c r="T27" s="21">
        <f t="shared" ref="T27" si="202">IF(M27&gt;0,U27/M27,0)</f>
        <v>0.19762260047595301</v>
      </c>
      <c r="U27" s="54">
        <f t="shared" ref="U27" si="203">U24+U25+U26</f>
        <v>8558.9000479999995</v>
      </c>
      <c r="V27" s="21">
        <f t="shared" ref="V27" si="204">IF(M27&gt;0,W27/M27,0)</f>
        <v>0.51843482483376913</v>
      </c>
      <c r="W27" s="54">
        <f t="shared" ref="W27" si="205">W24+W25+W26</f>
        <v>22453.058691000002</v>
      </c>
      <c r="X27" s="21">
        <f t="shared" ref="X27" si="206">IF(M27&gt;0,Y27/M27,0)</f>
        <v>0.39</v>
      </c>
      <c r="Y27" s="54">
        <f t="shared" ref="Y27" si="207">Y24+Y25+Y26</f>
        <v>16890.634020000001</v>
      </c>
      <c r="Z27" s="55">
        <f t="shared" ref="Z27" si="208">IF(M27&gt;0,AA27/M27,0)</f>
        <v>3.0772674928753207E-3</v>
      </c>
      <c r="AA27" s="56">
        <f t="shared" ref="AA27" si="209">SUM(AA24:AA26)</f>
        <v>133.27435642</v>
      </c>
      <c r="AB27" s="55">
        <f t="shared" ref="AB27" si="210">IF(M27&gt;0,(AB24*M24+AB25*M25+AB26*M26)/M27,0)</f>
        <v>3.3528375517250129E-3</v>
      </c>
      <c r="AC27" s="55">
        <f t="shared" ref="AC27" si="211">IF(K27&gt;0,(K24*AC24+K25*AC25+K26*AC26)/K27,0)</f>
        <v>2.4988205830729057E-4</v>
      </c>
      <c r="AD27" s="52">
        <f t="shared" ref="AD27" si="212">SUM(AD24:AD26)</f>
        <v>10.820357730000001</v>
      </c>
      <c r="AE27" s="53">
        <f t="shared" ref="AE27" si="213">IF(K27&gt;0,(K24*AE24+K25*AE25+K26*AE26)/K27,0)</f>
        <v>0.22217388158739673</v>
      </c>
      <c r="AF27" s="58">
        <f t="shared" ref="AF27" si="214">SUM(AF24:AF26)</f>
        <v>134.47368840000001</v>
      </c>
      <c r="AG27" s="53">
        <f t="shared" ref="AG27" si="215">IF(AND(AA27&gt;0),((AA24*AG24+AA25*AG25+AA26*AG26)/AA27),0)</f>
        <v>0.9198473029711407</v>
      </c>
      <c r="AH27" s="57">
        <f t="shared" si="6"/>
        <v>0.92651486818791096</v>
      </c>
      <c r="AI27" s="51">
        <f t="shared" ref="AI27" si="216">SUM(AI24:AI26)</f>
        <v>660</v>
      </c>
      <c r="AJ27" s="21">
        <f t="shared" ref="AJ27" si="217">IF(AI27&gt;0,(AJ24*AI24+AJ25*AI25+AJ26*AI26)/AI27,0)</f>
        <v>8.2687878787878782E-2</v>
      </c>
      <c r="AK27" s="53">
        <f t="shared" ref="AK27" si="218">IF(K27&gt;0,(AK24*K24+AK25*K25+AK26*K26)/K27,0)</f>
        <v>0.22188955648786335</v>
      </c>
      <c r="AL27" s="58">
        <f t="shared" ref="AL27" si="219">SUM(AL24:AL26)</f>
        <v>134.38875000000002</v>
      </c>
      <c r="AM27" s="56"/>
      <c r="AN27" s="56">
        <f t="shared" ref="AN27" si="220">SUM(AN24:AN26)</f>
        <v>1061.3399999999999</v>
      </c>
      <c r="AO27" s="106"/>
      <c r="AP27" s="107">
        <f>AO26</f>
        <v>1501.9800000000012</v>
      </c>
      <c r="AQ27" s="51">
        <f t="shared" ref="AQ27" si="221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52</v>
      </c>
      <c r="D28" s="12">
        <v>6596</v>
      </c>
      <c r="E28" s="12">
        <v>1</v>
      </c>
      <c r="F28" s="12">
        <v>15261</v>
      </c>
      <c r="G28" s="13">
        <v>2.6</v>
      </c>
      <c r="H28" s="13">
        <v>2.9</v>
      </c>
      <c r="I28" s="12">
        <v>16001</v>
      </c>
      <c r="J28" s="13"/>
      <c r="K28" s="12">
        <v>15627</v>
      </c>
      <c r="L28" s="14">
        <v>7.9000000000000001E-2</v>
      </c>
      <c r="M28" s="24">
        <f t="shared" ref="M28:M30" si="222">K28*(1-L28)</f>
        <v>14392.467000000001</v>
      </c>
      <c r="N28" s="15">
        <v>0.61399999999999999</v>
      </c>
      <c r="O28" s="25">
        <f t="shared" ref="O28:O30" si="223">M28*N28</f>
        <v>8836.9747380000008</v>
      </c>
      <c r="P28" s="14">
        <v>0.34300000000000003</v>
      </c>
      <c r="Q28" s="25">
        <f t="shared" ref="Q28:Q30" si="224">M28*P28</f>
        <v>4936.6161810000003</v>
      </c>
      <c r="R28" s="16">
        <v>4.2999999999999997E-2</v>
      </c>
      <c r="S28" s="25">
        <f t="shared" ref="S28:S30" si="225">M28*R28</f>
        <v>618.876081</v>
      </c>
      <c r="T28" s="26">
        <v>0.20799999999999999</v>
      </c>
      <c r="U28" s="25">
        <f t="shared" ref="U28:U30" si="226">M28*T28</f>
        <v>2993.6331359999999</v>
      </c>
      <c r="V28" s="16">
        <v>0.51500000000000001</v>
      </c>
      <c r="W28" s="25">
        <f t="shared" ref="W28:W30" si="227">M28*V28</f>
        <v>7412.1205050000008</v>
      </c>
      <c r="X28" s="16">
        <v>0.4</v>
      </c>
      <c r="Y28" s="25">
        <f t="shared" ref="Y28:Y30" si="228">X28*M28</f>
        <v>5756.9868000000006</v>
      </c>
      <c r="Z28" s="17">
        <v>3.1900000000000001E-3</v>
      </c>
      <c r="AA28" s="18">
        <f t="shared" ref="AA28:AA30" si="229">M28*Z28</f>
        <v>45.911969730000003</v>
      </c>
      <c r="AB28" s="27">
        <f>IF(M28&gt;0,(AD28+AL28)/M28,0)</f>
        <v>3.2951256313458977E-3</v>
      </c>
      <c r="AC28" s="17">
        <v>2.3000000000000001E-4</v>
      </c>
      <c r="AD28" s="24">
        <f t="shared" ref="AD28:AD30" si="230">AC28*M28</f>
        <v>3.3102674100000002</v>
      </c>
      <c r="AE28" s="118">
        <v>0.224</v>
      </c>
      <c r="AF28" s="30">
        <f t="shared" ref="AF28:AF30" si="231">AI28*(1-AJ28)*AE28</f>
        <v>43.057504000000002</v>
      </c>
      <c r="AG28" s="28">
        <f t="shared" ref="AG28:AG30" si="232">IF(AND(AE28&gt;0,AC28&gt;0,Z28&gt;0),((Z28-AC28)*AE28)/((AE28-AC28)*Z28),0)</f>
        <v>0.92885341994263881</v>
      </c>
      <c r="AH28" s="60">
        <f t="shared" si="6"/>
        <v>0.93113309162109192</v>
      </c>
      <c r="AI28" s="12">
        <v>211</v>
      </c>
      <c r="AJ28" s="14">
        <v>8.8999999999999996E-2</v>
      </c>
      <c r="AK28" s="15">
        <v>0.22950000000000001</v>
      </c>
      <c r="AL28" s="30">
        <f t="shared" ref="AL28:AL30" si="233">AI28*(1-AJ28)*AK28</f>
        <v>44.1147195</v>
      </c>
      <c r="AM28" s="19">
        <v>1.62</v>
      </c>
      <c r="AN28" s="19">
        <v>611.72</v>
      </c>
      <c r="AO28" s="102">
        <f>AO26+AI28-AN28</f>
        <v>1101.2600000000011</v>
      </c>
      <c r="AP28" s="103"/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1" t="s">
        <v>53</v>
      </c>
      <c r="D29" s="34">
        <v>23193</v>
      </c>
      <c r="E29" s="34">
        <v>5</v>
      </c>
      <c r="F29" s="34">
        <v>16758</v>
      </c>
      <c r="G29" s="35">
        <v>1.5</v>
      </c>
      <c r="H29" s="35">
        <v>4</v>
      </c>
      <c r="I29" s="34">
        <v>17487</v>
      </c>
      <c r="J29" s="35"/>
      <c r="K29" s="34">
        <v>15882</v>
      </c>
      <c r="L29" s="36">
        <v>7.0000000000000007E-2</v>
      </c>
      <c r="M29" s="37">
        <f t="shared" si="222"/>
        <v>14770.259999999998</v>
      </c>
      <c r="N29" s="38">
        <v>0.72199999999999998</v>
      </c>
      <c r="O29" s="25">
        <f t="shared" si="223"/>
        <v>10664.127719999999</v>
      </c>
      <c r="P29" s="36">
        <v>0.214</v>
      </c>
      <c r="Q29" s="25">
        <f t="shared" si="224"/>
        <v>3160.8356399999998</v>
      </c>
      <c r="R29" s="39">
        <v>6.4000000000000001E-2</v>
      </c>
      <c r="S29" s="25">
        <f t="shared" si="225"/>
        <v>945.29663999999991</v>
      </c>
      <c r="T29" s="28">
        <v>0.182</v>
      </c>
      <c r="U29" s="25">
        <f t="shared" si="226"/>
        <v>2688.1873199999995</v>
      </c>
      <c r="V29" s="39">
        <v>0.53700000000000003</v>
      </c>
      <c r="W29" s="25">
        <f t="shared" si="227"/>
        <v>7931.6296199999997</v>
      </c>
      <c r="X29" s="39">
        <v>0.39</v>
      </c>
      <c r="Y29" s="25">
        <f t="shared" si="228"/>
        <v>5760.4013999999997</v>
      </c>
      <c r="Z29" s="40">
        <v>3.0500000000000002E-3</v>
      </c>
      <c r="AA29" s="18">
        <f t="shared" si="229"/>
        <v>45.049292999999999</v>
      </c>
      <c r="AB29" s="27">
        <f>IF(M29&gt;0,(AD29+AL29)/M29,0)</f>
        <v>3.1810196570676483E-3</v>
      </c>
      <c r="AC29" s="40">
        <v>2.4000000000000001E-4</v>
      </c>
      <c r="AD29" s="37">
        <f t="shared" si="230"/>
        <v>3.5448623999999995</v>
      </c>
      <c r="AE29" s="28">
        <v>0.21790000000000001</v>
      </c>
      <c r="AF29" s="41">
        <f t="shared" si="231"/>
        <v>42.068863499999999</v>
      </c>
      <c r="AG29" s="28">
        <f t="shared" si="232"/>
        <v>0.92232734766058655</v>
      </c>
      <c r="AH29" s="29">
        <f t="shared" si="6"/>
        <v>0.9255397362793385</v>
      </c>
      <c r="AI29" s="34">
        <v>211</v>
      </c>
      <c r="AJ29" s="36">
        <v>8.5000000000000006E-2</v>
      </c>
      <c r="AK29" s="38">
        <v>0.22500000000000001</v>
      </c>
      <c r="AL29" s="41">
        <f t="shared" si="233"/>
        <v>43.439624999999999</v>
      </c>
      <c r="AM29" s="42">
        <v>1.7</v>
      </c>
      <c r="AN29" s="42"/>
      <c r="AO29" s="122">
        <f>AO28+AI29-AN29</f>
        <v>1312.2600000000011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46" t="s">
        <v>49</v>
      </c>
      <c r="D30" s="43">
        <v>22607</v>
      </c>
      <c r="E30" s="43">
        <v>2</v>
      </c>
      <c r="F30" s="43">
        <v>17823</v>
      </c>
      <c r="G30" s="37">
        <v>1.6</v>
      </c>
      <c r="H30" s="37">
        <v>5.4</v>
      </c>
      <c r="I30" s="43">
        <v>18380</v>
      </c>
      <c r="J30" s="37"/>
      <c r="K30" s="43">
        <v>15879</v>
      </c>
      <c r="L30" s="39">
        <v>7.1999999999999995E-2</v>
      </c>
      <c r="M30" s="37">
        <f t="shared" si="222"/>
        <v>14735.712000000001</v>
      </c>
      <c r="N30" s="28">
        <v>0.79300000000000004</v>
      </c>
      <c r="O30" s="25">
        <f t="shared" si="223"/>
        <v>11685.419616000001</v>
      </c>
      <c r="P30" s="39">
        <v>0.182</v>
      </c>
      <c r="Q30" s="25">
        <f t="shared" si="224"/>
        <v>2681.8995840000002</v>
      </c>
      <c r="R30" s="39">
        <v>2.5000000000000001E-2</v>
      </c>
      <c r="S30" s="25">
        <f t="shared" si="225"/>
        <v>368.39280000000008</v>
      </c>
      <c r="T30" s="28">
        <v>0.187</v>
      </c>
      <c r="U30" s="25">
        <f t="shared" si="226"/>
        <v>2755.5781440000001</v>
      </c>
      <c r="V30" s="39">
        <v>0.53800000000000003</v>
      </c>
      <c r="W30" s="25">
        <f t="shared" si="227"/>
        <v>7927.8130560000009</v>
      </c>
      <c r="X30" s="39">
        <v>0.39</v>
      </c>
      <c r="Y30" s="25">
        <f t="shared" si="228"/>
        <v>5746.9276800000007</v>
      </c>
      <c r="Z30" s="47">
        <v>2.9499999999999999E-3</v>
      </c>
      <c r="AA30" s="18">
        <f t="shared" si="229"/>
        <v>43.470350400000001</v>
      </c>
      <c r="AB30" s="27">
        <f>IF(M30&gt;0,(AD30+AL30)/M30,0)</f>
        <v>3.1547434504691726E-3</v>
      </c>
      <c r="AC30" s="47">
        <v>2.5999999999999998E-4</v>
      </c>
      <c r="AD30" s="37">
        <f t="shared" si="230"/>
        <v>3.83128512</v>
      </c>
      <c r="AE30" s="28">
        <v>0.21659999999999999</v>
      </c>
      <c r="AF30" s="41">
        <f t="shared" si="231"/>
        <v>41.376231599999997</v>
      </c>
      <c r="AG30" s="28">
        <f t="shared" si="232"/>
        <v>0.91296029633204479</v>
      </c>
      <c r="AH30" s="29">
        <f t="shared" si="6"/>
        <v>0.91865406106658876</v>
      </c>
      <c r="AI30" s="43">
        <v>209</v>
      </c>
      <c r="AJ30" s="39">
        <v>8.5999999999999993E-2</v>
      </c>
      <c r="AK30" s="28">
        <v>0.2233</v>
      </c>
      <c r="AL30" s="41">
        <f t="shared" si="233"/>
        <v>42.656105799999999</v>
      </c>
      <c r="AM30" s="18">
        <v>1.6</v>
      </c>
      <c r="AN30" s="18"/>
      <c r="AO30" s="122">
        <f>AO29+AI30-AN30</f>
        <v>1521.2600000000011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34">SUM(D28:D30)</f>
        <v>52396</v>
      </c>
      <c r="E31" s="51"/>
      <c r="F31" s="51">
        <f t="shared" ref="F31" si="235">SUM(F28:F30)</f>
        <v>49842</v>
      </c>
      <c r="G31" s="52"/>
      <c r="H31" s="52"/>
      <c r="I31" s="51">
        <f t="shared" ref="I31:K31" si="236">SUM(I28:I30)</f>
        <v>51868</v>
      </c>
      <c r="J31" s="52"/>
      <c r="K31" s="51">
        <f t="shared" si="236"/>
        <v>47388</v>
      </c>
      <c r="L31" s="21">
        <f t="shared" ref="L31" si="237">IF(K31&gt;0,(K28*L28+K29*L29+K30*L30)/K31,0)</f>
        <v>7.3638072929855664E-2</v>
      </c>
      <c r="M31" s="52">
        <f t="shared" ref="M31" si="238">M28+M29+M30</f>
        <v>43898.438999999998</v>
      </c>
      <c r="N31" s="53">
        <f t="shared" ref="N31" si="239">IF(M31&gt;0,O31/M31,0)</f>
        <v>0.71042439741422247</v>
      </c>
      <c r="O31" s="54">
        <f t="shared" ref="O31" si="240">O28+O29+O30</f>
        <v>31186.522074</v>
      </c>
      <c r="P31" s="21">
        <f t="shared" ref="P31" si="241">IF(M31&gt;0,Q31/M31,0)</f>
        <v>0.24555204354760773</v>
      </c>
      <c r="Q31" s="54">
        <f t="shared" ref="Q31" si="242">Q28+Q29+Q30</f>
        <v>10779.351405000001</v>
      </c>
      <c r="R31" s="21">
        <f t="shared" ref="R31" si="243">IF(M31&gt;0,S31/M31,0)</f>
        <v>4.4023559038169902E-2</v>
      </c>
      <c r="S31" s="54">
        <f t="shared" ref="S31" si="244">S28+S29+S30</f>
        <v>1932.565521</v>
      </c>
      <c r="T31" s="21">
        <f t="shared" ref="T31" si="245">IF(M31&gt;0,U31/M31,0)</f>
        <v>0.19220270224187244</v>
      </c>
      <c r="U31" s="54">
        <f t="shared" ref="U31" si="246">U28+U29+U30</f>
        <v>8437.3986000000004</v>
      </c>
      <c r="V31" s="21">
        <f t="shared" ref="V31" si="247">IF(M31&gt;0,W31/M31,0)</f>
        <v>0.53012279504972837</v>
      </c>
      <c r="W31" s="54">
        <f t="shared" ref="W31" si="248">W28+W29+W30</f>
        <v>23271.563181000001</v>
      </c>
      <c r="X31" s="21">
        <f t="shared" ref="X31" si="249">IF(M31&gt;0,Y31/M31,0)</f>
        <v>0.3932785828671494</v>
      </c>
      <c r="Y31" s="54">
        <f t="shared" ref="Y31" si="250">Y28+Y29+Y30</f>
        <v>17264.315880000002</v>
      </c>
      <c r="Z31" s="55">
        <f t="shared" ref="Z31" si="251">IF(M31&gt;0,AA31/M31,0)</f>
        <v>3.0623324243944077E-3</v>
      </c>
      <c r="AA31" s="56">
        <f t="shared" ref="AA31" si="252">SUM(AA28:AA30)</f>
        <v>134.43161313000002</v>
      </c>
      <c r="AB31" s="55">
        <f t="shared" ref="AB31" si="253">IF(M31&gt;0,(AB28*M28+AB29*M29+AB30*M30)/M31,0)</f>
        <v>3.2096099187034874E-3</v>
      </c>
      <c r="AC31" s="55">
        <f t="shared" ref="AC31" si="254">IF(K31&gt;0,(K28*AC28+K29*AC29+K30*AC30)/K31,0)</f>
        <v>2.4340402633578117E-4</v>
      </c>
      <c r="AD31" s="52">
        <f t="shared" ref="AD31" si="255">SUM(AD28:AD30)</f>
        <v>10.68641493</v>
      </c>
      <c r="AE31" s="53">
        <f t="shared" ref="AE31" si="256">IF(K31&gt;0,(K28*AE28+K29*AE29+K30*AE30)/K31,0)</f>
        <v>0.21947596859964549</v>
      </c>
      <c r="AF31" s="58">
        <f t="shared" ref="AF31" si="257">SUM(AF28:AF30)</f>
        <v>126.5025991</v>
      </c>
      <c r="AG31" s="53">
        <f t="shared" ref="AG31" si="258">IF(AND(AA31&gt;0),((AA28*AG28+AA29*AG29+AA30*AG30)/AA31),0)</f>
        <v>0.92152720721822556</v>
      </c>
      <c r="AH31" s="57">
        <f t="shared" si="6"/>
        <v>0.92516076927138469</v>
      </c>
      <c r="AI31" s="51">
        <f t="shared" ref="AI31" si="259">SUM(AI28:AI30)</f>
        <v>631</v>
      </c>
      <c r="AJ31" s="21">
        <f t="shared" ref="AJ31" si="260">IF(AI31&gt;0,(AJ28*AI28+AJ29*AI29+AJ30*AI30)/AI31,0)</f>
        <v>8.666877971473852E-2</v>
      </c>
      <c r="AK31" s="53">
        <f t="shared" ref="AK31" si="261">IF(K31&gt;0,(AK28*K28+AK29*K29+AK30*K30)/K31,0)</f>
        <v>0.22591430741959992</v>
      </c>
      <c r="AL31" s="58">
        <f t="shared" ref="AL31" si="262">SUM(AL28:AL30)</f>
        <v>130.21045029999999</v>
      </c>
      <c r="AM31" s="56"/>
      <c r="AN31" s="56">
        <f t="shared" ref="AN31" si="263">SUM(AN28:AN30)</f>
        <v>611.72</v>
      </c>
      <c r="AO31" s="106"/>
      <c r="AP31" s="107">
        <f>AO30</f>
        <v>1521.2600000000011</v>
      </c>
      <c r="AQ31" s="51">
        <f t="shared" ref="AQ31" si="264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52</v>
      </c>
      <c r="D32" s="12">
        <v>4551</v>
      </c>
      <c r="E32" s="12">
        <v>2</v>
      </c>
      <c r="F32" s="12">
        <v>17549</v>
      </c>
      <c r="G32" s="13">
        <v>1.4</v>
      </c>
      <c r="H32" s="13">
        <v>4</v>
      </c>
      <c r="I32" s="12">
        <v>18399</v>
      </c>
      <c r="J32" s="13"/>
      <c r="K32" s="12">
        <v>16038</v>
      </c>
      <c r="L32" s="14">
        <v>8.2000000000000003E-2</v>
      </c>
      <c r="M32" s="24">
        <f t="shared" ref="M32:M34" si="265">K32*(1-L32)</f>
        <v>14722.884</v>
      </c>
      <c r="N32" s="15">
        <v>0.747</v>
      </c>
      <c r="O32" s="25">
        <f t="shared" ref="O32:O34" si="266">M32*N32</f>
        <v>10997.994348</v>
      </c>
      <c r="P32" s="14">
        <v>0.23400000000000001</v>
      </c>
      <c r="Q32" s="25">
        <f t="shared" ref="Q32:Q34" si="267">M32*P32</f>
        <v>3445.1548560000001</v>
      </c>
      <c r="R32" s="16">
        <v>1.9E-2</v>
      </c>
      <c r="S32" s="25">
        <f t="shared" ref="S32:S34" si="268">M32*R32</f>
        <v>279.73479600000002</v>
      </c>
      <c r="T32" s="26">
        <v>0.19600000000000001</v>
      </c>
      <c r="U32" s="25">
        <f t="shared" ref="U32:U34" si="269">M32*T32</f>
        <v>2885.6852640000002</v>
      </c>
      <c r="V32" s="16">
        <v>0.52700000000000002</v>
      </c>
      <c r="W32" s="25">
        <f t="shared" ref="W32:W34" si="270">M32*V32</f>
        <v>7758.9598679999999</v>
      </c>
      <c r="X32" s="16">
        <v>0.39</v>
      </c>
      <c r="Y32" s="25">
        <f t="shared" ref="Y32:Y34" si="271">X32*M32</f>
        <v>5741.9247599999999</v>
      </c>
      <c r="Z32" s="17">
        <v>2.96E-3</v>
      </c>
      <c r="AA32" s="18">
        <f t="shared" ref="AA32:AA34" si="272">M32*Z32</f>
        <v>43.57973664</v>
      </c>
      <c r="AB32" s="27">
        <f>IF(M32&gt;0,(AD32+AL32)/M32,0)</f>
        <v>3.2249167051781429E-3</v>
      </c>
      <c r="AC32" s="17">
        <v>2.4000000000000001E-4</v>
      </c>
      <c r="AD32" s="24">
        <f t="shared" ref="AD32:AD34" si="273">AC32*M32</f>
        <v>3.5334921600000002</v>
      </c>
      <c r="AE32" s="118">
        <v>0.21729999999999999</v>
      </c>
      <c r="AF32" s="30">
        <f t="shared" ref="AF32:AF34" si="274">AI32*(1-AJ32)*AE32</f>
        <v>42.1057864</v>
      </c>
      <c r="AG32" s="28">
        <f t="shared" ref="AG32:AG34" si="275">IF(AND(AE32&gt;0,AC32&gt;0,Z32&gt;0),((Z32-AC32)*AE32)/((AE32-AC32)*Z32),0)</f>
        <v>0.91993495384262913</v>
      </c>
      <c r="AH32" s="60">
        <f t="shared" si="6"/>
        <v>0.92655995995661811</v>
      </c>
      <c r="AI32" s="12">
        <v>212</v>
      </c>
      <c r="AJ32" s="14">
        <v>8.5999999999999993E-2</v>
      </c>
      <c r="AK32" s="15">
        <v>0.2268</v>
      </c>
      <c r="AL32" s="30">
        <f t="shared" ref="AL32:AL34" si="276">AI32*(1-AJ32)*AK32</f>
        <v>43.946582399999997</v>
      </c>
      <c r="AM32" s="19">
        <v>1.63</v>
      </c>
      <c r="AN32" s="19">
        <v>1106.22</v>
      </c>
      <c r="AO32" s="102">
        <f>AO30+AI32-AN32</f>
        <v>627.0400000000011</v>
      </c>
      <c r="AP32" s="103"/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53</v>
      </c>
      <c r="D33" s="34">
        <v>19284</v>
      </c>
      <c r="E33" s="34">
        <v>7</v>
      </c>
      <c r="F33" s="34">
        <v>15357</v>
      </c>
      <c r="G33" s="35">
        <v>1.5</v>
      </c>
      <c r="H33" s="35">
        <v>4</v>
      </c>
      <c r="I33" s="34">
        <v>15987</v>
      </c>
      <c r="J33" s="35"/>
      <c r="K33" s="34">
        <v>16236</v>
      </c>
      <c r="L33" s="36">
        <v>8.1000000000000003E-2</v>
      </c>
      <c r="M33" s="37">
        <f t="shared" si="265"/>
        <v>14920.884</v>
      </c>
      <c r="N33" s="38">
        <v>0.751</v>
      </c>
      <c r="O33" s="25">
        <f t="shared" si="266"/>
        <v>11205.583884</v>
      </c>
      <c r="P33" s="36">
        <v>0.22900000000000001</v>
      </c>
      <c r="Q33" s="25">
        <f t="shared" si="267"/>
        <v>3416.8824360000003</v>
      </c>
      <c r="R33" s="39">
        <v>0.02</v>
      </c>
      <c r="S33" s="25">
        <f t="shared" si="268"/>
        <v>298.41768000000002</v>
      </c>
      <c r="T33" s="28">
        <v>0.188</v>
      </c>
      <c r="U33" s="25">
        <f t="shared" si="269"/>
        <v>2805.1261920000002</v>
      </c>
      <c r="V33" s="39">
        <v>0.53300000000000003</v>
      </c>
      <c r="W33" s="25">
        <f t="shared" si="270"/>
        <v>7952.8311720000002</v>
      </c>
      <c r="X33" s="39">
        <v>0.39</v>
      </c>
      <c r="Y33" s="25">
        <f t="shared" si="271"/>
        <v>5819.1447600000001</v>
      </c>
      <c r="Z33" s="40">
        <v>2.8500000000000001E-3</v>
      </c>
      <c r="AA33" s="18">
        <f t="shared" si="272"/>
        <v>42.524519400000003</v>
      </c>
      <c r="AB33" s="27">
        <f>IF(M33&gt;0,(AD33+AL33)/M33,0)</f>
        <v>3.2375333901128109E-3</v>
      </c>
      <c r="AC33" s="40">
        <v>2.4000000000000001E-4</v>
      </c>
      <c r="AD33" s="37">
        <f t="shared" si="273"/>
        <v>3.5810121600000002</v>
      </c>
      <c r="AE33" s="28">
        <v>0.2152</v>
      </c>
      <c r="AF33" s="41">
        <f t="shared" si="274"/>
        <v>42.196416000000006</v>
      </c>
      <c r="AG33" s="28">
        <f t="shared" si="275"/>
        <v>0.9168119405323879</v>
      </c>
      <c r="AH33" s="29">
        <f t="shared" si="6"/>
        <v>0.92684468868687342</v>
      </c>
      <c r="AI33" s="34">
        <v>215</v>
      </c>
      <c r="AJ33" s="36">
        <v>8.7999999999999995E-2</v>
      </c>
      <c r="AK33" s="38">
        <v>0.2281</v>
      </c>
      <c r="AL33" s="41">
        <f t="shared" si="276"/>
        <v>44.725847999999999</v>
      </c>
      <c r="AM33" s="42">
        <v>1.7</v>
      </c>
      <c r="AN33" s="42"/>
      <c r="AO33" s="122">
        <f>AO32+AI33-AN33</f>
        <v>842.0400000000011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46" t="s">
        <v>54</v>
      </c>
      <c r="D34" s="43">
        <v>16200</v>
      </c>
      <c r="E34" s="43">
        <v>8</v>
      </c>
      <c r="F34" s="43">
        <v>17908</v>
      </c>
      <c r="G34" s="37">
        <v>1.5</v>
      </c>
      <c r="H34" s="37">
        <v>3.7</v>
      </c>
      <c r="I34" s="43">
        <v>18156</v>
      </c>
      <c r="J34" s="37"/>
      <c r="K34" s="43">
        <v>16237</v>
      </c>
      <c r="L34" s="39">
        <v>7.8E-2</v>
      </c>
      <c r="M34" s="37">
        <f t="shared" si="265"/>
        <v>14970.514000000001</v>
      </c>
      <c r="N34" s="28">
        <v>0.69899999999999995</v>
      </c>
      <c r="O34" s="25">
        <f t="shared" si="266"/>
        <v>10464.389286</v>
      </c>
      <c r="P34" s="39">
        <v>0.247</v>
      </c>
      <c r="Q34" s="25">
        <f t="shared" si="267"/>
        <v>3697.7169580000004</v>
      </c>
      <c r="R34" s="39">
        <v>5.3999999999999999E-2</v>
      </c>
      <c r="S34" s="25">
        <f t="shared" si="268"/>
        <v>808.40775600000006</v>
      </c>
      <c r="T34" s="28">
        <v>0.18099999999999999</v>
      </c>
      <c r="U34" s="25">
        <f t="shared" si="269"/>
        <v>2709.6630340000002</v>
      </c>
      <c r="V34" s="39">
        <v>0.52600000000000002</v>
      </c>
      <c r="W34" s="25">
        <f t="shared" si="270"/>
        <v>7874.4903640000011</v>
      </c>
      <c r="X34" s="39">
        <v>0.4</v>
      </c>
      <c r="Y34" s="25">
        <f t="shared" si="271"/>
        <v>5988.2056000000011</v>
      </c>
      <c r="Z34" s="47">
        <v>2.96E-3</v>
      </c>
      <c r="AA34" s="18">
        <f t="shared" si="272"/>
        <v>44.312721440000004</v>
      </c>
      <c r="AB34" s="27">
        <f>IF(M34&gt;0,(AD34+AL34)/M34,0)</f>
        <v>3.0861825211879832E-3</v>
      </c>
      <c r="AC34" s="47">
        <v>2.5999999999999998E-4</v>
      </c>
      <c r="AD34" s="37">
        <f t="shared" si="273"/>
        <v>3.8923336399999999</v>
      </c>
      <c r="AE34" s="28">
        <v>0.21640000000000001</v>
      </c>
      <c r="AF34" s="41">
        <f t="shared" si="274"/>
        <v>42.095426400000001</v>
      </c>
      <c r="AG34" s="28">
        <f t="shared" si="275"/>
        <v>0.91325942394694137</v>
      </c>
      <c r="AH34" s="29">
        <f t="shared" si="6"/>
        <v>0.91684952858594826</v>
      </c>
      <c r="AI34" s="43">
        <v>214</v>
      </c>
      <c r="AJ34" s="39">
        <v>9.0999999999999998E-2</v>
      </c>
      <c r="AK34" s="28">
        <v>0.2175</v>
      </c>
      <c r="AL34" s="41">
        <f t="shared" si="276"/>
        <v>42.309405000000005</v>
      </c>
      <c r="AM34" s="18">
        <v>1.7</v>
      </c>
      <c r="AN34" s="18"/>
      <c r="AO34" s="122">
        <f>AO33+AI34-AN34</f>
        <v>1056.0400000000011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77">SUM(D32:D34)</f>
        <v>40035</v>
      </c>
      <c r="E35" s="51"/>
      <c r="F35" s="51">
        <f t="shared" ref="F35" si="278">SUM(F32:F34)</f>
        <v>50814</v>
      </c>
      <c r="G35" s="52"/>
      <c r="H35" s="52"/>
      <c r="I35" s="51">
        <f t="shared" ref="I35:K35" si="279">SUM(I32:I34)</f>
        <v>52542</v>
      </c>
      <c r="J35" s="52"/>
      <c r="K35" s="51">
        <f t="shared" si="279"/>
        <v>48511</v>
      </c>
      <c r="L35" s="21">
        <f t="shared" ref="L35" si="280">IF(K35&gt;0,(K32*L32+K33*L33+K34*L34)/K35,0)</f>
        <v>8.032648265341881E-2</v>
      </c>
      <c r="M35" s="52">
        <f t="shared" ref="M35" si="281">M32+M33+M34</f>
        <v>44614.281999999999</v>
      </c>
      <c r="N35" s="53">
        <f t="shared" ref="N35" si="282">IF(M35&gt;0,O35/M35,0)</f>
        <v>0.73223116126804411</v>
      </c>
      <c r="O35" s="54">
        <f t="shared" ref="O35" si="283">O32+O33+O34</f>
        <v>32667.967517999998</v>
      </c>
      <c r="P35" s="21">
        <f t="shared" ref="P35" si="284">IF(M35&gt;0,Q35/M35,0)</f>
        <v>0.23668999649036157</v>
      </c>
      <c r="Q35" s="54">
        <f t="shared" ref="Q35" si="285">Q32+Q33+Q34</f>
        <v>10559.754250000002</v>
      </c>
      <c r="R35" s="21">
        <f t="shared" ref="R35" si="286">IF(M35&gt;0,S35/M35,0)</f>
        <v>3.1078842241594296E-2</v>
      </c>
      <c r="S35" s="54">
        <f t="shared" ref="S35" si="287">S32+S33+S34</f>
        <v>1386.560232</v>
      </c>
      <c r="T35" s="21">
        <f t="shared" ref="T35" si="288">IF(M35&gt;0,U35/M35,0)</f>
        <v>0.18829115057819379</v>
      </c>
      <c r="U35" s="54">
        <f t="shared" ref="U35" si="289">U32+U33+U34</f>
        <v>8400.4744900000005</v>
      </c>
      <c r="V35" s="21">
        <f t="shared" ref="V35" si="290">IF(M35&gt;0,W35/M35,0)</f>
        <v>0.52867109693707504</v>
      </c>
      <c r="W35" s="54">
        <f t="shared" ref="W35" si="291">W32+W33+W34</f>
        <v>23586.281404000001</v>
      </c>
      <c r="X35" s="21">
        <f t="shared" ref="X35" si="292">IF(M35&gt;0,Y35/M35,0)</f>
        <v>0.39335554296267733</v>
      </c>
      <c r="Y35" s="54">
        <f t="shared" ref="Y35" si="293">Y32+Y33+Y34</f>
        <v>17549.275120000002</v>
      </c>
      <c r="Z35" s="55">
        <f t="shared" ref="Z35" si="294">IF(M35&gt;0,AA35/M35,0)</f>
        <v>2.9232113940553836E-3</v>
      </c>
      <c r="AA35" s="56">
        <f t="shared" ref="AA35" si="295">SUM(AA32:AA34)</f>
        <v>130.41697748000001</v>
      </c>
      <c r="AB35" s="55">
        <f t="shared" ref="AB35" si="296">IF(M35&gt;0,(AB32*M32+AB33*M33+AB34*M34)/M35,0)</f>
        <v>3.1825834014318558E-3</v>
      </c>
      <c r="AC35" s="55">
        <f t="shared" ref="AC35" si="297">IF(K35&gt;0,(K32*AC32+K33*AC33+K34*AC34)/K35,0)</f>
        <v>2.4669415184185028E-4</v>
      </c>
      <c r="AD35" s="52">
        <f t="shared" ref="AD35" si="298">SUM(AD32:AD34)</f>
        <v>11.00683796</v>
      </c>
      <c r="AE35" s="53">
        <f t="shared" ref="AE35" si="299">IF(K35&gt;0,(K32*AE32+K33*AE33+K34*AE34)/K35,0)</f>
        <v>0.21629592051287333</v>
      </c>
      <c r="AF35" s="58">
        <f t="shared" ref="AF35" si="300">SUM(AF32:AF34)</f>
        <v>126.39762880000001</v>
      </c>
      <c r="AG35" s="53">
        <f t="shared" ref="AG35" si="301">IF(AND(AA35&gt;0),((AA32*AG32+AA33*AG33+AA34*AG34)/AA35),0)</f>
        <v>0.9166484527665284</v>
      </c>
      <c r="AH35" s="57">
        <f t="shared" si="6"/>
        <v>0.92350270480736507</v>
      </c>
      <c r="AI35" s="51">
        <f t="shared" ref="AI35" si="302">SUM(AI32:AI34)</f>
        <v>641</v>
      </c>
      <c r="AJ35" s="21">
        <f t="shared" ref="AJ35" si="303">IF(AI35&gt;0,(AJ32*AI32+AJ33*AI33+AJ34*AI34)/AI35,0)</f>
        <v>8.834009360374416E-2</v>
      </c>
      <c r="AK35" s="53">
        <f t="shared" ref="AK35" si="304">IF(K35&gt;0,(AK32*K32+AK33*K33+AK34*K34)/K35,0)</f>
        <v>0.22412231246521411</v>
      </c>
      <c r="AL35" s="58">
        <f t="shared" ref="AL35" si="305">SUM(AL32:AL34)</f>
        <v>130.98183539999999</v>
      </c>
      <c r="AM35" s="56"/>
      <c r="AN35" s="56">
        <f t="shared" ref="AN35" si="306">SUM(AN32:AN34)</f>
        <v>1106.22</v>
      </c>
      <c r="AO35" s="106"/>
      <c r="AP35" s="107">
        <f>AO34</f>
        <v>1056.0400000000011</v>
      </c>
      <c r="AQ35" s="51">
        <f t="shared" ref="AQ35" si="307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1" t="s">
        <v>51</v>
      </c>
      <c r="D36" s="12">
        <v>3728</v>
      </c>
      <c r="E36" s="12">
        <v>10</v>
      </c>
      <c r="F36" s="12">
        <v>11578</v>
      </c>
      <c r="G36" s="13">
        <v>1.5</v>
      </c>
      <c r="H36" s="13">
        <v>4.3</v>
      </c>
      <c r="I36" s="12">
        <v>12508</v>
      </c>
      <c r="J36" s="13"/>
      <c r="K36" s="12">
        <v>16231</v>
      </c>
      <c r="L36" s="14">
        <v>0.08</v>
      </c>
      <c r="M36" s="24">
        <f t="shared" ref="M36:M38" si="308">K36*(1-L36)</f>
        <v>14932.52</v>
      </c>
      <c r="N36" s="15">
        <v>0.68899999999999995</v>
      </c>
      <c r="O36" s="25">
        <f t="shared" ref="O36:O38" si="309">M36*N36</f>
        <v>10288.50628</v>
      </c>
      <c r="P36" s="14">
        <v>0.30099999999999999</v>
      </c>
      <c r="Q36" s="25">
        <f t="shared" ref="Q36:Q38" si="310">M36*P36</f>
        <v>4494.6885199999997</v>
      </c>
      <c r="R36" s="16">
        <v>0.01</v>
      </c>
      <c r="S36" s="25">
        <f t="shared" ref="S36:S38" si="311">M36*R36</f>
        <v>149.3252</v>
      </c>
      <c r="T36" s="26">
        <v>0.189</v>
      </c>
      <c r="U36" s="25">
        <f t="shared" ref="U36:U38" si="312">M36*T36</f>
        <v>2822.2462800000003</v>
      </c>
      <c r="V36" s="16">
        <v>0.51900000000000002</v>
      </c>
      <c r="W36" s="25">
        <f t="shared" ref="W36:W38" si="313">M36*V36</f>
        <v>7749.9778800000004</v>
      </c>
      <c r="X36" s="16">
        <v>0.38</v>
      </c>
      <c r="Y36" s="25">
        <f t="shared" ref="Y36:Y38" si="314">X36*M36</f>
        <v>5674.3576000000003</v>
      </c>
      <c r="Z36" s="17">
        <v>2.9499999999999999E-3</v>
      </c>
      <c r="AA36" s="18">
        <f t="shared" ref="AA36:AA38" si="315">M36*Z36</f>
        <v>44.050933999999998</v>
      </c>
      <c r="AB36" s="27">
        <f>IF(M36&gt;0,(AD36+AL36)/M36,0)</f>
        <v>3.1810852823234126E-3</v>
      </c>
      <c r="AC36" s="17">
        <v>2.5000000000000001E-4</v>
      </c>
      <c r="AD36" s="24">
        <f t="shared" ref="AD36:AD38" si="316">AC36*M36</f>
        <v>3.7331300000000001</v>
      </c>
      <c r="AE36" s="118">
        <v>0.2205</v>
      </c>
      <c r="AF36" s="30">
        <f t="shared" ref="AF36:AF38" si="317">AI36*(1-AJ36)*AE36</f>
        <v>42.477781499999999</v>
      </c>
      <c r="AG36" s="28">
        <f t="shared" ref="AG36:AG38" si="318">IF(AND(AE36&gt;0,AC36&gt;0,Z36&gt;0),((Z36-AC36)*AE36)/((AE36-AC36)*Z36),0)</f>
        <v>0.91629311837472827</v>
      </c>
      <c r="AH36" s="60">
        <f t="shared" si="6"/>
        <v>0.92242546193433517</v>
      </c>
      <c r="AI36" s="12">
        <v>211</v>
      </c>
      <c r="AJ36" s="14">
        <v>8.6999999999999994E-2</v>
      </c>
      <c r="AK36" s="15">
        <v>0.22720000000000001</v>
      </c>
      <c r="AL36" s="30">
        <f t="shared" ref="AL36:AL38" si="319">AI36*(1-AJ36)*AK36</f>
        <v>43.768489600000002</v>
      </c>
      <c r="AM36" s="19">
        <v>1.61</v>
      </c>
      <c r="AN36" s="19">
        <v>1128.4000000000001</v>
      </c>
      <c r="AO36" s="102">
        <f>AO34+AI36-AN36-AP36</f>
        <v>1.0231815394945443E-12</v>
      </c>
      <c r="AP36" s="103">
        <v>138.63999999999999</v>
      </c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46" t="s">
        <v>49</v>
      </c>
      <c r="D37" s="34">
        <v>31077</v>
      </c>
      <c r="E37" s="34">
        <v>6</v>
      </c>
      <c r="F37" s="34">
        <v>17230</v>
      </c>
      <c r="G37" s="35">
        <v>5.2</v>
      </c>
      <c r="H37" s="35">
        <v>4.7</v>
      </c>
      <c r="I37" s="34">
        <v>17485</v>
      </c>
      <c r="J37" s="35"/>
      <c r="K37" s="34">
        <v>16369</v>
      </c>
      <c r="L37" s="36">
        <v>7.8E-2</v>
      </c>
      <c r="M37" s="37">
        <f t="shared" si="308"/>
        <v>15092.218000000001</v>
      </c>
      <c r="N37" s="38">
        <v>0.78900000000000003</v>
      </c>
      <c r="O37" s="25">
        <f t="shared" si="309"/>
        <v>11907.760002000001</v>
      </c>
      <c r="P37" s="36">
        <v>0.192</v>
      </c>
      <c r="Q37" s="25">
        <f t="shared" si="310"/>
        <v>2897.705856</v>
      </c>
      <c r="R37" s="39">
        <v>1.9E-2</v>
      </c>
      <c r="S37" s="25">
        <f t="shared" si="311"/>
        <v>286.75214199999999</v>
      </c>
      <c r="T37" s="28">
        <v>0.17599999999999999</v>
      </c>
      <c r="U37" s="25">
        <f t="shared" si="312"/>
        <v>2656.230368</v>
      </c>
      <c r="V37" s="39">
        <v>0.53200000000000003</v>
      </c>
      <c r="W37" s="25">
        <f t="shared" si="313"/>
        <v>8029.0599760000005</v>
      </c>
      <c r="X37" s="39">
        <v>0.39</v>
      </c>
      <c r="Y37" s="25">
        <f t="shared" si="314"/>
        <v>5885.9650200000005</v>
      </c>
      <c r="Z37" s="40">
        <v>2.9299999999999999E-3</v>
      </c>
      <c r="AA37" s="18">
        <f t="shared" si="315"/>
        <v>44.220198740000001</v>
      </c>
      <c r="AB37" s="27">
        <f>IF(M37&gt;0,(AD37+AL37)/M37,0)</f>
        <v>2.962281815701311E-3</v>
      </c>
      <c r="AC37" s="40">
        <v>2.3000000000000001E-4</v>
      </c>
      <c r="AD37" s="37">
        <f t="shared" si="316"/>
        <v>3.4712101400000002</v>
      </c>
      <c r="AE37" s="28">
        <v>0.22040000000000001</v>
      </c>
      <c r="AF37" s="41">
        <f t="shared" si="317"/>
        <v>41.049940800000002</v>
      </c>
      <c r="AG37" s="28">
        <f t="shared" si="318"/>
        <v>0.92246435077083622</v>
      </c>
      <c r="AH37" s="29">
        <f t="shared" si="6"/>
        <v>0.92331633227775323</v>
      </c>
      <c r="AI37" s="34">
        <v>204</v>
      </c>
      <c r="AJ37" s="36">
        <v>8.6999999999999994E-2</v>
      </c>
      <c r="AK37" s="38">
        <v>0.22140000000000001</v>
      </c>
      <c r="AL37" s="41">
        <f t="shared" si="319"/>
        <v>41.236192800000005</v>
      </c>
      <c r="AM37" s="42">
        <v>1.6</v>
      </c>
      <c r="AN37" s="42"/>
      <c r="AO37" s="122">
        <f>AO36+AI37-AN37</f>
        <v>204.00000000000102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46" t="s">
        <v>54</v>
      </c>
      <c r="D38" s="43">
        <v>19925</v>
      </c>
      <c r="E38" s="43">
        <v>2</v>
      </c>
      <c r="F38" s="43">
        <v>15136</v>
      </c>
      <c r="G38" s="37">
        <v>3</v>
      </c>
      <c r="H38" s="37">
        <v>5.0999999999999996</v>
      </c>
      <c r="I38" s="43">
        <v>17005</v>
      </c>
      <c r="J38" s="37"/>
      <c r="K38" s="43">
        <v>16198</v>
      </c>
      <c r="L38" s="39">
        <v>6.7000000000000004E-2</v>
      </c>
      <c r="M38" s="37">
        <f t="shared" si="308"/>
        <v>15112.734</v>
      </c>
      <c r="N38" s="28">
        <v>0.57999999999999996</v>
      </c>
      <c r="O38" s="25">
        <f t="shared" si="309"/>
        <v>8765.3857200000002</v>
      </c>
      <c r="P38" s="39">
        <v>0.35299999999999998</v>
      </c>
      <c r="Q38" s="25">
        <f t="shared" si="310"/>
        <v>5334.795102</v>
      </c>
      <c r="R38" s="39">
        <v>6.7000000000000004E-2</v>
      </c>
      <c r="S38" s="25">
        <f t="shared" si="311"/>
        <v>1012.5531780000001</v>
      </c>
      <c r="T38" s="28">
        <v>0.18099999999999999</v>
      </c>
      <c r="U38" s="25">
        <f t="shared" si="312"/>
        <v>2735.4048539999999</v>
      </c>
      <c r="V38" s="39">
        <v>0.53</v>
      </c>
      <c r="W38" s="25">
        <f t="shared" si="313"/>
        <v>8009.7490200000002</v>
      </c>
      <c r="X38" s="39">
        <v>0.39</v>
      </c>
      <c r="Y38" s="25">
        <f t="shared" si="314"/>
        <v>5893.9662600000001</v>
      </c>
      <c r="Z38" s="47">
        <v>3.0200000000000001E-3</v>
      </c>
      <c r="AA38" s="18">
        <f t="shared" si="315"/>
        <v>45.64045668</v>
      </c>
      <c r="AB38" s="27">
        <f>IF(M38&gt;0,(AD38+AL38)/M38,0)</f>
        <v>2.9505300735128406E-3</v>
      </c>
      <c r="AC38" s="47">
        <v>2.4000000000000001E-4</v>
      </c>
      <c r="AD38" s="37">
        <f t="shared" si="316"/>
        <v>3.62705616</v>
      </c>
      <c r="AE38" s="28">
        <v>0.21879999999999999</v>
      </c>
      <c r="AF38" s="41">
        <f t="shared" si="317"/>
        <v>40.084160000000004</v>
      </c>
      <c r="AG38" s="28">
        <f t="shared" si="318"/>
        <v>0.92154063199945691</v>
      </c>
      <c r="AH38" s="29">
        <f t="shared" si="6"/>
        <v>0.91964578112670436</v>
      </c>
      <c r="AI38" s="43">
        <v>200</v>
      </c>
      <c r="AJ38" s="39">
        <v>8.4000000000000005E-2</v>
      </c>
      <c r="AK38" s="28">
        <v>0.22359999999999999</v>
      </c>
      <c r="AL38" s="41">
        <f t="shared" si="319"/>
        <v>40.963520000000003</v>
      </c>
      <c r="AM38" s="18">
        <v>1.6</v>
      </c>
      <c r="AN38" s="18"/>
      <c r="AO38" s="122">
        <f>AO37+AI38-AN38</f>
        <v>404.00000000000102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20">SUM(D36:D38)</f>
        <v>54730</v>
      </c>
      <c r="E39" s="51"/>
      <c r="F39" s="51">
        <f t="shared" ref="F39" si="321">SUM(F36:F38)</f>
        <v>43944</v>
      </c>
      <c r="G39" s="52"/>
      <c r="H39" s="52"/>
      <c r="I39" s="51">
        <f t="shared" ref="I39:K39" si="322">SUM(I36:I38)</f>
        <v>46998</v>
      </c>
      <c r="J39" s="52"/>
      <c r="K39" s="51">
        <f t="shared" si="322"/>
        <v>48798</v>
      </c>
      <c r="L39" s="21">
        <f t="shared" ref="L39" si="323">IF(K39&gt;0,(K36*L36+K37*L37+K38*L38)/K39,0)</f>
        <v>7.5013894012049664E-2</v>
      </c>
      <c r="M39" s="52">
        <f t="shared" ref="M39" si="324">M36+M37+M38</f>
        <v>45137.472000000002</v>
      </c>
      <c r="N39" s="53">
        <f t="shared" ref="N39" si="325">IF(M39&gt;0,O39/M39,0)</f>
        <v>0.68594120649911461</v>
      </c>
      <c r="O39" s="54">
        <f t="shared" ref="O39" si="326">O36+O37+O38</f>
        <v>30961.652002000003</v>
      </c>
      <c r="P39" s="21">
        <f t="shared" ref="P39" si="327">IF(M39&gt;0,Q39/M39,0)</f>
        <v>0.28196504841919368</v>
      </c>
      <c r="Q39" s="54">
        <f t="shared" ref="Q39" si="328">Q36+Q37+Q38</f>
        <v>12727.189478</v>
      </c>
      <c r="R39" s="21">
        <f t="shared" ref="R39" si="329">IF(M39&gt;0,S39/M39,0)</f>
        <v>3.2093745081691771E-2</v>
      </c>
      <c r="S39" s="54">
        <f t="shared" ref="S39" si="330">S36+S37+S38</f>
        <v>1448.6305200000002</v>
      </c>
      <c r="T39" s="21">
        <f t="shared" ref="T39" si="331">IF(M39&gt;0,U39/M39,0)</f>
        <v>0.18197477922556229</v>
      </c>
      <c r="U39" s="54">
        <f t="shared" ref="U39" si="332">U36+U37+U38</f>
        <v>8213.8815020000002</v>
      </c>
      <c r="V39" s="21">
        <f t="shared" ref="V39" si="333">IF(M39&gt;0,W39/M39,0)</f>
        <v>0.52702966785556804</v>
      </c>
      <c r="W39" s="54">
        <f t="shared" ref="W39" si="334">W36+W37+W38</f>
        <v>23788.786876000002</v>
      </c>
      <c r="X39" s="21">
        <f t="shared" ref="X39" si="335">IF(M39&gt;0,Y39/M39,0)</f>
        <v>0.38669176864845245</v>
      </c>
      <c r="Y39" s="54">
        <f t="shared" ref="Y39" si="336">Y36+Y37+Y38</f>
        <v>17454.28888</v>
      </c>
      <c r="Z39" s="55">
        <f t="shared" ref="Z39" si="337">IF(M39&gt;0,AA39/M39,0)</f>
        <v>2.9667498751370031E-3</v>
      </c>
      <c r="AA39" s="56">
        <f t="shared" ref="AA39" si="338">SUM(AA36:AA38)</f>
        <v>133.91158941999998</v>
      </c>
      <c r="AB39" s="55">
        <f>IF(M39&gt;0,(AB36*M36+AB37*M37+AB38*M38)/M39,0)</f>
        <v>3.0307323967988286E-3</v>
      </c>
      <c r="AC39" s="55">
        <f t="shared" ref="AC39" si="339">IF(K39&gt;0,(K36*AC36+K37*AC37+K38*AC38)/K39,0)</f>
        <v>2.3997172015246529E-4</v>
      </c>
      <c r="AD39" s="52">
        <f t="shared" ref="AD39" si="340">SUM(AD36:AD38)</f>
        <v>10.8313963</v>
      </c>
      <c r="AE39" s="53">
        <f t="shared" ref="AE39" si="341">IF(K39&gt;0,(K36*AE36+K37*AE37+K38*AE38)/K39,0)</f>
        <v>0.21990215787532275</v>
      </c>
      <c r="AF39" s="58">
        <f t="shared" ref="AF39" si="342">SUM(AF36:AF38)</f>
        <v>123.61188229999999</v>
      </c>
      <c r="AG39" s="53">
        <f t="shared" ref="AG39" si="343">IF(AND(AA39&gt;0),((AA36*AG36+AA37*AG37+AA38*AG38)/AA39),0)</f>
        <v>0.92011946412652645</v>
      </c>
      <c r="AH39" s="57">
        <f t="shared" si="6"/>
        <v>0.92180782423898022</v>
      </c>
      <c r="AI39" s="51">
        <f t="shared" ref="AI39" si="344">SUM(AI36:AI38)</f>
        <v>615</v>
      </c>
      <c r="AJ39" s="21">
        <f t="shared" ref="AJ39" si="345">IF(AI39&gt;0,(AJ36*AI36+AJ37*AI37+AJ38*AI38)/AI39,0)</f>
        <v>8.6024390243902446E-2</v>
      </c>
      <c r="AK39" s="53">
        <f t="shared" ref="AK39" si="346">IF(K39&gt;0,(AK36*K36+AK37*K37+AK38*K38)/K39,0)</f>
        <v>0.22405944096069513</v>
      </c>
      <c r="AL39" s="58">
        <f t="shared" ref="AL39" si="347">SUM(AL36:AL38)</f>
        <v>125.96820240000001</v>
      </c>
      <c r="AM39" s="56"/>
      <c r="AN39" s="56">
        <f t="shared" ref="AN39" si="348">SUM(AN36:AN38)</f>
        <v>1128.4000000000001</v>
      </c>
      <c r="AO39" s="106"/>
      <c r="AP39" s="107">
        <f>AO38</f>
        <v>404.00000000000102</v>
      </c>
      <c r="AQ39" s="51">
        <f t="shared" ref="AQ39" si="349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1" t="s">
        <v>51</v>
      </c>
      <c r="D40" s="12">
        <v>20704</v>
      </c>
      <c r="E40" s="12">
        <v>0</v>
      </c>
      <c r="F40" s="12">
        <v>13952</v>
      </c>
      <c r="G40" s="13">
        <v>3.3</v>
      </c>
      <c r="H40" s="13">
        <v>5</v>
      </c>
      <c r="I40" s="12">
        <v>15200</v>
      </c>
      <c r="J40" s="13"/>
      <c r="K40" s="12">
        <v>16336</v>
      </c>
      <c r="L40" s="14">
        <v>6.9000000000000006E-2</v>
      </c>
      <c r="M40" s="24">
        <f t="shared" ref="M40:M42" si="350">K40*(1-L40)</f>
        <v>15208.816000000001</v>
      </c>
      <c r="N40" s="15">
        <v>0.75600000000000001</v>
      </c>
      <c r="O40" s="25">
        <f t="shared" ref="O40:O42" si="351">M40*N40</f>
        <v>11497.864896000001</v>
      </c>
      <c r="P40" s="14">
        <v>0.23300000000000001</v>
      </c>
      <c r="Q40" s="25">
        <f t="shared" ref="Q40:Q42" si="352">M40*P40</f>
        <v>3543.6541280000006</v>
      </c>
      <c r="R40" s="16">
        <v>1.0999999999999999E-2</v>
      </c>
      <c r="S40" s="25">
        <f t="shared" ref="S40:S42" si="353">M40*R40</f>
        <v>167.296976</v>
      </c>
      <c r="T40" s="26">
        <v>0.18</v>
      </c>
      <c r="U40" s="25">
        <f t="shared" ref="U40:U42" si="354">M40*T40</f>
        <v>2737.5868799999998</v>
      </c>
      <c r="V40" s="16">
        <v>0.53300000000000003</v>
      </c>
      <c r="W40" s="25">
        <f t="shared" ref="W40:W42" si="355">M40*V40</f>
        <v>8106.2989280000011</v>
      </c>
      <c r="X40" s="16">
        <v>0.39</v>
      </c>
      <c r="Y40" s="25">
        <f t="shared" ref="Y40:Y42" si="356">X40*M40</f>
        <v>5931.4382400000004</v>
      </c>
      <c r="Z40" s="17">
        <v>3.0500000000000002E-3</v>
      </c>
      <c r="AA40" s="18">
        <f t="shared" ref="AA40:AA42" si="357">M40*Z40</f>
        <v>46.386888800000008</v>
      </c>
      <c r="AB40" s="27">
        <f>IF(M40&gt;0,(AD40+AL40)/M40,0)</f>
        <v>3.1029437084385794E-3</v>
      </c>
      <c r="AC40" s="17">
        <v>2.2000000000000001E-4</v>
      </c>
      <c r="AD40" s="24">
        <f t="shared" ref="AD40:AD42" si="358">AC40*M40</f>
        <v>3.3459395200000004</v>
      </c>
      <c r="AE40" s="118">
        <v>0.2208</v>
      </c>
      <c r="AF40" s="30">
        <f t="shared" ref="AF40:AF42" si="359">AI40*(1-AJ40)*AE40</f>
        <v>42.951340800000004</v>
      </c>
      <c r="AG40" s="28">
        <f t="shared" ref="AG40:AG42" si="360">IF(AND(AE40&gt;0,AC40&gt;0,Z40&gt;0),((Z40-AC40)*AE40)/((AE40-AC40)*Z40),0)</f>
        <v>0.92879428154388799</v>
      </c>
      <c r="AH40" s="60">
        <f>IF(AND(AB40&gt;0,AK40&gt;0,AC40&gt;0),((AK40*(AB40-AC40))/(AB40*(AK40-AC40))),0)</f>
        <v>0.93000731066546261</v>
      </c>
      <c r="AI40" s="12">
        <v>214</v>
      </c>
      <c r="AJ40" s="14">
        <v>9.0999999999999998E-2</v>
      </c>
      <c r="AK40" s="15">
        <v>0.22539999999999999</v>
      </c>
      <c r="AL40" s="30">
        <f t="shared" ref="AL40:AL42" si="361">AI40*(1-AJ40)*AK40</f>
        <v>43.846160400000002</v>
      </c>
      <c r="AM40" s="19">
        <v>1.65</v>
      </c>
      <c r="AN40" s="19"/>
      <c r="AO40" s="102">
        <f>AO38+AI40-AN40</f>
        <v>618.00000000000102</v>
      </c>
      <c r="AP40" s="103"/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11" t="s">
        <v>53</v>
      </c>
      <c r="D41" s="34">
        <v>19966</v>
      </c>
      <c r="E41" s="34">
        <v>2</v>
      </c>
      <c r="F41" s="34">
        <v>16231</v>
      </c>
      <c r="G41" s="35">
        <v>5.0999999999999996</v>
      </c>
      <c r="H41" s="35">
        <v>5.0999999999999996</v>
      </c>
      <c r="I41" s="34">
        <v>17153</v>
      </c>
      <c r="J41" s="35"/>
      <c r="K41" s="34">
        <v>16401</v>
      </c>
      <c r="L41" s="36">
        <v>7.6999999999999999E-2</v>
      </c>
      <c r="M41" s="37">
        <f t="shared" si="350"/>
        <v>15138.123000000001</v>
      </c>
      <c r="N41" s="38">
        <v>0.70699999999999996</v>
      </c>
      <c r="O41" s="25">
        <f t="shared" si="351"/>
        <v>10702.652961</v>
      </c>
      <c r="P41" s="36">
        <v>0.26800000000000002</v>
      </c>
      <c r="Q41" s="25">
        <f t="shared" si="352"/>
        <v>4057.0169640000008</v>
      </c>
      <c r="R41" s="39">
        <v>2.5000000000000001E-2</v>
      </c>
      <c r="S41" s="25">
        <f t="shared" si="353"/>
        <v>378.45307500000007</v>
      </c>
      <c r="T41" s="28">
        <v>0.18</v>
      </c>
      <c r="U41" s="25">
        <f t="shared" si="354"/>
        <v>2724.8621400000002</v>
      </c>
      <c r="V41" s="39">
        <v>0.53500000000000003</v>
      </c>
      <c r="W41" s="25">
        <f t="shared" si="355"/>
        <v>8098.895805000001</v>
      </c>
      <c r="X41" s="39">
        <v>0.39</v>
      </c>
      <c r="Y41" s="25">
        <f t="shared" si="356"/>
        <v>5903.8679700000012</v>
      </c>
      <c r="Z41" s="40">
        <v>3.2100000000000002E-3</v>
      </c>
      <c r="AA41" s="18">
        <f t="shared" si="357"/>
        <v>48.593374830000009</v>
      </c>
      <c r="AB41" s="27">
        <f>IF(M41&gt;0,(AD41+AL41)/M41,0)</f>
        <v>3.1144213532945928E-3</v>
      </c>
      <c r="AC41" s="40">
        <v>2.4000000000000001E-4</v>
      </c>
      <c r="AD41" s="37">
        <f t="shared" si="358"/>
        <v>3.6331495200000004</v>
      </c>
      <c r="AE41" s="28">
        <v>0.21809999999999999</v>
      </c>
      <c r="AF41" s="41">
        <f t="shared" si="359"/>
        <v>42.367233599999999</v>
      </c>
      <c r="AG41" s="28">
        <f t="shared" si="360"/>
        <v>0.92625290527827608</v>
      </c>
      <c r="AH41" s="29">
        <f t="shared" si="6"/>
        <v>0.92392906010372089</v>
      </c>
      <c r="AI41" s="34">
        <v>213</v>
      </c>
      <c r="AJ41" s="36">
        <v>8.7999999999999995E-2</v>
      </c>
      <c r="AK41" s="38">
        <v>0.224</v>
      </c>
      <c r="AL41" s="41">
        <f t="shared" si="361"/>
        <v>43.513344000000004</v>
      </c>
      <c r="AM41" s="42">
        <v>1.65</v>
      </c>
      <c r="AN41" s="42"/>
      <c r="AO41" s="122">
        <f>AO40+AI41-AN41</f>
        <v>831.00000000000102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46" t="s">
        <v>54</v>
      </c>
      <c r="D42" s="43">
        <v>15800</v>
      </c>
      <c r="E42" s="43">
        <v>2</v>
      </c>
      <c r="F42" s="43">
        <v>16720</v>
      </c>
      <c r="G42" s="37">
        <v>5.3</v>
      </c>
      <c r="H42" s="37">
        <v>5.0999999999999996</v>
      </c>
      <c r="I42" s="43">
        <v>17512</v>
      </c>
      <c r="J42" s="37"/>
      <c r="K42" s="43">
        <v>16433</v>
      </c>
      <c r="L42" s="39">
        <v>6.9000000000000006E-2</v>
      </c>
      <c r="M42" s="37">
        <f t="shared" si="350"/>
        <v>15299.123000000001</v>
      </c>
      <c r="N42" s="28">
        <v>0.66</v>
      </c>
      <c r="O42" s="25">
        <f t="shared" si="351"/>
        <v>10097.421180000001</v>
      </c>
      <c r="P42" s="39">
        <v>0.31</v>
      </c>
      <c r="Q42" s="25">
        <f t="shared" si="352"/>
        <v>4742.7281300000004</v>
      </c>
      <c r="R42" s="39">
        <v>0.03</v>
      </c>
      <c r="S42" s="25">
        <f t="shared" si="353"/>
        <v>458.97369000000003</v>
      </c>
      <c r="T42" s="28">
        <v>0.183</v>
      </c>
      <c r="U42" s="25">
        <f t="shared" si="354"/>
        <v>2799.739509</v>
      </c>
      <c r="V42" s="39">
        <v>0.53100000000000003</v>
      </c>
      <c r="W42" s="25">
        <f t="shared" si="355"/>
        <v>8123.8343130000012</v>
      </c>
      <c r="X42" s="39">
        <v>0.39</v>
      </c>
      <c r="Y42" s="25">
        <f t="shared" si="356"/>
        <v>5966.6579700000011</v>
      </c>
      <c r="Z42" s="47">
        <v>3.15E-3</v>
      </c>
      <c r="AA42" s="18">
        <f t="shared" si="357"/>
        <v>48.192237450000007</v>
      </c>
      <c r="AB42" s="27">
        <f>IF(M42&gt;0,(AD42+AL42)/M42,0)</f>
        <v>3.2343639514500274E-3</v>
      </c>
      <c r="AC42" s="47">
        <v>2.4000000000000001E-4</v>
      </c>
      <c r="AD42" s="37">
        <f t="shared" si="358"/>
        <v>3.6717895200000004</v>
      </c>
      <c r="AE42" s="28">
        <v>0.21790000000000001</v>
      </c>
      <c r="AF42" s="41">
        <f t="shared" si="359"/>
        <v>45.209456200000005</v>
      </c>
      <c r="AG42" s="28">
        <f t="shared" si="360"/>
        <v>0.92482815050121847</v>
      </c>
      <c r="AH42" s="29">
        <f t="shared" si="6"/>
        <v>0.92680424389030114</v>
      </c>
      <c r="AI42" s="43">
        <v>227</v>
      </c>
      <c r="AJ42" s="39">
        <v>8.5999999999999993E-2</v>
      </c>
      <c r="AK42" s="28">
        <v>0.2208</v>
      </c>
      <c r="AL42" s="41">
        <f t="shared" si="361"/>
        <v>45.811142400000001</v>
      </c>
      <c r="AM42" s="18">
        <v>1.7</v>
      </c>
      <c r="AN42" s="18"/>
      <c r="AO42" s="122">
        <f>AO41+AI42-AN42</f>
        <v>1058.0000000000009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62">SUM(D40:D42)</f>
        <v>56470</v>
      </c>
      <c r="E43" s="51"/>
      <c r="F43" s="51">
        <f t="shared" ref="F43" si="363">SUM(F40:F42)</f>
        <v>46903</v>
      </c>
      <c r="G43" s="52"/>
      <c r="H43" s="52"/>
      <c r="I43" s="51">
        <f t="shared" ref="I43:K43" si="364">SUM(I40:I42)</f>
        <v>49865</v>
      </c>
      <c r="J43" s="52"/>
      <c r="K43" s="51">
        <f t="shared" si="364"/>
        <v>49170</v>
      </c>
      <c r="L43" s="21">
        <f t="shared" ref="L43" si="365">IF(K43&gt;0,(K40*L40+K41*L41+K42*L42)/K43,0)</f>
        <v>7.1668456375838935E-2</v>
      </c>
      <c r="M43" s="52">
        <f t="shared" ref="M43" si="366">M40+M41+M42</f>
        <v>45646.062000000005</v>
      </c>
      <c r="N43" s="53">
        <f t="shared" ref="N43" si="367">IF(M43&gt;0,O43/M43,0)</f>
        <v>0.70757339454606172</v>
      </c>
      <c r="O43" s="54">
        <f t="shared" ref="O43" si="368">O40+O41+O42</f>
        <v>32297.939037</v>
      </c>
      <c r="P43" s="21">
        <f t="shared" ref="P43" si="369">IF(M43&gt;0,Q43/M43,0)</f>
        <v>0.27041542427033466</v>
      </c>
      <c r="Q43" s="54">
        <f t="shared" ref="Q43" si="370">Q40+Q41+Q42</f>
        <v>12343.399222000002</v>
      </c>
      <c r="R43" s="21">
        <f t="shared" ref="R43" si="371">IF(M43&gt;0,S43/M43,0)</f>
        <v>2.2011181183603529E-2</v>
      </c>
      <c r="S43" s="54">
        <f t="shared" ref="S43" si="372">S40+S41+S42</f>
        <v>1004.7237410000001</v>
      </c>
      <c r="T43" s="21">
        <f t="shared" ref="T43" si="373">IF(M43&gt;0,U43/M43,0)</f>
        <v>0.18100550555708395</v>
      </c>
      <c r="U43" s="54">
        <f t="shared" ref="U43" si="374">U40+U41+U42</f>
        <v>8262.1885289999991</v>
      </c>
      <c r="V43" s="21">
        <f t="shared" ref="V43" si="375">IF(M43&gt;0,W43/M43,0)</f>
        <v>0.53299294572223999</v>
      </c>
      <c r="W43" s="54">
        <f t="shared" ref="W43" si="376">W40+W41+W42</f>
        <v>24329.029046000003</v>
      </c>
      <c r="X43" s="21">
        <f t="shared" ref="X43" si="377">IF(M43&gt;0,Y43/M43,0)</f>
        <v>0.39</v>
      </c>
      <c r="Y43" s="54">
        <f t="shared" ref="Y43" si="378">Y40+Y41+Y42</f>
        <v>17801.964180000003</v>
      </c>
      <c r="Z43" s="55">
        <f t="shared" ref="Z43" si="379">IF(M43&gt;0,AA43/M43,0)</f>
        <v>3.1365794727264752E-3</v>
      </c>
      <c r="AA43" s="56">
        <f t="shared" ref="AA43" si="380">SUM(AA40:AA42)</f>
        <v>143.17250108000002</v>
      </c>
      <c r="AB43" s="55">
        <f t="shared" ref="AB43" si="381">IF(M43&gt;0,(AB40*M40+AB41*M41+AB42*M42)/M43,0)</f>
        <v>3.150798098639922E-3</v>
      </c>
      <c r="AC43" s="55">
        <f t="shared" ref="AC43" si="382">IF(K43&gt;0,(K40*AC40+K41*AC41+K42*AC42)/K43,0)</f>
        <v>2.3335529794590198E-4</v>
      </c>
      <c r="AD43" s="52">
        <f t="shared" ref="AD43" si="383">SUM(AD40:AD42)</f>
        <v>10.650878560000001</v>
      </c>
      <c r="AE43" s="53">
        <f t="shared" ref="AE43" si="384">IF(K43&gt;0,(K40*AE40+K41*AE41+K42*AE42)/K43,0)</f>
        <v>0.21893019320724019</v>
      </c>
      <c r="AF43" s="58">
        <f t="shared" ref="AF43" si="385">SUM(AF40:AF42)</f>
        <v>130.52803060000002</v>
      </c>
      <c r="AG43" s="53">
        <f t="shared" ref="AG43" si="386">IF(AND(AA43&gt;0),((AA40*AG40+AA41*AG41+AA42*AG42)/AA43),0)</f>
        <v>0.92659671723473835</v>
      </c>
      <c r="AH43" s="57">
        <f t="shared" si="6"/>
        <v>0.9269059479307884</v>
      </c>
      <c r="AI43" s="51">
        <f t="shared" ref="AI43" si="387">SUM(AI40:AI42)</f>
        <v>654</v>
      </c>
      <c r="AJ43" s="21">
        <f t="shared" ref="AJ43" si="388">IF(AI43&gt;0,(AJ40*AI40+AJ41*AI41+AJ42*AI42)/AI43,0)</f>
        <v>8.828746177370031E-2</v>
      </c>
      <c r="AK43" s="53">
        <f t="shared" ref="AK43" si="389">IF(K43&gt;0,(AK40*K40+AK41*K41+AK42*K42)/K43,0)</f>
        <v>0.22339566402277811</v>
      </c>
      <c r="AL43" s="58">
        <f t="shared" ref="AL43" si="390">SUM(AL40:AL42)</f>
        <v>133.17064680000001</v>
      </c>
      <c r="AM43" s="56"/>
      <c r="AN43" s="56">
        <f t="shared" ref="AN43" si="391">SUM(AN40:AN42)</f>
        <v>0</v>
      </c>
      <c r="AO43" s="106"/>
      <c r="AP43" s="107">
        <f>AO42</f>
        <v>1058.0000000000009</v>
      </c>
      <c r="AQ43" s="51">
        <f t="shared" ref="AQ43" si="392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1" t="s">
        <v>51</v>
      </c>
      <c r="D44" s="12">
        <v>15889</v>
      </c>
      <c r="E44" s="12">
        <v>0</v>
      </c>
      <c r="F44" s="12">
        <v>13698</v>
      </c>
      <c r="G44" s="13">
        <v>4.4000000000000004</v>
      </c>
      <c r="H44" s="13">
        <v>5.3</v>
      </c>
      <c r="I44" s="12">
        <v>14881</v>
      </c>
      <c r="J44" s="13"/>
      <c r="K44" s="12">
        <v>16583</v>
      </c>
      <c r="L44" s="14">
        <v>7.0000000000000007E-2</v>
      </c>
      <c r="M44" s="24">
        <f t="shared" ref="M44:M46" si="393">K44*(1-L44)</f>
        <v>15422.189999999999</v>
      </c>
      <c r="N44" s="15">
        <v>0.73399999999999999</v>
      </c>
      <c r="O44" s="25">
        <f t="shared" ref="O44:O46" si="394">M44*N44</f>
        <v>11319.887459999998</v>
      </c>
      <c r="P44" s="14">
        <v>0.25900000000000001</v>
      </c>
      <c r="Q44" s="25">
        <f t="shared" ref="Q44:Q46" si="395">M44*P44</f>
        <v>3994.3472099999999</v>
      </c>
      <c r="R44" s="16">
        <v>7.0000000000000001E-3</v>
      </c>
      <c r="S44" s="25">
        <f t="shared" ref="S44:S46" si="396">M44*R44</f>
        <v>107.95532999999999</v>
      </c>
      <c r="T44" s="26">
        <v>0.188</v>
      </c>
      <c r="U44" s="25">
        <f t="shared" ref="U44:U46" si="397">M44*T44</f>
        <v>2899.3717199999996</v>
      </c>
      <c r="V44" s="16">
        <v>0.53100000000000003</v>
      </c>
      <c r="W44" s="25">
        <f t="shared" ref="W44:W46" si="398">M44*V44</f>
        <v>8189.18289</v>
      </c>
      <c r="X44" s="16">
        <v>0.38</v>
      </c>
      <c r="Y44" s="25">
        <f t="shared" ref="Y44:Y46" si="399">X44*M44</f>
        <v>5860.4321999999993</v>
      </c>
      <c r="Z44" s="17">
        <v>3.0400000000000002E-3</v>
      </c>
      <c r="AA44" s="18">
        <f t="shared" ref="AA44:AA46" si="400">M44*Z44</f>
        <v>46.8834576</v>
      </c>
      <c r="AB44" s="27">
        <f>IF(M44&gt;0,(AD44+AL44)/M44,0)</f>
        <v>3.4201547640121152E-3</v>
      </c>
      <c r="AC44" s="17">
        <v>2.4000000000000001E-4</v>
      </c>
      <c r="AD44" s="24">
        <f t="shared" ref="AD44:AD46" si="401">AC44*M44</f>
        <v>3.7013255999999997</v>
      </c>
      <c r="AE44" s="118">
        <v>0.21790000000000001</v>
      </c>
      <c r="AF44" s="30">
        <f t="shared" ref="AF44:AF46" si="402">AI44*(1-AJ44)*AE44</f>
        <v>47.182758600000007</v>
      </c>
      <c r="AG44" s="28">
        <f t="shared" ref="AG44:AG46" si="403">IF(AND(AE44&gt;0,AC44&gt;0,Z44&gt;0),((Z44-AC44)*AE44)/((AE44-AC44)*Z44),0)</f>
        <v>0.92206821841887621</v>
      </c>
      <c r="AH44" s="60">
        <f t="shared" si="6"/>
        <v>0.93081402989513662</v>
      </c>
      <c r="AI44" s="12">
        <v>239</v>
      </c>
      <c r="AJ44" s="14">
        <v>9.4E-2</v>
      </c>
      <c r="AK44" s="15">
        <v>0.22650000000000001</v>
      </c>
      <c r="AL44" s="30">
        <f t="shared" ref="AL44:AL46" si="404">AI44*(1-AJ44)*AK44</f>
        <v>49.044951000000005</v>
      </c>
      <c r="AM44" s="19">
        <v>1.68</v>
      </c>
      <c r="AN44" s="19"/>
      <c r="AO44" s="102">
        <f>AO42+AI44-AN44-AP44</f>
        <v>1297.0000000000009</v>
      </c>
      <c r="AP44" s="103"/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11" t="s">
        <v>49</v>
      </c>
      <c r="D45" s="34">
        <v>19752</v>
      </c>
      <c r="E45" s="34">
        <v>1</v>
      </c>
      <c r="F45" s="34">
        <v>15841</v>
      </c>
      <c r="G45" s="35">
        <v>5.0999999999999996</v>
      </c>
      <c r="H45" s="35">
        <v>6.2</v>
      </c>
      <c r="I45" s="34">
        <v>16945</v>
      </c>
      <c r="J45" s="35"/>
      <c r="K45" s="34">
        <v>16667</v>
      </c>
      <c r="L45" s="36">
        <v>6.8000000000000005E-2</v>
      </c>
      <c r="M45" s="37">
        <f t="shared" si="393"/>
        <v>15533.643999999998</v>
      </c>
      <c r="N45" s="38">
        <v>0.76900000000000002</v>
      </c>
      <c r="O45" s="25">
        <f t="shared" si="394"/>
        <v>11945.372235999999</v>
      </c>
      <c r="P45" s="36">
        <v>0.21</v>
      </c>
      <c r="Q45" s="25">
        <f t="shared" si="395"/>
        <v>3262.0652399999994</v>
      </c>
      <c r="R45" s="39">
        <v>2.1000000000000001E-2</v>
      </c>
      <c r="S45" s="25">
        <f t="shared" si="396"/>
        <v>326.206524</v>
      </c>
      <c r="T45" s="28">
        <v>0.182</v>
      </c>
      <c r="U45" s="25">
        <f t="shared" si="397"/>
        <v>2827.1232079999995</v>
      </c>
      <c r="V45" s="39">
        <v>0.53200000000000003</v>
      </c>
      <c r="W45" s="25">
        <f t="shared" si="398"/>
        <v>8263.8986079999995</v>
      </c>
      <c r="X45" s="39">
        <v>0.38</v>
      </c>
      <c r="Y45" s="25">
        <f t="shared" si="399"/>
        <v>5902.7847199999997</v>
      </c>
      <c r="Z45" s="40">
        <v>3.1199999999999999E-3</v>
      </c>
      <c r="AA45" s="18">
        <f t="shared" si="400"/>
        <v>48.464969279999991</v>
      </c>
      <c r="AB45" s="27">
        <f>IF(M45&gt;0,(AD45+AL45)/M45,0)</f>
        <v>3.2798539093595817E-3</v>
      </c>
      <c r="AC45" s="40">
        <v>2.5000000000000001E-4</v>
      </c>
      <c r="AD45" s="37">
        <f t="shared" si="401"/>
        <v>3.8834109999999997</v>
      </c>
      <c r="AE45" s="28">
        <v>0.21959999999999999</v>
      </c>
      <c r="AF45" s="41">
        <f t="shared" si="402"/>
        <v>45.812951999999996</v>
      </c>
      <c r="AG45" s="28">
        <f t="shared" si="403"/>
        <v>0.92092020129403318</v>
      </c>
      <c r="AH45" s="29">
        <f t="shared" si="6"/>
        <v>0.92480191766971009</v>
      </c>
      <c r="AI45" s="34">
        <v>228</v>
      </c>
      <c r="AJ45" s="36">
        <v>8.5000000000000006E-2</v>
      </c>
      <c r="AK45" s="38">
        <v>0.22559999999999999</v>
      </c>
      <c r="AL45" s="41">
        <f t="shared" si="404"/>
        <v>47.064672000000002</v>
      </c>
      <c r="AM45" s="42">
        <v>1.62</v>
      </c>
      <c r="AN45" s="42"/>
      <c r="AO45" s="122">
        <f>AO44+AI45-AN45</f>
        <v>1525.0000000000009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52</v>
      </c>
      <c r="D46" s="43">
        <v>14459</v>
      </c>
      <c r="E46" s="43">
        <v>1</v>
      </c>
      <c r="F46" s="43">
        <v>14466</v>
      </c>
      <c r="G46" s="37">
        <v>1.9</v>
      </c>
      <c r="H46" s="37">
        <v>4.7</v>
      </c>
      <c r="I46" s="43">
        <v>14698</v>
      </c>
      <c r="J46" s="37"/>
      <c r="K46" s="43">
        <v>16531</v>
      </c>
      <c r="L46" s="39">
        <v>6.9000000000000006E-2</v>
      </c>
      <c r="M46" s="37">
        <f t="shared" si="393"/>
        <v>15390.361000000001</v>
      </c>
      <c r="N46" s="28">
        <v>0.65100000000000002</v>
      </c>
      <c r="O46" s="25">
        <f t="shared" si="394"/>
        <v>10019.125011</v>
      </c>
      <c r="P46" s="39">
        <v>0.32500000000000001</v>
      </c>
      <c r="Q46" s="25">
        <f t="shared" si="395"/>
        <v>5001.8673250000002</v>
      </c>
      <c r="R46" s="39">
        <v>2.4E-2</v>
      </c>
      <c r="S46" s="25">
        <f t="shared" si="396"/>
        <v>369.36866400000002</v>
      </c>
      <c r="T46" s="28">
        <v>0.186</v>
      </c>
      <c r="U46" s="25">
        <f t="shared" si="397"/>
        <v>2862.6071460000003</v>
      </c>
      <c r="V46" s="39">
        <v>0.51400000000000001</v>
      </c>
      <c r="W46" s="25">
        <f t="shared" si="398"/>
        <v>7910.6455540000006</v>
      </c>
      <c r="X46" s="39">
        <v>0.38</v>
      </c>
      <c r="Y46" s="25">
        <f t="shared" si="399"/>
        <v>5848.3371800000004</v>
      </c>
      <c r="Z46" s="47">
        <v>3.15E-3</v>
      </c>
      <c r="AA46" s="18">
        <f t="shared" si="400"/>
        <v>48.479637150000002</v>
      </c>
      <c r="AB46" s="27">
        <f>IF(M46&gt;0,(AD46+AL46)/M46,0)</f>
        <v>3.1959191516040468E-3</v>
      </c>
      <c r="AC46" s="47">
        <v>2.7E-4</v>
      </c>
      <c r="AD46" s="37">
        <f t="shared" si="401"/>
        <v>4.1553974700000005</v>
      </c>
      <c r="AE46" s="28">
        <v>0.2225</v>
      </c>
      <c r="AF46" s="41">
        <f t="shared" si="402"/>
        <v>44.333570000000002</v>
      </c>
      <c r="AG46" s="28">
        <f t="shared" si="403"/>
        <v>0.91539653254993225</v>
      </c>
      <c r="AH46" s="29">
        <f t="shared" si="6"/>
        <v>0.91661232993861497</v>
      </c>
      <c r="AI46" s="43">
        <v>218</v>
      </c>
      <c r="AJ46" s="39">
        <v>8.5999999999999993E-2</v>
      </c>
      <c r="AK46" s="28">
        <v>0.22600000000000001</v>
      </c>
      <c r="AL46" s="41">
        <f t="shared" si="404"/>
        <v>45.030952000000006</v>
      </c>
      <c r="AM46" s="18">
        <v>1.65</v>
      </c>
      <c r="AN46" s="18"/>
      <c r="AO46" s="122">
        <f>AO45+AI46-AN46</f>
        <v>1743.0000000000009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405">SUM(D44:D46)</f>
        <v>50100</v>
      </c>
      <c r="E47" s="51"/>
      <c r="F47" s="51">
        <f t="shared" ref="F47" si="406">SUM(F44:F46)</f>
        <v>44005</v>
      </c>
      <c r="G47" s="52"/>
      <c r="H47" s="52"/>
      <c r="I47" s="51">
        <f t="shared" ref="I47:K47" si="407">SUM(I44:I46)</f>
        <v>46524</v>
      </c>
      <c r="J47" s="52"/>
      <c r="K47" s="51">
        <f t="shared" si="407"/>
        <v>49781</v>
      </c>
      <c r="L47" s="21">
        <f t="shared" ref="L47" si="408">IF(K47&gt;0,(K44*L44+K45*L45+K46*L46)/K47,0)</f>
        <v>6.8998312609228424E-2</v>
      </c>
      <c r="M47" s="52">
        <f t="shared" ref="M47" si="409">M44+M45+M46</f>
        <v>46346.194999999992</v>
      </c>
      <c r="N47" s="53">
        <f t="shared" ref="N47" si="410">IF(M47&gt;0,O47/M47,0)</f>
        <v>0.71816865887264325</v>
      </c>
      <c r="O47" s="54">
        <f t="shared" ref="O47" si="411">O44+O45+O46</f>
        <v>33284.384706999997</v>
      </c>
      <c r="P47" s="21">
        <f t="shared" ref="P47" si="412">IF(M47&gt;0,Q47/M47,0)</f>
        <v>0.26449376858229678</v>
      </c>
      <c r="Q47" s="54">
        <f t="shared" ref="Q47" si="413">Q44+Q45+Q46</f>
        <v>12258.279774999999</v>
      </c>
      <c r="R47" s="21">
        <f t="shared" ref="R47" si="414">IF(M47&gt;0,S47/M47,0)</f>
        <v>1.7337572545060066E-2</v>
      </c>
      <c r="S47" s="54">
        <f t="shared" ref="S47" si="415">S44+S45+S46</f>
        <v>803.53051800000003</v>
      </c>
      <c r="T47" s="21">
        <f t="shared" ref="T47" si="416">IF(M47&gt;0,U47/M47,0)</f>
        <v>0.18532485944099619</v>
      </c>
      <c r="U47" s="54">
        <f t="shared" ref="U47" si="417">U44+U45+U46</f>
        <v>8589.1020739999985</v>
      </c>
      <c r="V47" s="21">
        <f t="shared" ref="V47" si="418">IF(M47&gt;0,W47/M47,0)</f>
        <v>0.52568990943053695</v>
      </c>
      <c r="W47" s="54">
        <f t="shared" ref="W47" si="419">W44+W45+W46</f>
        <v>24363.727052000002</v>
      </c>
      <c r="X47" s="21">
        <f t="shared" ref="X47" si="420">IF(M47&gt;0,Y47/M47,0)</f>
        <v>0.38000000000000012</v>
      </c>
      <c r="Y47" s="54">
        <f t="shared" ref="Y47" si="421">Y44+Y45+Y46</f>
        <v>17611.554100000001</v>
      </c>
      <c r="Z47" s="55">
        <f t="shared" ref="Z47" si="422">IF(M47&gt;0,AA47/M47,0)</f>
        <v>3.1033413644852622E-3</v>
      </c>
      <c r="AA47" s="56">
        <f t="shared" ref="AA47" si="423">SUM(AA44:AA46)</f>
        <v>143.82806403000001</v>
      </c>
      <c r="AB47" s="55">
        <f t="shared" ref="AB47" si="424">IF(M47&gt;0,(AB44*M44+AB45*M45+AB46*M46)/M47,0)</f>
        <v>3.2986679719877771E-3</v>
      </c>
      <c r="AC47" s="55">
        <f t="shared" ref="AC47" si="425">IF(K47&gt;0,(K44*AC44+K45*AC45+K46*AC46)/K47,0)</f>
        <v>2.5331029911010227E-4</v>
      </c>
      <c r="AD47" s="52">
        <f t="shared" ref="AD47" si="426">SUM(AD44:AD46)</f>
        <v>11.74013407</v>
      </c>
      <c r="AE47" s="53">
        <f t="shared" ref="AE47" si="427">IF(K47&gt;0,(K44*AE44+K45*AE45+K46*AE46)/K47,0)</f>
        <v>0.2199967136055925</v>
      </c>
      <c r="AF47" s="58">
        <f t="shared" ref="AF47" si="428">SUM(AF44:AF46)</f>
        <v>137.3292806</v>
      </c>
      <c r="AG47" s="53">
        <f t="shared" ref="AG47" si="429">IF(AND(AA47&gt;0),((AA44*AG44+AA45*AG45+AA46*AG46)/AA47),0)</f>
        <v>0.91943257476094198</v>
      </c>
      <c r="AH47" s="57">
        <f t="shared" si="6"/>
        <v>0.92424408877170006</v>
      </c>
      <c r="AI47" s="51">
        <f t="shared" ref="AI47" si="430">SUM(AI44:AI46)</f>
        <v>685</v>
      </c>
      <c r="AJ47" s="21">
        <f t="shared" ref="AJ47" si="431">IF(AI47&gt;0,(AJ44*AI44+AJ45*AI45+AJ46*AI46)/AI47,0)</f>
        <v>8.8458394160583945E-2</v>
      </c>
      <c r="AK47" s="53">
        <f t="shared" ref="AK47" si="432">IF(K47&gt;0,(AK44*K44+AK45*K45+AK46*K46)/K47,0)</f>
        <v>0.22603263694984033</v>
      </c>
      <c r="AL47" s="58">
        <f t="shared" ref="AL47" si="433">SUM(AL44:AL46)</f>
        <v>141.14057500000001</v>
      </c>
      <c r="AM47" s="56"/>
      <c r="AN47" s="56">
        <f t="shared" ref="AN47" si="434">SUM(AN44:AN46)</f>
        <v>0</v>
      </c>
      <c r="AO47" s="106"/>
      <c r="AP47" s="107">
        <f>AO46</f>
        <v>1743.0000000000009</v>
      </c>
      <c r="AQ47" s="51">
        <f t="shared" ref="AQ47" si="435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1" t="s">
        <v>53</v>
      </c>
      <c r="D48" s="12">
        <v>3888</v>
      </c>
      <c r="E48" s="12">
        <v>0</v>
      </c>
      <c r="F48" s="12">
        <v>14027</v>
      </c>
      <c r="G48" s="13">
        <v>1.6</v>
      </c>
      <c r="H48" s="13">
        <v>4.3</v>
      </c>
      <c r="I48" s="12">
        <v>14824</v>
      </c>
      <c r="J48" s="13"/>
      <c r="K48" s="12">
        <v>16197</v>
      </c>
      <c r="L48" s="14">
        <v>7.5999999999999998E-2</v>
      </c>
      <c r="M48" s="24">
        <f t="shared" ref="M48:M50" si="436">K48*(1-L48)</f>
        <v>14966.028</v>
      </c>
      <c r="N48" s="15">
        <v>0.72099999999999997</v>
      </c>
      <c r="O48" s="25">
        <f t="shared" ref="O48:O50" si="437">M48*N48</f>
        <v>10790.506187999999</v>
      </c>
      <c r="P48" s="14">
        <v>0.25800000000000001</v>
      </c>
      <c r="Q48" s="25">
        <f t="shared" ref="Q48:Q50" si="438">M48*P48</f>
        <v>3861.235224</v>
      </c>
      <c r="R48" s="16">
        <v>2.1000000000000001E-2</v>
      </c>
      <c r="S48" s="25">
        <f t="shared" ref="S48:S50" si="439">M48*R48</f>
        <v>314.28658800000005</v>
      </c>
      <c r="T48" s="26">
        <v>0.17799999999999999</v>
      </c>
      <c r="U48" s="25">
        <f t="shared" ref="U48:U50" si="440">M48*T48</f>
        <v>2663.952984</v>
      </c>
      <c r="V48" s="16">
        <v>0.53700000000000003</v>
      </c>
      <c r="W48" s="25">
        <f t="shared" ref="W48:W50" si="441">M48*V48</f>
        <v>8036.7570360000009</v>
      </c>
      <c r="X48" s="16">
        <v>0.38</v>
      </c>
      <c r="Y48" s="25">
        <f t="shared" ref="Y48:Y50" si="442">X48*M48</f>
        <v>5687.0906400000003</v>
      </c>
      <c r="Z48" s="17">
        <v>3.1199999999999999E-3</v>
      </c>
      <c r="AA48" s="18">
        <f t="shared" ref="AA48:AA50" si="443">M48*Z48</f>
        <v>46.694007360000001</v>
      </c>
      <c r="AB48" s="27">
        <f>IF(M48&gt;0,(AD48+AL48)/M48,0)</f>
        <v>3.3188330931894555E-3</v>
      </c>
      <c r="AC48" s="17">
        <v>2.5000000000000001E-4</v>
      </c>
      <c r="AD48" s="24">
        <f t="shared" ref="AD48:AD50" si="444">AC48*M48</f>
        <v>3.7415070000000004</v>
      </c>
      <c r="AE48" s="118">
        <v>0.22040000000000001</v>
      </c>
      <c r="AF48" s="30">
        <f t="shared" ref="AF48:AF50" si="445">AI48*(1-AJ48)*AE48</f>
        <v>44.164854000000005</v>
      </c>
      <c r="AG48" s="28">
        <f t="shared" ref="AG48:AG50" si="446">IF(AND(AE48&gt;0,AC48&gt;0,Z48&gt;0),((Z48-AC48)*AE48)/((AE48-AC48)*Z48),0)</f>
        <v>0.9209163915046269</v>
      </c>
      <c r="AH48" s="60">
        <f t="shared" si="6"/>
        <v>0.9256820072147528</v>
      </c>
      <c r="AI48" s="12">
        <v>219</v>
      </c>
      <c r="AJ48" s="14">
        <v>8.5000000000000006E-2</v>
      </c>
      <c r="AK48" s="15">
        <v>0.22919999999999999</v>
      </c>
      <c r="AL48" s="30">
        <f t="shared" ref="AL48:AL50" si="447">AI48*(1-AJ48)*AK48</f>
        <v>45.928242000000004</v>
      </c>
      <c r="AM48" s="19">
        <v>1.7</v>
      </c>
      <c r="AN48" s="19">
        <v>1201.4000000000001</v>
      </c>
      <c r="AO48" s="102">
        <f>AO46+AI48-AN48-AP48</f>
        <v>760.60000000000082</v>
      </c>
      <c r="AP48" s="103"/>
      <c r="AQ48" s="12"/>
      <c r="AR48" s="31"/>
      <c r="AS48" s="20"/>
      <c r="AT48" s="20"/>
      <c r="AU48" s="20"/>
      <c r="AV48" s="20"/>
    </row>
    <row r="49" spans="1:48" x14ac:dyDescent="0.2">
      <c r="A49" s="188"/>
      <c r="B49" s="33">
        <v>2</v>
      </c>
      <c r="C49" s="11" t="s">
        <v>49</v>
      </c>
      <c r="D49" s="34">
        <v>19683</v>
      </c>
      <c r="E49" s="34">
        <v>4</v>
      </c>
      <c r="F49" s="34">
        <v>14615</v>
      </c>
      <c r="G49" s="35">
        <v>1.4</v>
      </c>
      <c r="H49" s="35">
        <v>5.2</v>
      </c>
      <c r="I49" s="34">
        <v>15113</v>
      </c>
      <c r="J49" s="35"/>
      <c r="K49" s="34">
        <v>15925</v>
      </c>
      <c r="L49" s="36">
        <v>7.2999999999999995E-2</v>
      </c>
      <c r="M49" s="37">
        <f t="shared" si="436"/>
        <v>14762.475</v>
      </c>
      <c r="N49" s="38">
        <v>0.68200000000000005</v>
      </c>
      <c r="O49" s="25">
        <f t="shared" si="437"/>
        <v>10068.007950000001</v>
      </c>
      <c r="P49" s="36">
        <v>0.29099999999999998</v>
      </c>
      <c r="Q49" s="25">
        <f t="shared" si="438"/>
        <v>4295.8802249999999</v>
      </c>
      <c r="R49" s="39">
        <v>2.7E-2</v>
      </c>
      <c r="S49" s="25">
        <f t="shared" si="439"/>
        <v>398.58682500000003</v>
      </c>
      <c r="T49" s="28">
        <v>0.17</v>
      </c>
      <c r="U49" s="25">
        <f t="shared" si="440"/>
        <v>2509.62075</v>
      </c>
      <c r="V49" s="39">
        <v>0.54900000000000004</v>
      </c>
      <c r="W49" s="25">
        <f t="shared" si="441"/>
        <v>8104.5987750000013</v>
      </c>
      <c r="X49" s="39">
        <v>0.39</v>
      </c>
      <c r="Y49" s="25">
        <f t="shared" si="442"/>
        <v>5757.3652500000007</v>
      </c>
      <c r="Z49" s="40">
        <v>3.0699999999999998E-3</v>
      </c>
      <c r="AA49" s="18">
        <f t="shared" si="443"/>
        <v>45.320798249999996</v>
      </c>
      <c r="AB49" s="27">
        <f>IF(M49&gt;0,(AD49+AL49)/M49,0)</f>
        <v>3.1579917087073812E-3</v>
      </c>
      <c r="AC49" s="40">
        <v>2.3000000000000001E-4</v>
      </c>
      <c r="AD49" s="37">
        <f t="shared" si="444"/>
        <v>3.3953692500000003</v>
      </c>
      <c r="AE49" s="28">
        <v>0.21640000000000001</v>
      </c>
      <c r="AF49" s="41">
        <f t="shared" si="445"/>
        <v>41.702011200000001</v>
      </c>
      <c r="AG49" s="28">
        <f t="shared" si="446"/>
        <v>0.92606569898615498</v>
      </c>
      <c r="AH49" s="29">
        <f t="shared" si="6"/>
        <v>0.9281206095225536</v>
      </c>
      <c r="AI49" s="34">
        <v>212</v>
      </c>
      <c r="AJ49" s="36">
        <v>9.0999999999999998E-2</v>
      </c>
      <c r="AK49" s="38">
        <v>0.2243</v>
      </c>
      <c r="AL49" s="41">
        <f t="shared" si="447"/>
        <v>43.224404399999997</v>
      </c>
      <c r="AM49" s="42">
        <v>1.6</v>
      </c>
      <c r="AN49" s="42"/>
      <c r="AO49" s="122">
        <f>AO48+AI49-AN49</f>
        <v>972.60000000000082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52</v>
      </c>
      <c r="D50" s="43">
        <v>20429</v>
      </c>
      <c r="E50" s="43">
        <v>0</v>
      </c>
      <c r="F50" s="43">
        <v>15437</v>
      </c>
      <c r="G50" s="37">
        <v>3.5</v>
      </c>
      <c r="H50" s="37">
        <v>5.3</v>
      </c>
      <c r="I50" s="43">
        <v>16990</v>
      </c>
      <c r="J50" s="37"/>
      <c r="K50" s="43">
        <v>16241</v>
      </c>
      <c r="L50" s="39">
        <v>7.3999999999999996E-2</v>
      </c>
      <c r="M50" s="37">
        <f t="shared" si="436"/>
        <v>15039.166000000001</v>
      </c>
      <c r="N50" s="28">
        <v>0.73399999999999999</v>
      </c>
      <c r="O50" s="25">
        <f t="shared" si="437"/>
        <v>11038.747844000001</v>
      </c>
      <c r="P50" s="39">
        <v>0.24299999999999999</v>
      </c>
      <c r="Q50" s="25">
        <f t="shared" si="438"/>
        <v>3654.5173380000001</v>
      </c>
      <c r="R50" s="39">
        <v>2.3E-2</v>
      </c>
      <c r="S50" s="25">
        <f t="shared" si="439"/>
        <v>345.90081800000002</v>
      </c>
      <c r="T50" s="28">
        <v>0.17199999999999999</v>
      </c>
      <c r="U50" s="25">
        <f t="shared" si="440"/>
        <v>2586.7365519999998</v>
      </c>
      <c r="V50" s="39">
        <v>0.53</v>
      </c>
      <c r="W50" s="25">
        <f t="shared" si="441"/>
        <v>7970.7579800000012</v>
      </c>
      <c r="X50" s="39">
        <v>0.38</v>
      </c>
      <c r="Y50" s="25">
        <f t="shared" si="442"/>
        <v>5714.8830800000005</v>
      </c>
      <c r="Z50" s="47">
        <v>3.0699999999999998E-3</v>
      </c>
      <c r="AA50" s="18">
        <f t="shared" si="443"/>
        <v>46.170239620000004</v>
      </c>
      <c r="AB50" s="27">
        <f>IF(M50&gt;0,(AD50+AL50)/M50,0)</f>
        <v>3.0680458025398481E-3</v>
      </c>
      <c r="AC50" s="47">
        <v>2.2000000000000001E-4</v>
      </c>
      <c r="AD50" s="37">
        <f t="shared" si="444"/>
        <v>3.3086165200000002</v>
      </c>
      <c r="AE50" s="28">
        <v>0.21829999999999999</v>
      </c>
      <c r="AF50" s="41">
        <f t="shared" si="445"/>
        <v>41.501449600000001</v>
      </c>
      <c r="AG50" s="28">
        <f t="shared" si="446"/>
        <v>0.92927527417246392</v>
      </c>
      <c r="AH50" s="29">
        <f>IF(AND(AB50&gt;0,AK50&gt;0,AC50&gt;0),((AK50*(AB50-AC50))/(AB50*(AK50-AC50))),0)</f>
        <v>0.92920045922786754</v>
      </c>
      <c r="AI50" s="43">
        <v>208</v>
      </c>
      <c r="AJ50" s="39">
        <v>8.5999999999999993E-2</v>
      </c>
      <c r="AK50" s="28">
        <v>0.2253</v>
      </c>
      <c r="AL50" s="41">
        <f t="shared" si="447"/>
        <v>42.832233600000002</v>
      </c>
      <c r="AM50" s="18">
        <v>1.62</v>
      </c>
      <c r="AN50" s="18"/>
      <c r="AO50" s="122">
        <f>AO49+AI50-AN50</f>
        <v>1180.6000000000008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48">SUM(D48:D50)</f>
        <v>44000</v>
      </c>
      <c r="E51" s="51"/>
      <c r="F51" s="51">
        <f t="shared" ref="F51" si="449">SUM(F48:F50)</f>
        <v>44079</v>
      </c>
      <c r="G51" s="52"/>
      <c r="H51" s="52"/>
      <c r="I51" s="51">
        <f t="shared" ref="I51:K51" si="450">SUM(I48:I50)</f>
        <v>46927</v>
      </c>
      <c r="J51" s="52"/>
      <c r="K51" s="51">
        <f t="shared" si="450"/>
        <v>48363</v>
      </c>
      <c r="L51" s="21">
        <f t="shared" ref="L51" si="451">IF(K51&gt;0,(K48*L48+K49*L49+K50*L50)/K51,0)</f>
        <v>7.4340528916733858E-2</v>
      </c>
      <c r="M51" s="52">
        <f t="shared" ref="M51" si="452">M48+M49+M50</f>
        <v>44767.669000000002</v>
      </c>
      <c r="N51" s="53">
        <f t="shared" ref="N51" si="453">IF(M51&gt;0,O51/M51,0)</f>
        <v>0.71250665255767498</v>
      </c>
      <c r="O51" s="54">
        <f t="shared" ref="O51" si="454">O48+O49+O50</f>
        <v>31897.261982</v>
      </c>
      <c r="P51" s="21">
        <f t="shared" ref="P51" si="455">IF(M51&gt;0,Q51/M51,0)</f>
        <v>0.26384292617513766</v>
      </c>
      <c r="Q51" s="54">
        <f t="shared" ref="Q51" si="456">Q48+Q49+Q50</f>
        <v>11811.632787</v>
      </c>
      <c r="R51" s="21">
        <f t="shared" ref="R51" si="457">IF(M51&gt;0,S51/M51,0)</f>
        <v>2.3650421267187267E-2</v>
      </c>
      <c r="S51" s="54">
        <f t="shared" ref="S51" si="458">S48+S49+S50</f>
        <v>1058.7742310000001</v>
      </c>
      <c r="T51" s="21">
        <f t="shared" ref="T51" si="459">IF(M51&gt;0,U51/M51,0)</f>
        <v>0.17334631128549488</v>
      </c>
      <c r="U51" s="54">
        <f t="shared" ref="U51" si="460">U48+U49+U50</f>
        <v>7760.3102859999999</v>
      </c>
      <c r="V51" s="21">
        <f t="shared" ref="V51" si="461">IF(M51&gt;0,W51/M51,0)</f>
        <v>0.53860552335213174</v>
      </c>
      <c r="W51" s="54">
        <f t="shared" ref="W51" si="462">W48+W49+W50</f>
        <v>24112.113791000003</v>
      </c>
      <c r="X51" s="21">
        <f t="shared" ref="X51" si="463">IF(M51&gt;0,Y51/M51,0)</f>
        <v>0.3832975750870567</v>
      </c>
      <c r="Y51" s="54">
        <f t="shared" ref="Y51" si="464">Y48+Y49+Y50</f>
        <v>17159.338970000001</v>
      </c>
      <c r="Z51" s="55">
        <f t="shared" ref="Z51" si="465">IF(M51&gt;0,AA51/M51,0)</f>
        <v>3.0867152191908854E-3</v>
      </c>
      <c r="AA51" s="56">
        <f t="shared" ref="AA51" si="466">SUM(AA48:AA50)</f>
        <v>138.18504523000001</v>
      </c>
      <c r="AB51" s="55">
        <f t="shared" ref="AB51" si="467">IF(M51&gt;0,(AB48*M48+AB49*M49+AB50*M50)/M51,0)</f>
        <v>3.1815454311458569E-3</v>
      </c>
      <c r="AC51" s="55">
        <f t="shared" ref="AC51" si="468">IF(K51&gt;0,(K48*AC48+K49*AC49+K50*AC50)/K51,0)</f>
        <v>2.3333994996174761E-4</v>
      </c>
      <c r="AD51" s="52">
        <f t="shared" ref="AD51" si="469">SUM(AD48:AD50)</f>
        <v>10.445492770000001</v>
      </c>
      <c r="AE51" s="53">
        <f t="shared" ref="AE51" si="470">IF(K51&gt;0,(K48*AE48+K49*AE49+K50*AE50)/K51,0)</f>
        <v>0.21837766681140541</v>
      </c>
      <c r="AF51" s="58">
        <f t="shared" ref="AF51" si="471">SUM(AF48:AF50)</f>
        <v>127.36831480000001</v>
      </c>
      <c r="AG51" s="53">
        <f t="shared" ref="AG51" si="472">IF(AND(AA51&gt;0),((AA48*AG48+AA49*AG49+AA50*AG50)/AA51),0)</f>
        <v>0.92539808009977287</v>
      </c>
      <c r="AH51" s="57">
        <f t="shared" si="6"/>
        <v>0.92761487001996212</v>
      </c>
      <c r="AI51" s="51">
        <f t="shared" ref="AI51" si="473">SUM(AI48:AI50)</f>
        <v>639</v>
      </c>
      <c r="AJ51" s="21">
        <f t="shared" ref="AJ51" si="474">IF(AI51&gt;0,(AJ48*AI48+AJ49*AI49+AJ50*AI50)/AI51,0)</f>
        <v>8.7316118935837239E-2</v>
      </c>
      <c r="AK51" s="53">
        <f t="shared" ref="AK51" si="475">IF(K51&gt;0,(AK48*K48+AK49*K49+AK50*K50)/K51,0)</f>
        <v>0.22627684800363915</v>
      </c>
      <c r="AL51" s="58">
        <f t="shared" ref="AL51" si="476">SUM(AL48:AL50)</f>
        <v>131.98488</v>
      </c>
      <c r="AM51" s="56"/>
      <c r="AN51" s="56">
        <f t="shared" ref="AN51" si="477">SUM(AN48:AN50)</f>
        <v>1201.4000000000001</v>
      </c>
      <c r="AO51" s="106"/>
      <c r="AP51" s="107">
        <f>AO50</f>
        <v>1180.6000000000008</v>
      </c>
      <c r="AQ51" s="51">
        <f t="shared" ref="AQ51" si="478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1" t="s">
        <v>53</v>
      </c>
      <c r="D52" s="12">
        <v>4885</v>
      </c>
      <c r="E52" s="12">
        <v>0</v>
      </c>
      <c r="F52" s="12">
        <v>12071</v>
      </c>
      <c r="G52" s="13">
        <v>2.2999999999999998</v>
      </c>
      <c r="H52" s="13">
        <v>4.2</v>
      </c>
      <c r="I52" s="12">
        <v>13504</v>
      </c>
      <c r="J52" s="13"/>
      <c r="K52" s="12">
        <v>15683</v>
      </c>
      <c r="L52" s="14">
        <v>8.2000000000000003E-2</v>
      </c>
      <c r="M52" s="24">
        <f t="shared" ref="M52:M54" si="479">K52*(1-L52)</f>
        <v>14396.994000000001</v>
      </c>
      <c r="N52" s="15">
        <v>0.79600000000000004</v>
      </c>
      <c r="O52" s="25">
        <f t="shared" ref="O52:O54" si="480">M52*N52</f>
        <v>11460.007224000001</v>
      </c>
      <c r="P52" s="14">
        <v>0.16</v>
      </c>
      <c r="Q52" s="25">
        <f t="shared" ref="Q52:Q54" si="481">M52*P52</f>
        <v>2303.5190400000001</v>
      </c>
      <c r="R52" s="16">
        <v>4.3999999999999997E-2</v>
      </c>
      <c r="S52" s="25">
        <f t="shared" ref="S52:S54" si="482">M52*R52</f>
        <v>633.46773599999995</v>
      </c>
      <c r="T52" s="26">
        <v>0.17399999999999999</v>
      </c>
      <c r="U52" s="25">
        <f t="shared" ref="U52:U54" si="483">M52*T52</f>
        <v>2505.0769559999999</v>
      </c>
      <c r="V52" s="16">
        <v>0.51300000000000001</v>
      </c>
      <c r="W52" s="25">
        <f t="shared" ref="W52:W54" si="484">M52*V52</f>
        <v>7385.6579220000003</v>
      </c>
      <c r="X52" s="16">
        <v>0.38</v>
      </c>
      <c r="Y52" s="25">
        <f t="shared" ref="Y52:Y54" si="485">X52*M52</f>
        <v>5470.85772</v>
      </c>
      <c r="Z52" s="17">
        <v>2.9499999999999999E-3</v>
      </c>
      <c r="AA52" s="18">
        <f t="shared" ref="AA52:AA54" si="486">M52*Z52</f>
        <v>42.471132300000001</v>
      </c>
      <c r="AB52" s="27">
        <f>IF(M52&gt;0,(AD52+AL52)/M52,0)</f>
        <v>3.0477497135860446E-3</v>
      </c>
      <c r="AC52" s="17">
        <v>2.1000000000000001E-4</v>
      </c>
      <c r="AD52" s="24">
        <f t="shared" ref="AD52:AD54" si="487">AC52*M52</f>
        <v>3.0233687400000004</v>
      </c>
      <c r="AE52" s="118">
        <v>0.21679999999999999</v>
      </c>
      <c r="AF52" s="30">
        <f t="shared" ref="AF52:AF54" si="488">AI52*(1-AJ52)*AE52</f>
        <v>40.114937599999998</v>
      </c>
      <c r="AG52" s="28">
        <f>IF(AND(AE52&gt;0,AC52&gt;0,Z52&gt;0),((Z52-AC52)*AE52)/((AE52-AC52)*Z52),0)</f>
        <v>0.92971411265994242</v>
      </c>
      <c r="AH52" s="60">
        <f>IF(AND(AB52&gt;0,AK52&gt;0,AC52&gt;0),((AK52*(AB52-AC52))/(AB52*(AK52-AC52))),0)</f>
        <v>0.9319831011842229</v>
      </c>
      <c r="AI52" s="12">
        <v>202</v>
      </c>
      <c r="AJ52" s="14">
        <v>8.4000000000000005E-2</v>
      </c>
      <c r="AK52" s="15">
        <v>0.2208</v>
      </c>
      <c r="AL52" s="30">
        <f t="shared" ref="AL52:AL54" si="489">AI52*(1-AJ52)*AK52</f>
        <v>40.855065600000003</v>
      </c>
      <c r="AM52" s="19">
        <v>1.57</v>
      </c>
      <c r="AN52" s="19">
        <v>606.94000000000005</v>
      </c>
      <c r="AO52" s="102">
        <f>AO50+AI52-AN52</f>
        <v>775.66000000000076</v>
      </c>
      <c r="AP52" s="103"/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1" t="s">
        <v>54</v>
      </c>
      <c r="D53" s="34">
        <v>19628</v>
      </c>
      <c r="E53" s="34">
        <v>2</v>
      </c>
      <c r="F53" s="34">
        <v>14330</v>
      </c>
      <c r="G53" s="35">
        <v>1.3</v>
      </c>
      <c r="H53" s="35">
        <v>5.2</v>
      </c>
      <c r="I53" s="34">
        <v>13693</v>
      </c>
      <c r="J53" s="35"/>
      <c r="K53" s="34">
        <v>15948</v>
      </c>
      <c r="L53" s="36">
        <v>6.9000000000000006E-2</v>
      </c>
      <c r="M53" s="37">
        <f t="shared" si="479"/>
        <v>14847.588000000002</v>
      </c>
      <c r="N53" s="38">
        <v>0.72899999999999998</v>
      </c>
      <c r="O53" s="25">
        <f t="shared" si="480"/>
        <v>10823.891652</v>
      </c>
      <c r="P53" s="36">
        <v>0.221</v>
      </c>
      <c r="Q53" s="25">
        <f t="shared" si="481"/>
        <v>3281.3169480000006</v>
      </c>
      <c r="R53" s="39">
        <v>0.05</v>
      </c>
      <c r="S53" s="25">
        <f t="shared" si="482"/>
        <v>742.37940000000015</v>
      </c>
      <c r="T53" s="28">
        <v>0.17</v>
      </c>
      <c r="U53" s="25">
        <f t="shared" si="483"/>
        <v>2524.0899600000002</v>
      </c>
      <c r="V53" s="39">
        <v>0.52700000000000002</v>
      </c>
      <c r="W53" s="25">
        <f t="shared" si="484"/>
        <v>7824.6788760000009</v>
      </c>
      <c r="X53" s="39">
        <v>0.38</v>
      </c>
      <c r="Y53" s="25">
        <f t="shared" si="485"/>
        <v>5642.0834400000003</v>
      </c>
      <c r="Z53" s="40">
        <v>2.8999999999999998E-3</v>
      </c>
      <c r="AA53" s="18">
        <f t="shared" si="486"/>
        <v>43.058005200000004</v>
      </c>
      <c r="AB53" s="27">
        <f>IF(M53&gt;0,(AD53+AL53)/M53,0)</f>
        <v>3.1622302369920287E-3</v>
      </c>
      <c r="AC53" s="40">
        <v>1.9000000000000001E-4</v>
      </c>
      <c r="AD53" s="37">
        <f t="shared" si="487"/>
        <v>2.8210417200000006</v>
      </c>
      <c r="AE53" s="28">
        <v>0.21679999999999999</v>
      </c>
      <c r="AF53" s="41">
        <f t="shared" si="488"/>
        <v>42.054864000000002</v>
      </c>
      <c r="AG53" s="28">
        <f t="shared" ref="AG53:AG54" si="490">IF(AND(AE53&gt;0,AC53&gt;0,Z53&gt;0),((Z53-AC53)*AE53)/((AE53-AC53)*Z53),0)</f>
        <v>0.93530244249557049</v>
      </c>
      <c r="AH53" s="29">
        <f t="shared" si="6"/>
        <v>0.94070146418621392</v>
      </c>
      <c r="AI53" s="34">
        <v>212</v>
      </c>
      <c r="AJ53" s="36">
        <v>8.5000000000000006E-2</v>
      </c>
      <c r="AK53" s="38">
        <v>0.22750000000000001</v>
      </c>
      <c r="AL53" s="41">
        <f t="shared" si="489"/>
        <v>44.130450000000003</v>
      </c>
      <c r="AM53" s="42">
        <v>1.6</v>
      </c>
      <c r="AN53" s="42"/>
      <c r="AO53" s="122">
        <f>AO52+AI53-AN53</f>
        <v>987.66000000000076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52</v>
      </c>
      <c r="D54" s="43">
        <v>16687</v>
      </c>
      <c r="E54" s="43">
        <v>0</v>
      </c>
      <c r="F54" s="43">
        <v>14360</v>
      </c>
      <c r="G54" s="37">
        <v>2.6</v>
      </c>
      <c r="H54" s="37">
        <v>4.5</v>
      </c>
      <c r="I54" s="43">
        <v>15262</v>
      </c>
      <c r="J54" s="37"/>
      <c r="K54" s="43">
        <v>15955</v>
      </c>
      <c r="L54" s="39">
        <v>6.9000000000000006E-2</v>
      </c>
      <c r="M54" s="37">
        <f t="shared" si="479"/>
        <v>14854.105000000001</v>
      </c>
      <c r="N54" s="28">
        <v>0.56999999999999995</v>
      </c>
      <c r="O54" s="25">
        <f t="shared" si="480"/>
        <v>8466.8398500000003</v>
      </c>
      <c r="P54" s="39">
        <v>0.39400000000000002</v>
      </c>
      <c r="Q54" s="25">
        <f t="shared" si="481"/>
        <v>5852.5173700000005</v>
      </c>
      <c r="R54" s="39">
        <v>3.5999999999999997E-2</v>
      </c>
      <c r="S54" s="25">
        <f t="shared" si="482"/>
        <v>534.74778000000003</v>
      </c>
      <c r="T54" s="28">
        <v>0.17699999999999999</v>
      </c>
      <c r="U54" s="25">
        <f t="shared" si="483"/>
        <v>2629.1765850000002</v>
      </c>
      <c r="V54" s="39">
        <v>0.53900000000000003</v>
      </c>
      <c r="W54" s="25">
        <f t="shared" si="484"/>
        <v>8006.3625950000014</v>
      </c>
      <c r="X54" s="39">
        <v>0.38</v>
      </c>
      <c r="Y54" s="25">
        <f t="shared" si="485"/>
        <v>5644.5599000000002</v>
      </c>
      <c r="Z54" s="47">
        <v>2.97E-3</v>
      </c>
      <c r="AA54" s="18">
        <f t="shared" si="486"/>
        <v>44.116691850000002</v>
      </c>
      <c r="AB54" s="27">
        <f>IF(M54&gt;0,(AD54+AL54)/M54,0)</f>
        <v>2.9791259318552011E-3</v>
      </c>
      <c r="AC54" s="47">
        <v>2.4000000000000001E-4</v>
      </c>
      <c r="AD54" s="37">
        <f t="shared" si="487"/>
        <v>3.5649852000000006</v>
      </c>
      <c r="AE54" s="28">
        <v>0.21709999999999999</v>
      </c>
      <c r="AF54" s="41">
        <f t="shared" si="488"/>
        <v>39.951176199999999</v>
      </c>
      <c r="AG54" s="28">
        <f t="shared" si="490"/>
        <v>0.92020919328859918</v>
      </c>
      <c r="AH54" s="29">
        <f t="shared" si="6"/>
        <v>0.92043857713360955</v>
      </c>
      <c r="AI54" s="43">
        <v>202</v>
      </c>
      <c r="AJ54" s="39">
        <v>8.8999999999999996E-2</v>
      </c>
      <c r="AK54" s="28">
        <v>0.22109999999999999</v>
      </c>
      <c r="AL54" s="41">
        <f t="shared" si="489"/>
        <v>40.687264200000001</v>
      </c>
      <c r="AM54" s="18">
        <v>1.62</v>
      </c>
      <c r="AN54" s="18"/>
      <c r="AO54" s="122">
        <f>AO53+AI54-AN54</f>
        <v>1189.6600000000008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91">SUM(D52:D54)</f>
        <v>41200</v>
      </c>
      <c r="E55" s="51"/>
      <c r="F55" s="51">
        <f t="shared" ref="F55" si="492">SUM(F52:F54)</f>
        <v>40761</v>
      </c>
      <c r="G55" s="52"/>
      <c r="H55" s="52"/>
      <c r="I55" s="51">
        <f t="shared" ref="I55:K55" si="493">SUM(I52:I54)</f>
        <v>42459</v>
      </c>
      <c r="J55" s="52"/>
      <c r="K55" s="51">
        <f t="shared" si="493"/>
        <v>47586</v>
      </c>
      <c r="L55" s="21">
        <f t="shared" ref="L55" si="494">IF(K55&gt;0,(K52*L52+K53*L53+K54*L54)/K55,0)</f>
        <v>7.3284432396082885E-2</v>
      </c>
      <c r="M55" s="52">
        <f t="shared" ref="M55" si="495">M52+M53+M54</f>
        <v>44098.687000000005</v>
      </c>
      <c r="N55" s="53">
        <f t="shared" ref="N55" si="496">IF(M55&gt;0,O55/M55,0)</f>
        <v>0.69731642409217298</v>
      </c>
      <c r="O55" s="54">
        <f t="shared" ref="O55" si="497">O52+O53+O54</f>
        <v>30750.738726</v>
      </c>
      <c r="P55" s="21">
        <f t="shared" ref="P55" si="498">IF(M55&gt;0,Q55/M55,0)</f>
        <v>0.25935813821395631</v>
      </c>
      <c r="Q55" s="54">
        <f t="shared" ref="Q55" si="499">Q52+Q53+Q54</f>
        <v>11437.353358</v>
      </c>
      <c r="R55" s="21">
        <f t="shared" ref="R55" si="500">IF(M55&gt;0,S55/M55,0)</f>
        <v>4.3325437693870567E-2</v>
      </c>
      <c r="S55" s="54">
        <f t="shared" ref="S55" si="501">S52+S53+S54</f>
        <v>1910.594916</v>
      </c>
      <c r="T55" s="21">
        <f t="shared" ref="T55" si="502">IF(M55&gt;0,U55/M55,0)</f>
        <v>0.1736637533221794</v>
      </c>
      <c r="U55" s="54">
        <f t="shared" ref="U55" si="503">U52+U53+U54</f>
        <v>7658.3435010000003</v>
      </c>
      <c r="V55" s="21">
        <f t="shared" ref="V55" si="504">IF(M55&gt;0,W55/M55,0)</f>
        <v>0.52647144331077245</v>
      </c>
      <c r="W55" s="54">
        <f t="shared" ref="W55" si="505">W52+W53+W54</f>
        <v>23216.699393000003</v>
      </c>
      <c r="X55" s="21">
        <f t="shared" ref="X55" si="506">IF(M55&gt;0,Y55/M55,0)</f>
        <v>0.38</v>
      </c>
      <c r="Y55" s="54">
        <f t="shared" ref="Y55" si="507">Y52+Y53+Y54</f>
        <v>16757.501060000002</v>
      </c>
      <c r="Z55" s="55">
        <f t="shared" ref="Z55" si="508">IF(M55&gt;0,AA55/M55,0)</f>
        <v>2.9399022549129409E-3</v>
      </c>
      <c r="AA55" s="56">
        <f t="shared" ref="AA55" si="509">SUM(AA52:AA54)</f>
        <v>129.64582935000001</v>
      </c>
      <c r="AB55" s="55">
        <f t="shared" ref="AB55" si="510">IF(M55&gt;0,(AB52*M52+AB53*M53+AB54*M54)/M55,0)</f>
        <v>3.0631790796855247E-3</v>
      </c>
      <c r="AC55" s="55">
        <f t="shared" ref="AC55" si="511">IF(K55&gt;0,(K52*AC52+K53*AC53+K54*AC54)/K55,0)</f>
        <v>2.1335581893834322E-4</v>
      </c>
      <c r="AD55" s="52">
        <f t="shared" ref="AD55" si="512">SUM(AD52:AD54)</f>
        <v>9.4093956600000013</v>
      </c>
      <c r="AE55" s="53">
        <f t="shared" ref="AE55" si="513">IF(K55&gt;0,(K52*AE52+K53*AE53+K54*AE54)/K55,0)</f>
        <v>0.21690058630689699</v>
      </c>
      <c r="AF55" s="58">
        <f t="shared" ref="AF55" si="514">SUM(AF52:AF54)</f>
        <v>122.12097779999999</v>
      </c>
      <c r="AG55" s="53">
        <f t="shared" ref="AG55" si="515">IF(AND(AA55&gt;0),((AA52*AG52+AA53*AG53+AA54*AG54)/AA55),0)</f>
        <v>0.92833571688169936</v>
      </c>
      <c r="AH55" s="57">
        <f t="shared" si="6"/>
        <v>0.93123862029139992</v>
      </c>
      <c r="AI55" s="51">
        <f t="shared" ref="AI55" si="516">SUM(AI52:AI54)</f>
        <v>616</v>
      </c>
      <c r="AJ55" s="21">
        <f t="shared" ref="AJ55" si="517">IF(AI55&gt;0,(AJ52*AI52+AJ53*AI53+AJ54*AI54)/AI55,0)</f>
        <v>8.5983766233766218E-2</v>
      </c>
      <c r="AK55" s="53">
        <f t="shared" ref="AK55" si="518">IF(K55&gt;0,(AK52*K52+AK53*K53+AK54*K54)/K55,0)</f>
        <v>0.22314602824360105</v>
      </c>
      <c r="AL55" s="58">
        <f t="shared" ref="AL55" si="519">SUM(AL52:AL54)</f>
        <v>125.67277980000001</v>
      </c>
      <c r="AM55" s="56"/>
      <c r="AN55" s="56">
        <f t="shared" ref="AN55" si="520">SUM(AN52:AN54)</f>
        <v>606.94000000000005</v>
      </c>
      <c r="AO55" s="106"/>
      <c r="AP55" s="107">
        <f>AO54</f>
        <v>1189.6600000000008</v>
      </c>
      <c r="AQ55" s="51">
        <f t="shared" ref="AQ55" si="521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53</v>
      </c>
      <c r="D56" s="12">
        <v>4387</v>
      </c>
      <c r="E56" s="12">
        <v>0</v>
      </c>
      <c r="F56" s="12">
        <v>15368</v>
      </c>
      <c r="G56" s="13">
        <v>2</v>
      </c>
      <c r="H56" s="13">
        <v>4</v>
      </c>
      <c r="I56" s="12">
        <v>16388</v>
      </c>
      <c r="J56" s="13"/>
      <c r="K56" s="12">
        <v>15540</v>
      </c>
      <c r="L56" s="14">
        <v>7.2999999999999995E-2</v>
      </c>
      <c r="M56" s="24">
        <f t="shared" ref="M56:M58" si="522">K56*(1-L56)</f>
        <v>14405.58</v>
      </c>
      <c r="N56" s="15">
        <v>0.68899999999999995</v>
      </c>
      <c r="O56" s="25">
        <f t="shared" ref="O56:O58" si="523">M56*N56</f>
        <v>9925.4446199999984</v>
      </c>
      <c r="P56" s="14">
        <v>0.26800000000000002</v>
      </c>
      <c r="Q56" s="25">
        <f t="shared" ref="Q56:Q58" si="524">M56*P56</f>
        <v>3860.6954400000004</v>
      </c>
      <c r="R56" s="16">
        <v>4.2999999999999997E-2</v>
      </c>
      <c r="S56" s="25">
        <f t="shared" ref="S56:S58" si="525">M56*R56</f>
        <v>619.43993999999998</v>
      </c>
      <c r="T56" s="26">
        <v>0.16700000000000001</v>
      </c>
      <c r="U56" s="25">
        <f t="shared" ref="U56:U58" si="526">M56*T56</f>
        <v>2405.7318600000003</v>
      </c>
      <c r="V56" s="16">
        <v>0.55100000000000005</v>
      </c>
      <c r="W56" s="25">
        <f t="shared" ref="W56:W58" si="527">M56*V56</f>
        <v>7937.474580000001</v>
      </c>
      <c r="X56" s="16">
        <v>0.39</v>
      </c>
      <c r="Y56" s="25">
        <f t="shared" ref="Y56:Y58" si="528">X56*M56</f>
        <v>5618.1761999999999</v>
      </c>
      <c r="Z56" s="17">
        <v>2.9199999999999999E-3</v>
      </c>
      <c r="AA56" s="18">
        <f t="shared" ref="AA56:AA58" si="529">M56*Z56</f>
        <v>42.064293599999999</v>
      </c>
      <c r="AB56" s="27">
        <f>IF(M56&gt;0,(AD56+AL56)/M56,0)</f>
        <v>3.0144933005127185E-3</v>
      </c>
      <c r="AC56" s="17">
        <v>2.3000000000000001E-4</v>
      </c>
      <c r="AD56" s="24">
        <f t="shared" ref="AD56:AD58" si="530">AC56*M56</f>
        <v>3.3132834</v>
      </c>
      <c r="AE56" s="118">
        <v>0.2203</v>
      </c>
      <c r="AF56" s="30">
        <f t="shared" ref="AF56:AF58" si="531">AI56*(1-AJ56)*AE56</f>
        <v>39.1351935</v>
      </c>
      <c r="AG56" s="28">
        <f t="shared" ref="AG56:AG58" si="532">IF(AND(AE56&gt;0,AC56&gt;0,Z56&gt;0),((Z56-AC56)*AE56)/((AE56-AC56)*Z56),0)</f>
        <v>0.92219567746501574</v>
      </c>
      <c r="AH56" s="60">
        <f t="shared" si="6"/>
        <v>0.92464377956418431</v>
      </c>
      <c r="AI56" s="12">
        <v>195</v>
      </c>
      <c r="AJ56" s="14">
        <v>8.8999999999999996E-2</v>
      </c>
      <c r="AK56" s="15">
        <v>0.2258</v>
      </c>
      <c r="AL56" s="30">
        <f t="shared" ref="AL56:AL58" si="533">AI56*(1-AJ56)*AK56</f>
        <v>40.112241000000004</v>
      </c>
      <c r="AM56" s="19">
        <v>1.6</v>
      </c>
      <c r="AN56" s="19">
        <v>551.32000000000005</v>
      </c>
      <c r="AO56" s="102">
        <f>AO54+AI56-AN56</f>
        <v>833.34000000000071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54</v>
      </c>
      <c r="D57" s="34">
        <v>23164</v>
      </c>
      <c r="E57" s="34">
        <v>4</v>
      </c>
      <c r="F57" s="34">
        <v>16142</v>
      </c>
      <c r="G57" s="35">
        <v>1.5</v>
      </c>
      <c r="H57" s="35">
        <v>5.0999999999999996</v>
      </c>
      <c r="I57" s="34">
        <v>15955</v>
      </c>
      <c r="J57" s="35"/>
      <c r="K57" s="34">
        <v>15930</v>
      </c>
      <c r="L57" s="36">
        <v>7.4999999999999997E-2</v>
      </c>
      <c r="M57" s="37">
        <f t="shared" si="522"/>
        <v>14735.25</v>
      </c>
      <c r="N57" s="38">
        <v>0.72099999999999997</v>
      </c>
      <c r="O57" s="25">
        <f t="shared" si="523"/>
        <v>10624.115249999999</v>
      </c>
      <c r="P57" s="36">
        <v>0.25</v>
      </c>
      <c r="Q57" s="25">
        <f t="shared" si="524"/>
        <v>3683.8125</v>
      </c>
      <c r="R57" s="39">
        <v>2.9000000000000001E-2</v>
      </c>
      <c r="S57" s="25">
        <f t="shared" si="525"/>
        <v>427.32225</v>
      </c>
      <c r="T57" s="28">
        <v>0.17100000000000001</v>
      </c>
      <c r="U57" s="25">
        <f t="shared" si="526"/>
        <v>2519.72775</v>
      </c>
      <c r="V57" s="39">
        <v>0.53700000000000003</v>
      </c>
      <c r="W57" s="25">
        <f t="shared" si="527"/>
        <v>7912.8292500000007</v>
      </c>
      <c r="X57" s="39">
        <v>0.39</v>
      </c>
      <c r="Y57" s="25">
        <f t="shared" si="528"/>
        <v>5746.7475000000004</v>
      </c>
      <c r="Z57" s="40">
        <v>2.9199999999999999E-3</v>
      </c>
      <c r="AA57" s="18">
        <f t="shared" si="529"/>
        <v>43.02693</v>
      </c>
      <c r="AB57" s="27">
        <f>IF(M57&gt;0,(AD57+AL57)/M57,0)</f>
        <v>2.918123133302794E-3</v>
      </c>
      <c r="AC57" s="40">
        <v>2.3000000000000001E-4</v>
      </c>
      <c r="AD57" s="37">
        <f t="shared" si="530"/>
        <v>3.3891075000000002</v>
      </c>
      <c r="AE57" s="28">
        <v>0.22059999999999999</v>
      </c>
      <c r="AF57" s="41">
        <f t="shared" si="531"/>
        <v>38.024380799999996</v>
      </c>
      <c r="AG57" s="28">
        <f t="shared" si="532"/>
        <v>0.92219436675926725</v>
      </c>
      <c r="AH57" s="29">
        <f t="shared" si="6"/>
        <v>0.9221051232424895</v>
      </c>
      <c r="AI57" s="34">
        <v>189</v>
      </c>
      <c r="AJ57" s="36">
        <v>8.7999999999999995E-2</v>
      </c>
      <c r="AK57" s="38">
        <v>0.2298</v>
      </c>
      <c r="AL57" s="41">
        <f t="shared" si="533"/>
        <v>39.610166399999997</v>
      </c>
      <c r="AM57" s="42">
        <v>1.6</v>
      </c>
      <c r="AN57" s="42"/>
      <c r="AO57" s="122">
        <f>AO56+AI57-AN57</f>
        <v>1022.3400000000007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1" t="s">
        <v>51</v>
      </c>
      <c r="D58" s="43">
        <v>19587</v>
      </c>
      <c r="E58" s="43">
        <v>2</v>
      </c>
      <c r="F58" s="43">
        <v>16200</v>
      </c>
      <c r="G58" s="37">
        <v>2.8</v>
      </c>
      <c r="H58" s="37">
        <v>4.5</v>
      </c>
      <c r="I58" s="43">
        <v>17141</v>
      </c>
      <c r="J58" s="37"/>
      <c r="K58" s="43">
        <v>16252</v>
      </c>
      <c r="L58" s="39">
        <v>7.2999999999999995E-2</v>
      </c>
      <c r="M58" s="37">
        <f t="shared" si="522"/>
        <v>15065.604000000001</v>
      </c>
      <c r="N58" s="28">
        <v>0.72599999999999998</v>
      </c>
      <c r="O58" s="25">
        <f t="shared" si="523"/>
        <v>10937.628504</v>
      </c>
      <c r="P58" s="39">
        <v>0.26100000000000001</v>
      </c>
      <c r="Q58" s="25">
        <f t="shared" si="524"/>
        <v>3932.1226440000005</v>
      </c>
      <c r="R58" s="39">
        <v>1.2999999999999999E-2</v>
      </c>
      <c r="S58" s="25">
        <f t="shared" si="525"/>
        <v>195.85285200000001</v>
      </c>
      <c r="T58" s="28">
        <v>0.17199999999999999</v>
      </c>
      <c r="U58" s="25">
        <f t="shared" si="526"/>
        <v>2591.2838879999999</v>
      </c>
      <c r="V58" s="39">
        <v>0.52600000000000002</v>
      </c>
      <c r="W58" s="25">
        <f t="shared" si="527"/>
        <v>7924.5077040000006</v>
      </c>
      <c r="X58" s="39">
        <v>0.39</v>
      </c>
      <c r="Y58" s="25">
        <f t="shared" si="528"/>
        <v>5875.5855600000004</v>
      </c>
      <c r="Z58" s="47">
        <v>3.0000000000000001E-3</v>
      </c>
      <c r="AA58" s="18">
        <f t="shared" si="529"/>
        <v>45.196812000000001</v>
      </c>
      <c r="AB58" s="27">
        <f>IF(M58&gt;0,(AD58+AL58)/M58,0)</f>
        <v>3.1230583918175465E-3</v>
      </c>
      <c r="AC58" s="47">
        <v>2.5000000000000001E-4</v>
      </c>
      <c r="AD58" s="37">
        <f t="shared" si="530"/>
        <v>3.7664010000000006</v>
      </c>
      <c r="AE58" s="28">
        <v>0.21729999999999999</v>
      </c>
      <c r="AF58" s="41">
        <f t="shared" si="531"/>
        <v>41.434764000000001</v>
      </c>
      <c r="AG58" s="28">
        <f t="shared" si="532"/>
        <v>0.91772249097750125</v>
      </c>
      <c r="AH58" s="29">
        <f t="shared" si="6"/>
        <v>0.92096454205880174</v>
      </c>
      <c r="AI58" s="43">
        <v>210</v>
      </c>
      <c r="AJ58" s="39">
        <v>9.1999999999999998E-2</v>
      </c>
      <c r="AK58" s="28">
        <v>0.22700000000000001</v>
      </c>
      <c r="AL58" s="41">
        <f t="shared" si="533"/>
        <v>43.28436</v>
      </c>
      <c r="AM58" s="18">
        <v>1.64</v>
      </c>
      <c r="AN58" s="18"/>
      <c r="AO58" s="122">
        <f>AO57+AI58-AN58</f>
        <v>1232.3400000000006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34">SUM(D56:D58)</f>
        <v>47138</v>
      </c>
      <c r="E59" s="51"/>
      <c r="F59" s="51">
        <f t="shared" ref="F59" si="535">SUM(F56:F58)</f>
        <v>47710</v>
      </c>
      <c r="G59" s="52"/>
      <c r="H59" s="52"/>
      <c r="I59" s="51">
        <f t="shared" ref="I59:K59" si="536">SUM(I56:I58)</f>
        <v>49484</v>
      </c>
      <c r="J59" s="52"/>
      <c r="K59" s="51">
        <f t="shared" si="536"/>
        <v>47722</v>
      </c>
      <c r="L59" s="21">
        <f t="shared" ref="L59" si="537">IF(K59&gt;0,(K56*L56+K57*L57+K58*L58)/K59,0)</f>
        <v>7.3667616612882944E-2</v>
      </c>
      <c r="M59" s="52">
        <f t="shared" ref="M59" si="538">M56+M57+M58</f>
        <v>44206.434000000001</v>
      </c>
      <c r="N59" s="53">
        <f t="shared" ref="N59" si="539">IF(M59&gt;0,O59/M59,0)</f>
        <v>0.71227614455398047</v>
      </c>
      <c r="O59" s="54">
        <f t="shared" ref="O59" si="540">O56+O57+O58</f>
        <v>31487.188373999998</v>
      </c>
      <c r="P59" s="21">
        <f t="shared" ref="P59" si="541">IF(M59&gt;0,Q59/M59,0)</f>
        <v>0.259614484715053</v>
      </c>
      <c r="Q59" s="54">
        <f t="shared" ref="Q59" si="542">Q56+Q57+Q58</f>
        <v>11476.630584</v>
      </c>
      <c r="R59" s="21">
        <f t="shared" ref="R59" si="543">IF(M59&gt;0,S59/M59,0)</f>
        <v>2.8109370730966445E-2</v>
      </c>
      <c r="S59" s="54">
        <f t="shared" ref="S59" si="544">S56+S57+S58</f>
        <v>1242.6150419999999</v>
      </c>
      <c r="T59" s="21">
        <f t="shared" ref="T59" si="545">IF(M59&gt;0,U59/M59,0)</f>
        <v>0.17003731850436068</v>
      </c>
      <c r="U59" s="54">
        <f t="shared" ref="U59" si="546">U56+U57+U58</f>
        <v>7516.7434979999998</v>
      </c>
      <c r="V59" s="21">
        <f t="shared" ref="V59" si="547">IF(M59&gt;0,W59/M59,0)</f>
        <v>0.53781337653247485</v>
      </c>
      <c r="W59" s="54">
        <f t="shared" ref="W59" si="548">W56+W57+W58</f>
        <v>23774.811534</v>
      </c>
      <c r="X59" s="21">
        <f t="shared" ref="X59" si="549">IF(M59&gt;0,Y59/M59,0)</f>
        <v>0.38999999999999996</v>
      </c>
      <c r="Y59" s="54">
        <f t="shared" ref="Y59" si="550">Y56+Y57+Y58</f>
        <v>17240.509259999999</v>
      </c>
      <c r="Z59" s="55">
        <f t="shared" ref="Z59" si="551">IF(M59&gt;0,AA59/M59,0)</f>
        <v>2.9472640928241349E-3</v>
      </c>
      <c r="AA59" s="56">
        <f t="shared" ref="AA59" si="552">SUM(AA56:AA58)</f>
        <v>130.2880356</v>
      </c>
      <c r="AB59" s="55">
        <f t="shared" ref="AB59" si="553">IF(M59&gt;0,(AB56*M56+AB57*M57+AB58*M58)/M59,0)</f>
        <v>3.0193695175684157E-3</v>
      </c>
      <c r="AC59" s="55">
        <f t="shared" ref="AC59" si="554">IF(K59&gt;0,(K56*AC56+K57*AC57+K58*AC58)/K59,0)</f>
        <v>2.3681111437073049E-4</v>
      </c>
      <c r="AD59" s="52">
        <f t="shared" ref="AD59" si="555">SUM(AD56:AD58)</f>
        <v>10.468791900000001</v>
      </c>
      <c r="AE59" s="53">
        <f t="shared" ref="AE59" si="556">IF(K59&gt;0,(K56*AE56+K57*AE57+K58*AE58)/K59,0)</f>
        <v>0.21937847533632285</v>
      </c>
      <c r="AF59" s="58">
        <f t="shared" ref="AF59" si="557">SUM(AF56:AF58)</f>
        <v>118.5943383</v>
      </c>
      <c r="AG59" s="53">
        <f t="shared" ref="AG59" si="558">IF(AND(AA59&gt;0),((AA56*AG56+AA57*AG57+AA58*AG58)/AA59),0)</f>
        <v>0.92064349991141059</v>
      </c>
      <c r="AH59" s="57">
        <f t="shared" si="6"/>
        <v>0.92252945127408592</v>
      </c>
      <c r="AI59" s="51">
        <f t="shared" ref="AI59" si="559">SUM(AI56:AI58)</f>
        <v>594</v>
      </c>
      <c r="AJ59" s="21">
        <f t="shared" ref="AJ59" si="560">IF(AI59&gt;0,(AJ56*AI56+AJ57*AI57+AJ58*AI58)/AI59,0)</f>
        <v>8.9742424242424235E-2</v>
      </c>
      <c r="AK59" s="53">
        <f t="shared" ref="AK59" si="561">IF(K59&gt;0,(AK56*K56+AK57*K57+AK58*K58)/K59,0)</f>
        <v>0.22754390008800973</v>
      </c>
      <c r="AL59" s="58">
        <f t="shared" ref="AL59" si="562">SUM(AL56:AL58)</f>
        <v>123.0067674</v>
      </c>
      <c r="AM59" s="56"/>
      <c r="AN59" s="56">
        <f t="shared" ref="AN59" si="563">SUM(AN56:AN58)</f>
        <v>551.32000000000005</v>
      </c>
      <c r="AO59" s="106"/>
      <c r="AP59" s="107">
        <f>AO58</f>
        <v>1232.3400000000006</v>
      </c>
      <c r="AQ59" s="51">
        <f t="shared" ref="AQ59" si="564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1" t="s">
        <v>49</v>
      </c>
      <c r="D60" s="12">
        <v>6621</v>
      </c>
      <c r="E60" s="12">
        <v>0</v>
      </c>
      <c r="F60" s="12">
        <v>15803</v>
      </c>
      <c r="G60" s="13">
        <v>3.1</v>
      </c>
      <c r="H60" s="13">
        <v>5.4</v>
      </c>
      <c r="I60" s="12">
        <v>16625</v>
      </c>
      <c r="J60" s="13"/>
      <c r="K60" s="12">
        <v>16215</v>
      </c>
      <c r="L60" s="14">
        <v>7.8E-2</v>
      </c>
      <c r="M60" s="24">
        <f t="shared" ref="M60:M62" si="565">K60*(1-L60)</f>
        <v>14950.230000000001</v>
      </c>
      <c r="N60" s="15">
        <v>0.80600000000000005</v>
      </c>
      <c r="O60" s="25">
        <f t="shared" ref="O60:O62" si="566">M60*N60</f>
        <v>12049.885380000002</v>
      </c>
      <c r="P60" s="14">
        <v>0.17399999999999999</v>
      </c>
      <c r="Q60" s="25">
        <f t="shared" ref="Q60:Q62" si="567">M60*P60</f>
        <v>2601.3400200000001</v>
      </c>
      <c r="R60" s="16">
        <v>0.02</v>
      </c>
      <c r="S60" s="25">
        <f t="shared" ref="S60:S62" si="568">M60*R60</f>
        <v>299.00460000000004</v>
      </c>
      <c r="T60" s="26">
        <v>0.18</v>
      </c>
      <c r="U60" s="25">
        <f t="shared" ref="U60:U62" si="569">M60*T60</f>
        <v>2691.0414000000001</v>
      </c>
      <c r="V60" s="16">
        <v>0.52500000000000002</v>
      </c>
      <c r="W60" s="25">
        <f t="shared" ref="W60:W62" si="570">M60*V60</f>
        <v>7848.870750000001</v>
      </c>
      <c r="X60" s="16">
        <v>0.38</v>
      </c>
      <c r="Y60" s="25">
        <f t="shared" ref="Y60:Y62" si="571">X60*M60</f>
        <v>5681.0874000000003</v>
      </c>
      <c r="Z60" s="17">
        <v>3.0599999999999998E-3</v>
      </c>
      <c r="AA60" s="18">
        <f t="shared" ref="AA60:AA62" si="572">M60*Z60</f>
        <v>45.747703800000004</v>
      </c>
      <c r="AB60" s="27">
        <f>IF(M60&gt;0,(AD60+AL60)/M60,0)</f>
        <v>3.2819171812072459E-3</v>
      </c>
      <c r="AC60" s="17">
        <v>2.5000000000000001E-4</v>
      </c>
      <c r="AD60" s="24">
        <f t="shared" ref="AD60:AD62" si="573">AC60*M60</f>
        <v>3.7375575000000003</v>
      </c>
      <c r="AE60" s="118">
        <v>0.21759999999999999</v>
      </c>
      <c r="AF60" s="30">
        <f t="shared" ref="AF60:AF62" si="574">AI60*(1-AJ60)*AE60</f>
        <v>42.865459200000004</v>
      </c>
      <c r="AG60" s="28">
        <f t="shared" ref="AG60:AG62" si="575">IF(AND(AE60&gt;0,AC60&gt;0,Z60&gt;0),((Z60-AC60)*AE60)/((AE60-AC60)*Z60),0)</f>
        <v>0.91935690003322856</v>
      </c>
      <c r="AH60" s="60">
        <f t="shared" si="6"/>
        <v>0.92482982551269577</v>
      </c>
      <c r="AI60" s="12">
        <v>216</v>
      </c>
      <c r="AJ60" s="14">
        <v>8.7999999999999995E-2</v>
      </c>
      <c r="AK60" s="15">
        <v>0.2301</v>
      </c>
      <c r="AL60" s="30">
        <f t="shared" ref="AL60:AL62" si="576">AI60*(1-AJ60)*AK60</f>
        <v>45.327859200000006</v>
      </c>
      <c r="AM60" s="19">
        <v>1.7</v>
      </c>
      <c r="AN60" s="19">
        <v>1201.6199999999999</v>
      </c>
      <c r="AO60" s="102">
        <f>AO58+AI60-AN60-AP60</f>
        <v>192.8500000000007</v>
      </c>
      <c r="AP60" s="103">
        <v>53.87</v>
      </c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54</v>
      </c>
      <c r="D61" s="34">
        <v>21241</v>
      </c>
      <c r="E61" s="34">
        <v>2</v>
      </c>
      <c r="F61" s="34">
        <v>10145</v>
      </c>
      <c r="G61" s="35">
        <v>4.0999999999999996</v>
      </c>
      <c r="H61" s="35">
        <v>6.3</v>
      </c>
      <c r="I61" s="34">
        <v>11923</v>
      </c>
      <c r="J61" s="35"/>
      <c r="K61" s="34">
        <v>15544</v>
      </c>
      <c r="L61" s="36">
        <v>7.9000000000000001E-2</v>
      </c>
      <c r="M61" s="37">
        <f t="shared" si="565"/>
        <v>14316.024000000001</v>
      </c>
      <c r="N61" s="38">
        <v>0.66700000000000004</v>
      </c>
      <c r="O61" s="25">
        <f t="shared" si="566"/>
        <v>9548.7880080000014</v>
      </c>
      <c r="P61" s="36">
        <v>0.313</v>
      </c>
      <c r="Q61" s="25">
        <f t="shared" si="567"/>
        <v>4480.9155120000005</v>
      </c>
      <c r="R61" s="39">
        <v>0.02</v>
      </c>
      <c r="S61" s="25">
        <f t="shared" si="568"/>
        <v>286.32048000000003</v>
      </c>
      <c r="T61" s="28">
        <v>0.17799999999999999</v>
      </c>
      <c r="U61" s="25">
        <f t="shared" si="569"/>
        <v>2548.2522720000002</v>
      </c>
      <c r="V61" s="39">
        <v>0.53700000000000003</v>
      </c>
      <c r="W61" s="25">
        <f t="shared" si="570"/>
        <v>7687.7048880000011</v>
      </c>
      <c r="X61" s="39">
        <v>0.39</v>
      </c>
      <c r="Y61" s="25">
        <f t="shared" si="571"/>
        <v>5583.2493600000007</v>
      </c>
      <c r="Z61" s="40">
        <v>3.0100000000000001E-3</v>
      </c>
      <c r="AA61" s="18">
        <f t="shared" si="572"/>
        <v>43.091232240000004</v>
      </c>
      <c r="AB61" s="27">
        <f>IF(M61&gt;0,(AD61+AL61)/M61,0)</f>
        <v>3.0030572287389288E-3</v>
      </c>
      <c r="AC61" s="40">
        <v>2.4000000000000001E-4</v>
      </c>
      <c r="AD61" s="37">
        <f t="shared" si="573"/>
        <v>3.4358457600000003</v>
      </c>
      <c r="AE61" s="28">
        <v>0.22270000000000001</v>
      </c>
      <c r="AF61" s="41">
        <f t="shared" si="574"/>
        <v>38.995660800000003</v>
      </c>
      <c r="AG61" s="28">
        <f t="shared" si="575"/>
        <v>0.92125860545163507</v>
      </c>
      <c r="AH61" s="29">
        <f t="shared" si="6"/>
        <v>0.92105999289622265</v>
      </c>
      <c r="AI61" s="34">
        <v>192</v>
      </c>
      <c r="AJ61" s="36">
        <v>8.7999999999999995E-2</v>
      </c>
      <c r="AK61" s="38">
        <v>0.22589999999999999</v>
      </c>
      <c r="AL61" s="41">
        <f t="shared" si="576"/>
        <v>39.555993600000001</v>
      </c>
      <c r="AM61" s="42">
        <v>1.6</v>
      </c>
      <c r="AN61" s="42"/>
      <c r="AO61" s="122">
        <f>AO60+AI61-AN61</f>
        <v>384.8500000000007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46" t="s">
        <v>51</v>
      </c>
      <c r="D62" s="43">
        <v>17650</v>
      </c>
      <c r="E62" s="43">
        <v>1</v>
      </c>
      <c r="F62" s="43">
        <v>17999</v>
      </c>
      <c r="G62" s="37">
        <v>4.4000000000000004</v>
      </c>
      <c r="H62" s="37">
        <v>6.1</v>
      </c>
      <c r="I62" s="43">
        <v>18653</v>
      </c>
      <c r="J62" s="37"/>
      <c r="K62" s="43">
        <v>15530</v>
      </c>
      <c r="L62" s="39">
        <v>7.0999999999999994E-2</v>
      </c>
      <c r="M62" s="37">
        <f t="shared" si="565"/>
        <v>14427.37</v>
      </c>
      <c r="N62" s="28">
        <v>0.66300000000000003</v>
      </c>
      <c r="O62" s="25">
        <f t="shared" si="566"/>
        <v>9565.3463100000008</v>
      </c>
      <c r="P62" s="39">
        <v>0.32200000000000001</v>
      </c>
      <c r="Q62" s="25">
        <f t="shared" si="567"/>
        <v>4645.6131400000004</v>
      </c>
      <c r="R62" s="39">
        <v>1.4999999999999999E-2</v>
      </c>
      <c r="S62" s="25">
        <f t="shared" si="568"/>
        <v>216.41055</v>
      </c>
      <c r="T62" s="28">
        <v>0.16700000000000001</v>
      </c>
      <c r="U62" s="25">
        <f t="shared" si="569"/>
        <v>2409.3707900000004</v>
      </c>
      <c r="V62" s="39">
        <v>0.53900000000000003</v>
      </c>
      <c r="W62" s="25">
        <f t="shared" si="570"/>
        <v>7776.3524300000008</v>
      </c>
      <c r="X62" s="39">
        <v>0.38</v>
      </c>
      <c r="Y62" s="25">
        <f t="shared" si="571"/>
        <v>5482.4005999999999</v>
      </c>
      <c r="Z62" s="47">
        <v>3.0400000000000002E-3</v>
      </c>
      <c r="AA62" s="18">
        <f t="shared" si="572"/>
        <v>43.859204800000008</v>
      </c>
      <c r="AB62" s="27">
        <f>IF(M62&gt;0,(AD62+AL62)/M62,0)</f>
        <v>3.2210178431689206E-3</v>
      </c>
      <c r="AC62" s="47">
        <v>2.5999999999999998E-4</v>
      </c>
      <c r="AD62" s="37">
        <f t="shared" si="573"/>
        <v>3.7511161999999998</v>
      </c>
      <c r="AE62" s="28">
        <v>0.22040000000000001</v>
      </c>
      <c r="AF62" s="41">
        <f t="shared" si="574"/>
        <v>39.980560000000004</v>
      </c>
      <c r="AG62" s="28">
        <f t="shared" si="575"/>
        <v>0.91555373853002642</v>
      </c>
      <c r="AH62" s="29">
        <f t="shared" si="6"/>
        <v>0.92029621223243108</v>
      </c>
      <c r="AI62" s="43">
        <v>200</v>
      </c>
      <c r="AJ62" s="39">
        <v>9.2999999999999999E-2</v>
      </c>
      <c r="AK62" s="28">
        <v>0.23549999999999999</v>
      </c>
      <c r="AL62" s="41">
        <f t="shared" si="576"/>
        <v>42.719699999999996</v>
      </c>
      <c r="AM62" s="18">
        <v>1.62</v>
      </c>
      <c r="AN62" s="18"/>
      <c r="AO62" s="122">
        <f>AO61+AI62-AN62</f>
        <v>584.8500000000007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77">SUM(D60:D62)</f>
        <v>45512</v>
      </c>
      <c r="E63" s="51"/>
      <c r="F63" s="51">
        <f t="shared" ref="F63" si="578">SUM(F60:F62)</f>
        <v>43947</v>
      </c>
      <c r="G63" s="52"/>
      <c r="H63" s="52"/>
      <c r="I63" s="51">
        <f t="shared" ref="I63:K63" si="579">SUM(I60:I62)</f>
        <v>47201</v>
      </c>
      <c r="J63" s="52"/>
      <c r="K63" s="51">
        <f t="shared" si="579"/>
        <v>47289</v>
      </c>
      <c r="L63" s="21">
        <f t="shared" ref="L63" si="580">IF(K63&gt;0,(K60*L60+K61*L61+K62*L62)/K63,0)</f>
        <v>7.6029858952399082E-2</v>
      </c>
      <c r="M63" s="52">
        <f t="shared" ref="M63" si="581">M60+M61+M62</f>
        <v>43693.624000000003</v>
      </c>
      <c r="N63" s="53">
        <f t="shared" ref="N63" si="582">IF(M63&gt;0,O63/M63,0)</f>
        <v>0.713239526618346</v>
      </c>
      <c r="O63" s="54">
        <f t="shared" ref="O63" si="583">O60+O61+O62</f>
        <v>31164.019698000004</v>
      </c>
      <c r="P63" s="21">
        <f t="shared" ref="P63" si="584">IF(M63&gt;0,Q63/M63,0)</f>
        <v>0.26841144309751003</v>
      </c>
      <c r="Q63" s="54">
        <f t="shared" ref="Q63" si="585">Q60+Q61+Q62</f>
        <v>11727.868672000001</v>
      </c>
      <c r="R63" s="21">
        <f t="shared" ref="R63" si="586">IF(M63&gt;0,S63/M63,0)</f>
        <v>1.8349030284143978E-2</v>
      </c>
      <c r="S63" s="54">
        <f t="shared" ref="S63" si="587">S60+S61+S62</f>
        <v>801.73563000000013</v>
      </c>
      <c r="T63" s="21">
        <f t="shared" ref="T63" si="588">IF(M63&gt;0,U63/M63,0)</f>
        <v>0.17505218752282942</v>
      </c>
      <c r="U63" s="54">
        <f t="shared" ref="U63" si="589">U60+U61+U62</f>
        <v>7648.6644620000006</v>
      </c>
      <c r="V63" s="21">
        <f t="shared" ref="V63" si="590">IF(M63&gt;0,W63/M63,0)</f>
        <v>0.53355446250006633</v>
      </c>
      <c r="W63" s="54">
        <f t="shared" ref="W63" si="591">W60+W61+W62</f>
        <v>23312.928068000001</v>
      </c>
      <c r="X63" s="21">
        <f t="shared" ref="X63" si="592">IF(M63&gt;0,Y63/M63,0)</f>
        <v>0.3832764560797246</v>
      </c>
      <c r="Y63" s="54">
        <f t="shared" ref="Y63" si="593">Y60+Y61+Y62</f>
        <v>16746.737360000003</v>
      </c>
      <c r="Z63" s="55">
        <f t="shared" ref="Z63" si="594">IF(M63&gt;0,AA63/M63,0)</f>
        <v>3.0370138407379531E-3</v>
      </c>
      <c r="AA63" s="56">
        <f t="shared" ref="AA63" si="595">SUM(AA60:AA62)</f>
        <v>132.69814084000001</v>
      </c>
      <c r="AB63" s="55">
        <f t="shared" ref="AB63" si="596">IF(M63&gt;0,(AB60*M60+AB61*M61+AB62*M62)/M63,0)</f>
        <v>3.1704413499782031E-3</v>
      </c>
      <c r="AC63" s="55">
        <f t="shared" ref="AC63" si="597">IF(K63&gt;0,(K60*AC60+K61*AC61+K62*AC62)/K63,0)</f>
        <v>2.4999703948064029E-4</v>
      </c>
      <c r="AD63" s="52">
        <f t="shared" ref="AD63" si="598">SUM(AD60:AD62)</f>
        <v>10.924519460000001</v>
      </c>
      <c r="AE63" s="53">
        <f t="shared" ref="AE63" si="599">IF(K63&gt;0,(K60*AE60+K61*AE61+K62*AE62)/K63,0)</f>
        <v>0.22019591871259703</v>
      </c>
      <c r="AF63" s="58">
        <f t="shared" ref="AF63" si="600">SUM(AF60:AF62)</f>
        <v>121.84168</v>
      </c>
      <c r="AG63" s="53">
        <f t="shared" ref="AG63" si="601">IF(AND(AA63&gt;0),((AA60*AG60+AA61*AG61+AA62*AG62)/AA63),0)</f>
        <v>0.9187174275516804</v>
      </c>
      <c r="AH63" s="57">
        <f t="shared" si="6"/>
        <v>0.92214773844800524</v>
      </c>
      <c r="AI63" s="51">
        <f t="shared" ref="AI63" si="602">SUM(AI60:AI62)</f>
        <v>608</v>
      </c>
      <c r="AJ63" s="21">
        <f t="shared" ref="AJ63" si="603">IF(AI63&gt;0,(AJ60*AI60+AJ61*AI61+AJ62*AI62)/AI63,0)</f>
        <v>8.9644736842105263E-2</v>
      </c>
      <c r="AK63" s="53">
        <f t="shared" ref="AK63" si="604">IF(K63&gt;0,(AK60*K60+AK61*K61+AK62*K62)/K63,0)</f>
        <v>0.2304928440017763</v>
      </c>
      <c r="AL63" s="58">
        <f t="shared" ref="AL63" si="605">SUM(AL60:AL62)</f>
        <v>127.60355279999999</v>
      </c>
      <c r="AM63" s="56"/>
      <c r="AN63" s="56">
        <f t="shared" ref="AN63" si="606">SUM(AN60:AN62)</f>
        <v>1201.6199999999999</v>
      </c>
      <c r="AO63" s="106"/>
      <c r="AP63" s="107">
        <f>AO62</f>
        <v>584.8500000000007</v>
      </c>
      <c r="AQ63" s="51">
        <f t="shared" ref="AQ63" si="607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1" t="s">
        <v>49</v>
      </c>
      <c r="D64" s="12">
        <v>7221</v>
      </c>
      <c r="E64" s="12">
        <v>0</v>
      </c>
      <c r="F64" s="12">
        <v>12297</v>
      </c>
      <c r="G64" s="13">
        <v>3</v>
      </c>
      <c r="H64" s="13">
        <v>5.8</v>
      </c>
      <c r="I64" s="12">
        <v>13051</v>
      </c>
      <c r="J64" s="13">
        <v>9</v>
      </c>
      <c r="K64" s="12">
        <v>16244</v>
      </c>
      <c r="L64" s="14">
        <v>6.8000000000000005E-2</v>
      </c>
      <c r="M64" s="24">
        <f t="shared" ref="M64:M66" si="608">K64*(1-L64)</f>
        <v>15139.407999999999</v>
      </c>
      <c r="N64" s="15">
        <v>0.70399999999999996</v>
      </c>
      <c r="O64" s="25">
        <f t="shared" ref="O64:O66" si="609">M64*N64</f>
        <v>10658.143231999999</v>
      </c>
      <c r="P64" s="14">
        <v>0.28299999999999997</v>
      </c>
      <c r="Q64" s="25">
        <f t="shared" ref="Q64:Q66" si="610">M64*P64</f>
        <v>4284.4524639999991</v>
      </c>
      <c r="R64" s="16">
        <v>1.2999999999999999E-2</v>
      </c>
      <c r="S64" s="25">
        <f t="shared" ref="S64:S66" si="611">M64*R64</f>
        <v>196.81230399999998</v>
      </c>
      <c r="T64" s="26">
        <v>0.16800000000000001</v>
      </c>
      <c r="U64" s="25">
        <f t="shared" ref="U64:U66" si="612">M64*T64</f>
        <v>2543.4205440000001</v>
      </c>
      <c r="V64" s="16">
        <v>0.55100000000000005</v>
      </c>
      <c r="W64" s="25">
        <f t="shared" ref="W64:W66" si="613">M64*V64</f>
        <v>8341.8138080000008</v>
      </c>
      <c r="X64" s="16">
        <v>0.39</v>
      </c>
      <c r="Y64" s="25">
        <f t="shared" ref="Y64:Y66" si="614">X64*M64</f>
        <v>5904.3691200000003</v>
      </c>
      <c r="Z64" s="17">
        <v>3.1199999999999999E-3</v>
      </c>
      <c r="AA64" s="18">
        <f t="shared" ref="AA64:AA66" si="615">M64*Z64</f>
        <v>47.234952959999994</v>
      </c>
      <c r="AB64" s="27">
        <f>IF(M64&gt;0,(AD64+AL64)/M64,0)</f>
        <v>2.5454820954689912E-3</v>
      </c>
      <c r="AC64" s="17">
        <v>2.5000000000000001E-4</v>
      </c>
      <c r="AD64" s="24">
        <f t="shared" ref="AD64:AD66" si="616">AC64*M64</f>
        <v>3.7848519999999999</v>
      </c>
      <c r="AE64" s="118">
        <v>0.2198</v>
      </c>
      <c r="AF64" s="30">
        <f t="shared" ref="AF64:AF66" si="617">AI64*(1-AJ64)*AE64</f>
        <v>34.222860000000004</v>
      </c>
      <c r="AG64" s="28">
        <f t="shared" ref="AG64:AG66" si="618">IF(AND(AE64&gt;0,AC64&gt;0,Z64&gt;0),((Z64-AC64)*AE64)/((AE64-AC64)*Z64),0)</f>
        <v>0.92091924624377375</v>
      </c>
      <c r="AH64" s="60">
        <f t="shared" si="6"/>
        <v>0.90279797571853249</v>
      </c>
      <c r="AI64" s="12">
        <v>173</v>
      </c>
      <c r="AJ64" s="14">
        <v>0.1</v>
      </c>
      <c r="AK64" s="15">
        <v>0.22320000000000001</v>
      </c>
      <c r="AL64" s="30">
        <f t="shared" ref="AL64:AL66" si="619">AI64*(1-AJ64)*AK64</f>
        <v>34.752240000000008</v>
      </c>
      <c r="AM64" s="19">
        <v>1.6</v>
      </c>
      <c r="AN64" s="19">
        <v>603.70000000000005</v>
      </c>
      <c r="AO64" s="102">
        <f>AO62+AI64-AN64</f>
        <v>154.15000000000066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52</v>
      </c>
      <c r="D65" s="34">
        <v>21329</v>
      </c>
      <c r="E65" s="34">
        <v>2</v>
      </c>
      <c r="F65" s="34">
        <v>16869</v>
      </c>
      <c r="G65" s="35">
        <v>2.8</v>
      </c>
      <c r="H65" s="35">
        <v>5.7</v>
      </c>
      <c r="I65" s="34">
        <v>17214</v>
      </c>
      <c r="J65" s="35">
        <v>11.2</v>
      </c>
      <c r="K65" s="34">
        <v>16005</v>
      </c>
      <c r="L65" s="36">
        <v>6.8000000000000005E-2</v>
      </c>
      <c r="M65" s="37">
        <f t="shared" si="608"/>
        <v>14916.66</v>
      </c>
      <c r="N65" s="38">
        <v>0.63300000000000001</v>
      </c>
      <c r="O65" s="25">
        <f t="shared" si="609"/>
        <v>9442.2457799999993</v>
      </c>
      <c r="P65" s="36">
        <v>0.32600000000000001</v>
      </c>
      <c r="Q65" s="25">
        <f t="shared" si="610"/>
        <v>4862.8311599999997</v>
      </c>
      <c r="R65" s="39">
        <v>4.1000000000000002E-2</v>
      </c>
      <c r="S65" s="25">
        <f t="shared" si="611"/>
        <v>611.58306000000005</v>
      </c>
      <c r="T65" s="28">
        <v>0.17</v>
      </c>
      <c r="U65" s="25">
        <f t="shared" si="612"/>
        <v>2535.8322000000003</v>
      </c>
      <c r="V65" s="39">
        <v>0.54</v>
      </c>
      <c r="W65" s="25">
        <f t="shared" si="613"/>
        <v>8054.9964000000009</v>
      </c>
      <c r="X65" s="39">
        <v>0.38</v>
      </c>
      <c r="Y65" s="25">
        <f t="shared" si="614"/>
        <v>5668.3307999999997</v>
      </c>
      <c r="Z65" s="40">
        <v>3.1900000000000001E-3</v>
      </c>
      <c r="AA65" s="18">
        <f t="shared" si="615"/>
        <v>47.584145400000004</v>
      </c>
      <c r="AB65" s="27">
        <f>IF(M65&gt;0,(AD65+AL65)/M65,0)</f>
        <v>3.0342422499406705E-3</v>
      </c>
      <c r="AC65" s="40">
        <v>2.5000000000000001E-4</v>
      </c>
      <c r="AD65" s="37">
        <f t="shared" si="616"/>
        <v>3.7291650000000001</v>
      </c>
      <c r="AE65" s="28">
        <v>0.2261</v>
      </c>
      <c r="AF65" s="41">
        <f t="shared" si="617"/>
        <v>42.780380999999998</v>
      </c>
      <c r="AG65" s="28">
        <f t="shared" si="618"/>
        <v>0.92265027347054629</v>
      </c>
      <c r="AH65" s="29">
        <f t="shared" si="6"/>
        <v>0.91865340831033515</v>
      </c>
      <c r="AI65" s="34">
        <v>210</v>
      </c>
      <c r="AJ65" s="36">
        <v>9.9000000000000005E-2</v>
      </c>
      <c r="AK65" s="38">
        <v>0.2195</v>
      </c>
      <c r="AL65" s="41">
        <f t="shared" si="619"/>
        <v>41.531595000000003</v>
      </c>
      <c r="AM65" s="42">
        <v>1.75</v>
      </c>
      <c r="AN65" s="42"/>
      <c r="AO65" s="122">
        <f>AO64+AI65-AN65</f>
        <v>364.15000000000066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11" t="s">
        <v>51</v>
      </c>
      <c r="D66" s="43">
        <v>18010</v>
      </c>
      <c r="E66" s="43">
        <v>1</v>
      </c>
      <c r="F66" s="43">
        <v>17896</v>
      </c>
      <c r="G66" s="37">
        <v>2.8</v>
      </c>
      <c r="H66" s="37">
        <v>5.7</v>
      </c>
      <c r="I66" s="43">
        <v>18527</v>
      </c>
      <c r="J66" s="37">
        <v>10.4</v>
      </c>
      <c r="K66" s="43">
        <v>16406</v>
      </c>
      <c r="L66" s="39">
        <v>7.0000000000000007E-2</v>
      </c>
      <c r="M66" s="37">
        <f t="shared" si="608"/>
        <v>15257.579999999998</v>
      </c>
      <c r="N66" s="28">
        <v>0.72599999999999998</v>
      </c>
      <c r="O66" s="25">
        <f t="shared" si="609"/>
        <v>11077.003079999999</v>
      </c>
      <c r="P66" s="39">
        <v>0.26800000000000002</v>
      </c>
      <c r="Q66" s="25">
        <f t="shared" si="610"/>
        <v>4089.0314399999997</v>
      </c>
      <c r="R66" s="39">
        <v>6.0000000000000001E-3</v>
      </c>
      <c r="S66" s="25">
        <f t="shared" si="611"/>
        <v>91.545479999999984</v>
      </c>
      <c r="T66" s="28">
        <v>0.16500000000000001</v>
      </c>
      <c r="U66" s="25">
        <f t="shared" si="612"/>
        <v>2517.5006999999996</v>
      </c>
      <c r="V66" s="39">
        <v>0.55100000000000005</v>
      </c>
      <c r="W66" s="25">
        <f t="shared" si="613"/>
        <v>8406.9265799999994</v>
      </c>
      <c r="X66" s="39">
        <v>0.38</v>
      </c>
      <c r="Y66" s="25">
        <f t="shared" si="614"/>
        <v>5797.8803999999991</v>
      </c>
      <c r="Z66" s="47">
        <v>3.46E-3</v>
      </c>
      <c r="AA66" s="18">
        <f t="shared" si="615"/>
        <v>52.79122679999999</v>
      </c>
      <c r="AB66" s="27">
        <f>IF(M66&gt;0,(AD66+AL66)/M66,0)</f>
        <v>3.0096311145017761E-3</v>
      </c>
      <c r="AC66" s="47">
        <v>2.7E-4</v>
      </c>
      <c r="AD66" s="37">
        <f t="shared" si="616"/>
        <v>4.1195465999999996</v>
      </c>
      <c r="AE66" s="28">
        <v>0.2225</v>
      </c>
      <c r="AF66" s="41">
        <f t="shared" si="617"/>
        <v>40.384417500000005</v>
      </c>
      <c r="AG66" s="28">
        <f t="shared" si="618"/>
        <v>0.9230854665751439</v>
      </c>
      <c r="AH66" s="29">
        <f t="shared" si="6"/>
        <v>0.91135646842232587</v>
      </c>
      <c r="AI66" s="43">
        <v>201</v>
      </c>
      <c r="AJ66" s="39">
        <v>9.7000000000000003E-2</v>
      </c>
      <c r="AK66" s="28">
        <v>0.2303</v>
      </c>
      <c r="AL66" s="41">
        <f t="shared" si="619"/>
        <v>41.800140900000002</v>
      </c>
      <c r="AM66" s="18">
        <v>1.68</v>
      </c>
      <c r="AN66" s="18"/>
      <c r="AO66" s="122">
        <f>AO65+AI66-AN66</f>
        <v>565.15000000000066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20">SUM(D64:D66)</f>
        <v>46560</v>
      </c>
      <c r="E67" s="51"/>
      <c r="F67" s="51">
        <f t="shared" ref="F67" si="621">SUM(F64:F66)</f>
        <v>47062</v>
      </c>
      <c r="G67" s="52"/>
      <c r="H67" s="52"/>
      <c r="I67" s="51">
        <f t="shared" ref="I67:K67" si="622">SUM(I64:I66)</f>
        <v>48792</v>
      </c>
      <c r="J67" s="52"/>
      <c r="K67" s="51">
        <f t="shared" si="622"/>
        <v>48655</v>
      </c>
      <c r="L67" s="21">
        <f t="shared" ref="L67" si="623">IF(K67&gt;0,(K64*L64+K65*L65+K66*L66)/K67,0)</f>
        <v>6.8674380844723062E-2</v>
      </c>
      <c r="M67" s="52">
        <f t="shared" ref="M67" si="624">M64+M65+M66</f>
        <v>45313.648000000001</v>
      </c>
      <c r="N67" s="53">
        <f t="shared" ref="N67" si="625">IF(M67&gt;0,O67/M67,0)</f>
        <v>0.68803535950140227</v>
      </c>
      <c r="O67" s="54">
        <f t="shared" ref="O67" si="626">O64+O65+O66</f>
        <v>31177.392091999998</v>
      </c>
      <c r="P67" s="21">
        <f t="shared" ref="P67" si="627">IF(M67&gt;0,Q67/M67,0)</f>
        <v>0.29210438020792318</v>
      </c>
      <c r="Q67" s="54">
        <f t="shared" ref="Q67" si="628">Q64+Q65+Q66</f>
        <v>13236.315063999999</v>
      </c>
      <c r="R67" s="21">
        <f t="shared" ref="R67" si="629">IF(M67&gt;0,S67/M67,0)</f>
        <v>1.9860260290674454E-2</v>
      </c>
      <c r="S67" s="54">
        <f t="shared" ref="S67" si="630">S64+S65+S66</f>
        <v>899.94084399999997</v>
      </c>
      <c r="T67" s="21">
        <f t="shared" ref="T67" si="631">IF(M67&gt;0,U67/M67,0)</f>
        <v>0.16764824240149456</v>
      </c>
      <c r="U67" s="54">
        <f t="shared" ref="U67" si="632">U64+U65+U66</f>
        <v>7596.7534439999999</v>
      </c>
      <c r="V67" s="21">
        <f t="shared" ref="V67" si="633">IF(M67&gt;0,W67/M67,0)</f>
        <v>0.5473789439331832</v>
      </c>
      <c r="W67" s="54">
        <f t="shared" ref="W67" si="634">W64+W65+W66</f>
        <v>24803.736788000002</v>
      </c>
      <c r="X67" s="21">
        <f t="shared" ref="X67" si="635">IF(M67&gt;0,Y67/M67,0)</f>
        <v>0.38334102608556248</v>
      </c>
      <c r="Y67" s="54">
        <f t="shared" ref="Y67" si="636">Y64+Y65+Y66</f>
        <v>17370.580319999997</v>
      </c>
      <c r="Z67" s="55">
        <f t="shared" ref="Z67" si="637">IF(M67&gt;0,AA67/M67,0)</f>
        <v>3.257524645996279E-3</v>
      </c>
      <c r="AA67" s="56">
        <f t="shared" ref="AA67" si="638">SUM(AA64:AA66)</f>
        <v>147.61032516</v>
      </c>
      <c r="AB67" s="55">
        <f t="shared" ref="AB67" si="639">IF(M67&gt;0,(AB64*M64+AB65*M65+AB66*M66)/M67,0)</f>
        <v>2.8626593802379367E-3</v>
      </c>
      <c r="AC67" s="55">
        <f t="shared" ref="AC67" si="640">IF(K67&gt;0,(K64*AC64+K65*AC65+K66*AC66)/K67,0)</f>
        <v>2.5674380844723047E-4</v>
      </c>
      <c r="AD67" s="52">
        <f t="shared" ref="AD67" si="641">SUM(AD64:AD66)</f>
        <v>11.633563599999999</v>
      </c>
      <c r="AE67" s="53">
        <f t="shared" ref="AE67" si="642">IF(K67&gt;0,(K64*AE64+K65*AE65+K66*AE66)/K67,0)</f>
        <v>0.22278279108005344</v>
      </c>
      <c r="AF67" s="58">
        <f t="shared" ref="AF67" si="643">SUM(AF64:AF66)</f>
        <v>117.38765850000001</v>
      </c>
      <c r="AG67" s="53">
        <f t="shared" ref="AG67" si="644">IF(AND(AA67&gt;0),((AA64*AG64+AA65*AG65+AA66*AG66)/AA67),0)</f>
        <v>0.9222519909542064</v>
      </c>
      <c r="AH67" s="57">
        <f t="shared" si="6"/>
        <v>0.91135565421655518</v>
      </c>
      <c r="AI67" s="51">
        <f t="shared" ref="AI67" si="645">SUM(AI64:AI66)</f>
        <v>584</v>
      </c>
      <c r="AJ67" s="21">
        <f t="shared" ref="AJ67" si="646">IF(AI67&gt;0,(AJ64*AI64+AJ65*AI65+AJ66*AI66)/AI67,0)</f>
        <v>9.8607876712328776E-2</v>
      </c>
      <c r="AK67" s="53">
        <f t="shared" ref="AK67" si="647">IF(K67&gt;0,(AK64*K64+AK65*K65+AK66*K66)/K67,0)</f>
        <v>0.22437694173260711</v>
      </c>
      <c r="AL67" s="58">
        <f t="shared" ref="AL67" si="648">SUM(AL64:AL66)</f>
        <v>118.08397590000001</v>
      </c>
      <c r="AM67" s="56"/>
      <c r="AN67" s="56">
        <f t="shared" ref="AN67" si="649">SUM(AN64:AN66)</f>
        <v>603.70000000000005</v>
      </c>
      <c r="AO67" s="106"/>
      <c r="AP67" s="107">
        <f>AO66</f>
        <v>565.15000000000066</v>
      </c>
      <c r="AQ67" s="51">
        <f t="shared" ref="AQ67" si="650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1" t="s">
        <v>49</v>
      </c>
      <c r="D68" s="12">
        <v>15075</v>
      </c>
      <c r="E68" s="12">
        <v>2</v>
      </c>
      <c r="F68" s="12">
        <v>16810</v>
      </c>
      <c r="G68" s="13">
        <v>3.7</v>
      </c>
      <c r="H68" s="13">
        <v>5.0999999999999996</v>
      </c>
      <c r="I68" s="12">
        <v>17918</v>
      </c>
      <c r="J68" s="13">
        <v>10</v>
      </c>
      <c r="K68" s="12">
        <v>16735</v>
      </c>
      <c r="L68" s="14">
        <v>7.1999999999999995E-2</v>
      </c>
      <c r="M68" s="24">
        <f t="shared" ref="M68:M70" si="651">K68*(1-L68)</f>
        <v>15530.08</v>
      </c>
      <c r="N68" s="15">
        <v>0.66500000000000004</v>
      </c>
      <c r="O68" s="25">
        <f t="shared" ref="O68:O70" si="652">M68*N68</f>
        <v>10327.503200000001</v>
      </c>
      <c r="P68" s="14">
        <v>0.312</v>
      </c>
      <c r="Q68" s="25">
        <f t="shared" ref="Q68:Q70" si="653">M68*P68</f>
        <v>4845.3849600000003</v>
      </c>
      <c r="R68" s="16">
        <v>2.3E-2</v>
      </c>
      <c r="S68" s="25">
        <f t="shared" ref="S68:S70" si="654">M68*R68</f>
        <v>357.19184000000001</v>
      </c>
      <c r="T68" s="26">
        <v>0.189</v>
      </c>
      <c r="U68" s="25">
        <f t="shared" ref="U68:U70" si="655">M68*T68</f>
        <v>2935.1851200000001</v>
      </c>
      <c r="V68" s="16">
        <v>0.53300000000000003</v>
      </c>
      <c r="W68" s="25">
        <f t="shared" ref="W68:W70" si="656">M68*V68</f>
        <v>8277.5326400000013</v>
      </c>
      <c r="X68" s="16">
        <v>0.38</v>
      </c>
      <c r="Y68" s="25">
        <f t="shared" ref="Y68:Y70" si="657">X68*M68</f>
        <v>5901.4304000000002</v>
      </c>
      <c r="Z68" s="17">
        <v>3.5200000000000001E-3</v>
      </c>
      <c r="AA68" s="18">
        <f t="shared" ref="AA68:AA70" si="658">M68*Z68</f>
        <v>54.665881599999999</v>
      </c>
      <c r="AB68" s="27">
        <f>IF(M68&gt;0,(AD68+AL68)/M68,0)</f>
        <v>3.3967662239988462E-3</v>
      </c>
      <c r="AC68" s="17">
        <v>3.2000000000000003E-4</v>
      </c>
      <c r="AD68" s="24">
        <f t="shared" ref="AD68:AD70" si="659">AC68*M68</f>
        <v>4.9696256000000005</v>
      </c>
      <c r="AE68" s="118">
        <v>0.22500000000000001</v>
      </c>
      <c r="AF68" s="30">
        <f t="shared" ref="AF68:AF70" si="660">AI68*(1-AJ68)*AE68</f>
        <v>47.174400000000006</v>
      </c>
      <c r="AG68" s="28">
        <f t="shared" ref="AG68:AG70" si="661">IF(AND(AE68&gt;0,AC68&gt;0,Z68&gt;0),((Z68-AC68)*AE68)/((AE68-AC68)*Z68),0)</f>
        <v>0.91038567983556407</v>
      </c>
      <c r="AH68" s="60">
        <f t="shared" si="6"/>
        <v>0.90706638567006015</v>
      </c>
      <c r="AI68" s="12">
        <v>234</v>
      </c>
      <c r="AJ68" s="14">
        <v>0.104</v>
      </c>
      <c r="AK68" s="15">
        <v>0.22789999999999999</v>
      </c>
      <c r="AL68" s="30">
        <f t="shared" ref="AL68:AL70" si="662">AI68*(1-AJ68)*AK68</f>
        <v>47.782425600000003</v>
      </c>
      <c r="AM68" s="19">
        <v>1.78</v>
      </c>
      <c r="AN68" s="19"/>
      <c r="AO68" s="102">
        <f>AO66+AI68-AN68-AP68</f>
        <v>799.15000000000066</v>
      </c>
      <c r="AP68" s="103"/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52</v>
      </c>
      <c r="D69" s="34">
        <v>21415</v>
      </c>
      <c r="E69" s="34">
        <v>2</v>
      </c>
      <c r="F69" s="34">
        <v>17794</v>
      </c>
      <c r="G69" s="35">
        <v>3</v>
      </c>
      <c r="H69" s="35">
        <v>4.7</v>
      </c>
      <c r="I69" s="34">
        <v>19192</v>
      </c>
      <c r="J69" s="35">
        <v>8.9</v>
      </c>
      <c r="K69" s="34">
        <v>16776</v>
      </c>
      <c r="L69" s="36">
        <v>7.3999999999999996E-2</v>
      </c>
      <c r="M69" s="37">
        <f t="shared" si="651"/>
        <v>15534.576000000001</v>
      </c>
      <c r="N69" s="38">
        <v>0.60199999999999998</v>
      </c>
      <c r="O69" s="25">
        <f t="shared" si="652"/>
        <v>9351.8147520000002</v>
      </c>
      <c r="P69" s="36">
        <v>0.35799999999999998</v>
      </c>
      <c r="Q69" s="25">
        <f t="shared" si="653"/>
        <v>5561.3782080000001</v>
      </c>
      <c r="R69" s="39">
        <v>0.04</v>
      </c>
      <c r="S69" s="25">
        <f t="shared" si="654"/>
        <v>621.38304000000005</v>
      </c>
      <c r="T69" s="28">
        <v>0.186</v>
      </c>
      <c r="U69" s="25">
        <f t="shared" si="655"/>
        <v>2889.4311360000002</v>
      </c>
      <c r="V69" s="39">
        <v>0.53200000000000003</v>
      </c>
      <c r="W69" s="25">
        <f t="shared" si="656"/>
        <v>8264.394432000001</v>
      </c>
      <c r="X69" s="39">
        <v>0.38</v>
      </c>
      <c r="Y69" s="25">
        <f t="shared" si="657"/>
        <v>5903.1388800000004</v>
      </c>
      <c r="Z69" s="40">
        <v>3.46E-3</v>
      </c>
      <c r="AA69" s="18">
        <f t="shared" si="658"/>
        <v>53.74963296</v>
      </c>
      <c r="AB69" s="27">
        <f>IF(M69&gt;0,(AD69+AL69)/M69,0)</f>
        <v>3.4341000565448329E-3</v>
      </c>
      <c r="AC69" s="40">
        <v>3.2000000000000003E-4</v>
      </c>
      <c r="AD69" s="37">
        <f t="shared" si="659"/>
        <v>4.9710643200000009</v>
      </c>
      <c r="AE69" s="28">
        <v>0.2258</v>
      </c>
      <c r="AF69" s="41">
        <f t="shared" si="660"/>
        <v>46.760922000000001</v>
      </c>
      <c r="AG69" s="28">
        <f t="shared" si="661"/>
        <v>0.90880239048155187</v>
      </c>
      <c r="AH69" s="29">
        <f t="shared" ref="AH69:AH127" si="663">IF(AND(AB69&gt;0,AK69&gt;0,AC69&gt;0),((AK69*(AB69-AC69))/(AB69*(AK69-AC69))),0)</f>
        <v>0.90806084487601757</v>
      </c>
      <c r="AI69" s="34">
        <v>234</v>
      </c>
      <c r="AJ69" s="36">
        <v>0.115</v>
      </c>
      <c r="AK69" s="38">
        <v>0.2336</v>
      </c>
      <c r="AL69" s="41">
        <f t="shared" si="662"/>
        <v>48.376224000000001</v>
      </c>
      <c r="AM69" s="42">
        <v>1.73</v>
      </c>
      <c r="AN69" s="42"/>
      <c r="AO69" s="122">
        <f>AO68+AI69-AN69</f>
        <v>1033.1500000000005</v>
      </c>
      <c r="AP69" s="105"/>
      <c r="AQ69" s="43"/>
      <c r="AR69" s="44"/>
      <c r="AS69" s="45"/>
      <c r="AT69" s="45"/>
      <c r="AU69" s="45"/>
      <c r="AV69" s="45"/>
    </row>
    <row r="70" spans="1:48" x14ac:dyDescent="0.2">
      <c r="A70" s="188"/>
      <c r="B70" s="33">
        <v>3</v>
      </c>
      <c r="C70" s="11" t="s">
        <v>53</v>
      </c>
      <c r="D70" s="43">
        <v>17580</v>
      </c>
      <c r="E70" s="43">
        <v>2</v>
      </c>
      <c r="F70" s="43">
        <v>19335</v>
      </c>
      <c r="G70" s="37">
        <v>1.9</v>
      </c>
      <c r="H70" s="37">
        <v>4.4000000000000004</v>
      </c>
      <c r="I70" s="43">
        <v>19921</v>
      </c>
      <c r="J70" s="37">
        <v>8.1999999999999993</v>
      </c>
      <c r="K70" s="43">
        <v>16792</v>
      </c>
      <c r="L70" s="39">
        <v>7.6999999999999999E-2</v>
      </c>
      <c r="M70" s="37">
        <f t="shared" si="651"/>
        <v>15499.016000000001</v>
      </c>
      <c r="N70" s="28">
        <v>0.68100000000000005</v>
      </c>
      <c r="O70" s="25">
        <f t="shared" si="652"/>
        <v>10554.829896000001</v>
      </c>
      <c r="P70" s="39">
        <v>0.28899999999999998</v>
      </c>
      <c r="Q70" s="25">
        <f t="shared" si="653"/>
        <v>4479.2156240000004</v>
      </c>
      <c r="R70" s="39">
        <v>0.03</v>
      </c>
      <c r="S70" s="25">
        <f t="shared" si="654"/>
        <v>464.97048000000001</v>
      </c>
      <c r="T70" s="28">
        <v>0.18099999999999999</v>
      </c>
      <c r="U70" s="25">
        <f t="shared" si="655"/>
        <v>2805.3218960000004</v>
      </c>
      <c r="V70" s="39">
        <v>0.53600000000000003</v>
      </c>
      <c r="W70" s="25">
        <f t="shared" si="656"/>
        <v>8307.4725760000019</v>
      </c>
      <c r="X70" s="39">
        <v>0.39</v>
      </c>
      <c r="Y70" s="25">
        <f t="shared" si="657"/>
        <v>6044.6162400000012</v>
      </c>
      <c r="Z70" s="47">
        <v>3.3600000000000001E-3</v>
      </c>
      <c r="AA70" s="18">
        <f t="shared" si="658"/>
        <v>52.076693760000005</v>
      </c>
      <c r="AB70" s="27">
        <f>IF(M70&gt;0,(AD70+AL70)/M70,0)</f>
        <v>4.7790340806151826E-3</v>
      </c>
      <c r="AC70" s="47">
        <v>3.3E-4</v>
      </c>
      <c r="AD70" s="37">
        <f t="shared" si="659"/>
        <v>5.1146752800000002</v>
      </c>
      <c r="AE70" s="28">
        <v>0.23119999999999999</v>
      </c>
      <c r="AF70" s="41">
        <f t="shared" si="660"/>
        <v>67.381852800000004</v>
      </c>
      <c r="AG70" s="28">
        <f t="shared" si="661"/>
        <v>0.90307470499786513</v>
      </c>
      <c r="AH70" s="29">
        <f t="shared" si="663"/>
        <v>0.932248651757701</v>
      </c>
      <c r="AI70" s="43">
        <v>326</v>
      </c>
      <c r="AJ70" s="39">
        <v>0.106</v>
      </c>
      <c r="AK70" s="28">
        <v>0.2366</v>
      </c>
      <c r="AL70" s="41">
        <f t="shared" si="662"/>
        <v>68.95565040000001</v>
      </c>
      <c r="AM70" s="18">
        <v>1.85</v>
      </c>
      <c r="AN70" s="18"/>
      <c r="AO70" s="122">
        <f>AO69+AI70-AN70</f>
        <v>1359.1500000000005</v>
      </c>
      <c r="AP70" s="105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64">SUM(D68:D70)</f>
        <v>54070</v>
      </c>
      <c r="E71" s="51"/>
      <c r="F71" s="51">
        <f t="shared" ref="F71" si="665">SUM(F68:F70)</f>
        <v>53939</v>
      </c>
      <c r="G71" s="52"/>
      <c r="H71" s="52"/>
      <c r="I71" s="51">
        <f t="shared" ref="I71:K71" si="666">SUM(I68:I70)</f>
        <v>57031</v>
      </c>
      <c r="J71" s="52"/>
      <c r="K71" s="51">
        <f t="shared" si="666"/>
        <v>50303</v>
      </c>
      <c r="L71" s="21">
        <f t="shared" ref="L71" si="667">IF(K71&gt;0,(K68*L68+K69*L69+K70*L70)/K71,0)</f>
        <v>7.4336083334989964E-2</v>
      </c>
      <c r="M71" s="52">
        <f t="shared" ref="M71" si="668">M68+M69+M70</f>
        <v>46563.672000000006</v>
      </c>
      <c r="N71" s="53">
        <f t="shared" ref="N71" si="669">IF(M71&gt;0,O71/M71,0)</f>
        <v>0.64930763724991436</v>
      </c>
      <c r="O71" s="54">
        <f t="shared" ref="O71" si="670">O68+O69+O70</f>
        <v>30234.147848000001</v>
      </c>
      <c r="P71" s="21">
        <f t="shared" ref="P71" si="671">IF(M71&gt;0,Q71/M71,0)</f>
        <v>0.31969082661693865</v>
      </c>
      <c r="Q71" s="54">
        <f t="shared" ref="Q71" si="672">Q68+Q69+Q70</f>
        <v>14885.978792000002</v>
      </c>
      <c r="R71" s="21">
        <f t="shared" ref="R71" si="673">IF(M71&gt;0,S71/M71,0)</f>
        <v>3.1001536133146886E-2</v>
      </c>
      <c r="S71" s="54">
        <f t="shared" ref="S71" si="674">S68+S69+S70</f>
        <v>1443.5453600000001</v>
      </c>
      <c r="T71" s="21">
        <f t="shared" ref="T71" si="675">IF(M71&gt;0,U71/M71,0)</f>
        <v>0.18533628859854523</v>
      </c>
      <c r="U71" s="54">
        <f t="shared" ref="U71" si="676">U68+U69+U70</f>
        <v>8629.9381520000006</v>
      </c>
      <c r="V71" s="21">
        <f t="shared" ref="V71" si="677">IF(M71&gt;0,W71/M71,0)</f>
        <v>0.53366494910452944</v>
      </c>
      <c r="W71" s="54">
        <f t="shared" ref="W71" si="678">W68+W69+W70</f>
        <v>24849.399648000006</v>
      </c>
      <c r="X71" s="21">
        <f t="shared" ref="X71" si="679">IF(M71&gt;0,Y71/M71,0)</f>
        <v>0.38332856395002518</v>
      </c>
      <c r="Y71" s="54">
        <f t="shared" ref="Y71" si="680">Y68+Y69+Y70</f>
        <v>17849.185519999999</v>
      </c>
      <c r="Z71" s="55">
        <f t="shared" ref="Z71" si="681">IF(M71&gt;0,AA71/M71,0)</f>
        <v>3.4467257719709042E-3</v>
      </c>
      <c r="AA71" s="56">
        <f t="shared" ref="AA71" si="682">SUM(AA68:AA70)</f>
        <v>160.49220832</v>
      </c>
      <c r="AB71" s="55">
        <f t="shared" ref="AB71" si="683">IF(M71&gt;0,(AB68*M68+AB69*M69+AB70*M70)/M71,0)</f>
        <v>3.8693182358985772E-3</v>
      </c>
      <c r="AC71" s="55">
        <f t="shared" ref="AC71" si="684">IF(K71&gt;0,(K68*AC68+K69*AC69+K70*AC70)/K71,0)</f>
        <v>3.2333817068564503E-4</v>
      </c>
      <c r="AD71" s="52">
        <f t="shared" ref="AD71" si="685">SUM(AD68:AD70)</f>
        <v>15.055365200000001</v>
      </c>
      <c r="AE71" s="53">
        <f t="shared" ref="AE71" si="686">IF(K71&gt;0,(K68*AE68+K69*AE69+K70*AE70)/K71,0)</f>
        <v>0.22733646502196689</v>
      </c>
      <c r="AF71" s="58">
        <f t="shared" ref="AF71" si="687">SUM(AF68:AF70)</f>
        <v>161.31717480000003</v>
      </c>
      <c r="AG71" s="53">
        <f t="shared" ref="AG71" si="688">IF(AND(AA71&gt;0),((AA68*AG68+AA69*AG69+AA70*AG70)/AA71),0)</f>
        <v>0.90748315500751309</v>
      </c>
      <c r="AH71" s="57">
        <f t="shared" si="663"/>
        <v>0.91771050031164381</v>
      </c>
      <c r="AI71" s="51">
        <f t="shared" ref="AI71" si="689">SUM(AI68:AI70)</f>
        <v>794</v>
      </c>
      <c r="AJ71" s="21">
        <f t="shared" ref="AJ71" si="690">IF(AI71&gt;0,(AJ68*AI68+AJ69*AI69+AJ70*AI70)/AI71,0)</f>
        <v>0.10806297229219143</v>
      </c>
      <c r="AK71" s="53">
        <f t="shared" ref="AK71" si="691">IF(K71&gt;0,(AK68*K68+AK69*K69+AK70*K70)/K71,0)</f>
        <v>0.23270515277418841</v>
      </c>
      <c r="AL71" s="58">
        <f t="shared" ref="AL71" si="692">SUM(AL68:AL70)</f>
        <v>165.11430000000001</v>
      </c>
      <c r="AM71" s="56"/>
      <c r="AN71" s="56">
        <f t="shared" ref="AN71" si="693">SUM(AN68:AN70)</f>
        <v>0</v>
      </c>
      <c r="AO71" s="106"/>
      <c r="AP71" s="107">
        <f>AO70</f>
        <v>1359.1500000000005</v>
      </c>
      <c r="AQ71" s="51">
        <f t="shared" ref="AQ71" si="694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51</v>
      </c>
      <c r="D72" s="12">
        <v>15527</v>
      </c>
      <c r="E72" s="12">
        <v>1</v>
      </c>
      <c r="F72" s="12">
        <v>15021</v>
      </c>
      <c r="G72" s="13">
        <v>3.1</v>
      </c>
      <c r="H72" s="13">
        <v>5.0999999999999996</v>
      </c>
      <c r="I72" s="12">
        <v>16415</v>
      </c>
      <c r="J72" s="147" t="s">
        <v>58</v>
      </c>
      <c r="K72" s="12">
        <v>16926</v>
      </c>
      <c r="L72" s="14">
        <v>7.0000000000000007E-2</v>
      </c>
      <c r="M72" s="24">
        <f t="shared" ref="M72:M74" si="695">K72*(1-L72)</f>
        <v>15741.179999999998</v>
      </c>
      <c r="N72" s="15">
        <v>0.73799999999999999</v>
      </c>
      <c r="O72" s="25">
        <f t="shared" ref="O72:O74" si="696">M72*N72</f>
        <v>11616.990839999999</v>
      </c>
      <c r="P72" s="14">
        <v>0.255</v>
      </c>
      <c r="Q72" s="25">
        <f t="shared" ref="Q72:Q74" si="697">M72*P72</f>
        <v>4014.0008999999995</v>
      </c>
      <c r="R72" s="16">
        <v>7.0000000000000001E-3</v>
      </c>
      <c r="S72" s="25">
        <f t="shared" ref="S72:S74" si="698">M72*R72</f>
        <v>110.18825999999999</v>
      </c>
      <c r="T72" s="26">
        <v>0.185</v>
      </c>
      <c r="U72" s="25">
        <f t="shared" ref="U72:U74" si="699">M72*T72</f>
        <v>2912.1182999999996</v>
      </c>
      <c r="V72" s="16">
        <v>0.54400000000000004</v>
      </c>
      <c r="W72" s="25">
        <f t="shared" ref="W72:W74" si="700">M72*V72</f>
        <v>8563.2019199999995</v>
      </c>
      <c r="X72" s="16">
        <v>0.39</v>
      </c>
      <c r="Y72" s="25">
        <f t="shared" ref="Y72:Y74" si="701">X72*M72</f>
        <v>6139.0601999999999</v>
      </c>
      <c r="Z72" s="17">
        <v>3.1900000000000001E-3</v>
      </c>
      <c r="AA72" s="18">
        <f t="shared" ref="AA72:AA74" si="702">M72*Z72</f>
        <v>50.214364199999999</v>
      </c>
      <c r="AB72" s="27">
        <f>IF(M72&gt;0,(AD72+AL72)/M72,0)</f>
        <v>5.0090368320545231E-3</v>
      </c>
      <c r="AC72" s="17">
        <v>2.7999999999999998E-4</v>
      </c>
      <c r="AD72" s="24">
        <f t="shared" ref="AD72:AD74" si="703">AC72*M72</f>
        <v>4.4075303999999988</v>
      </c>
      <c r="AE72" s="118">
        <v>0.23430000000000001</v>
      </c>
      <c r="AF72" s="30">
        <f t="shared" ref="AF72:AF74" si="704">AI72*(1-AJ72)*AE72</f>
        <v>75.997548000000009</v>
      </c>
      <c r="AG72" s="28">
        <f t="shared" ref="AG72:AG74" si="705">IF(AND(AE72&gt;0,AC72&gt;0,Z72&gt;0),((Z72-AC72)*AE72)/((AE72-AC72)*Z72),0)</f>
        <v>0.91331716416810826</v>
      </c>
      <c r="AH72" s="60">
        <f t="shared" si="663"/>
        <v>0.94525428133169997</v>
      </c>
      <c r="AI72" s="12">
        <v>360</v>
      </c>
      <c r="AJ72" s="14">
        <v>9.9000000000000005E-2</v>
      </c>
      <c r="AK72" s="15">
        <v>0.22950000000000001</v>
      </c>
      <c r="AL72" s="30">
        <f t="shared" ref="AL72:AL74" si="706">AI72*(1-AJ72)*AK72</f>
        <v>74.44062000000001</v>
      </c>
      <c r="AM72" s="19">
        <v>1.85</v>
      </c>
      <c r="AN72" s="19"/>
      <c r="AO72" s="102">
        <f>AO70+AI72-AN72</f>
        <v>1719.1500000000005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52</v>
      </c>
      <c r="D73" s="34">
        <v>19893</v>
      </c>
      <c r="E73" s="34">
        <v>2</v>
      </c>
      <c r="F73" s="34">
        <v>16151</v>
      </c>
      <c r="G73" s="35">
        <v>4.5999999999999996</v>
      </c>
      <c r="H73" s="35">
        <v>5.5</v>
      </c>
      <c r="I73" s="34">
        <v>16802</v>
      </c>
      <c r="J73" s="148" t="s">
        <v>59</v>
      </c>
      <c r="K73" s="34">
        <v>15021</v>
      </c>
      <c r="L73" s="36">
        <v>7.0000000000000007E-2</v>
      </c>
      <c r="M73" s="37">
        <f t="shared" si="695"/>
        <v>13969.529999999999</v>
      </c>
      <c r="N73" s="38">
        <v>0.76500000000000001</v>
      </c>
      <c r="O73" s="25">
        <f t="shared" si="696"/>
        <v>10686.69045</v>
      </c>
      <c r="P73" s="36">
        <v>0.21</v>
      </c>
      <c r="Q73" s="25">
        <f t="shared" si="697"/>
        <v>2933.6012999999998</v>
      </c>
      <c r="R73" s="39">
        <v>2.5000000000000001E-2</v>
      </c>
      <c r="S73" s="25">
        <f t="shared" si="698"/>
        <v>349.23824999999999</v>
      </c>
      <c r="T73" s="28">
        <v>0.2</v>
      </c>
      <c r="U73" s="25">
        <f t="shared" si="699"/>
        <v>2793.9059999999999</v>
      </c>
      <c r="V73" s="39">
        <v>0.51600000000000001</v>
      </c>
      <c r="W73" s="25">
        <f t="shared" si="700"/>
        <v>7208.2774799999997</v>
      </c>
      <c r="X73" s="39">
        <v>0.39</v>
      </c>
      <c r="Y73" s="25">
        <f t="shared" si="701"/>
        <v>5448.1166999999996</v>
      </c>
      <c r="Z73" s="40">
        <v>3.0500000000000002E-3</v>
      </c>
      <c r="AA73" s="18">
        <f t="shared" si="702"/>
        <v>42.607066500000002</v>
      </c>
      <c r="AB73" s="27">
        <f>IF(M73&gt;0,(AD73+AL73)/M73,0)</f>
        <v>3.0195343937841862E-3</v>
      </c>
      <c r="AC73" s="40">
        <v>2.2000000000000001E-4</v>
      </c>
      <c r="AD73" s="37">
        <f t="shared" si="703"/>
        <v>3.0732965999999999</v>
      </c>
      <c r="AE73" s="28">
        <v>0.23430000000000001</v>
      </c>
      <c r="AF73" s="41">
        <f t="shared" si="704"/>
        <v>38.975102100000001</v>
      </c>
      <c r="AG73" s="28">
        <f t="shared" si="705"/>
        <v>0.92874090965117706</v>
      </c>
      <c r="AH73" s="29">
        <f t="shared" si="663"/>
        <v>0.92800949022040313</v>
      </c>
      <c r="AI73" s="34">
        <v>183</v>
      </c>
      <c r="AJ73" s="36">
        <v>9.0999999999999998E-2</v>
      </c>
      <c r="AK73" s="38">
        <v>0.2351</v>
      </c>
      <c r="AL73" s="41">
        <f t="shared" si="706"/>
        <v>39.108179700000001</v>
      </c>
      <c r="AM73" s="42">
        <v>1.65</v>
      </c>
      <c r="AN73" s="42"/>
      <c r="AO73" s="122">
        <f>AO72+AI73-AN73</f>
        <v>1902.1500000000005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11" t="s">
        <v>53</v>
      </c>
      <c r="D74" s="43">
        <v>17100</v>
      </c>
      <c r="E74" s="43">
        <v>2</v>
      </c>
      <c r="F74" s="43">
        <v>17398</v>
      </c>
      <c r="G74" s="37">
        <v>5.5</v>
      </c>
      <c r="H74" s="37">
        <v>5.5</v>
      </c>
      <c r="I74" s="43">
        <v>18496</v>
      </c>
      <c r="J74" s="37">
        <v>7.7</v>
      </c>
      <c r="K74" s="43">
        <v>15828</v>
      </c>
      <c r="L74" s="39">
        <v>7.0000000000000007E-2</v>
      </c>
      <c r="M74" s="37">
        <f t="shared" si="695"/>
        <v>14720.039999999999</v>
      </c>
      <c r="N74" s="28">
        <v>0.73799999999999999</v>
      </c>
      <c r="O74" s="25">
        <f t="shared" si="696"/>
        <v>10863.389519999999</v>
      </c>
      <c r="P74" s="39">
        <v>0.19500000000000001</v>
      </c>
      <c r="Q74" s="25">
        <f t="shared" si="697"/>
        <v>2870.4078</v>
      </c>
      <c r="R74" s="39">
        <v>6.7000000000000004E-2</v>
      </c>
      <c r="S74" s="25">
        <f t="shared" si="698"/>
        <v>986.24267999999995</v>
      </c>
      <c r="T74" s="28">
        <v>0.16</v>
      </c>
      <c r="U74" s="25">
        <f t="shared" si="699"/>
        <v>2355.2064</v>
      </c>
      <c r="V74" s="39">
        <v>0.55300000000000005</v>
      </c>
      <c r="W74" s="25">
        <f t="shared" si="700"/>
        <v>8140.1821200000004</v>
      </c>
      <c r="X74" s="39">
        <v>0.39</v>
      </c>
      <c r="Y74" s="25">
        <f t="shared" si="701"/>
        <v>5740.8155999999999</v>
      </c>
      <c r="Z74" s="47">
        <v>3.0500000000000002E-3</v>
      </c>
      <c r="AA74" s="18">
        <f t="shared" si="702"/>
        <v>44.896121999999998</v>
      </c>
      <c r="AB74" s="27">
        <f>IF(M74&gt;0,(AD74+AL74)/M74,0)</f>
        <v>2.9892073391104921E-3</v>
      </c>
      <c r="AC74" s="47">
        <v>2.4000000000000001E-4</v>
      </c>
      <c r="AD74" s="37">
        <f t="shared" si="703"/>
        <v>3.5328095999999998</v>
      </c>
      <c r="AE74" s="28">
        <v>0.22739999999999999</v>
      </c>
      <c r="AF74" s="41">
        <f t="shared" si="704"/>
        <v>39.360666000000002</v>
      </c>
      <c r="AG74" s="28">
        <f t="shared" si="705"/>
        <v>0.92228486312817692</v>
      </c>
      <c r="AH74" s="29">
        <f t="shared" si="663"/>
        <v>0.92065622712958117</v>
      </c>
      <c r="AI74" s="43">
        <v>190</v>
      </c>
      <c r="AJ74" s="39">
        <v>8.8999999999999996E-2</v>
      </c>
      <c r="AK74" s="28">
        <v>0.23380000000000001</v>
      </c>
      <c r="AL74" s="41">
        <f t="shared" si="706"/>
        <v>40.468442000000003</v>
      </c>
      <c r="AM74" s="18">
        <v>1.7</v>
      </c>
      <c r="AN74" s="18"/>
      <c r="AO74" s="122">
        <f>AO73+AI74-AN74</f>
        <v>2092.1500000000005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707">SUM(D72:D74)</f>
        <v>52520</v>
      </c>
      <c r="E75" s="51"/>
      <c r="F75" s="51">
        <f t="shared" ref="F75" si="708">SUM(F72:F74)</f>
        <v>48570</v>
      </c>
      <c r="G75" s="52"/>
      <c r="H75" s="52"/>
      <c r="I75" s="51">
        <f t="shared" ref="I75:K75" si="709">SUM(I72:I74)</f>
        <v>51713</v>
      </c>
      <c r="J75" s="52"/>
      <c r="K75" s="51">
        <f t="shared" si="709"/>
        <v>47775</v>
      </c>
      <c r="L75" s="21">
        <f t="shared" ref="L75" si="710">IF(K75&gt;0,(K72*L72+K73*L73+K74*L74)/K75,0)</f>
        <v>7.0000000000000007E-2</v>
      </c>
      <c r="M75" s="52">
        <f t="shared" ref="M75" si="711">M72+M73+M74</f>
        <v>44430.75</v>
      </c>
      <c r="N75" s="53">
        <f t="shared" ref="N75" si="712">IF(M75&gt;0,O75/M75,0)</f>
        <v>0.74648910518053369</v>
      </c>
      <c r="O75" s="54">
        <f t="shared" ref="O75" si="713">O72+O73+O74</f>
        <v>33167.070809999997</v>
      </c>
      <c r="P75" s="21">
        <f t="shared" ref="P75" si="714">IF(M75&gt;0,Q75/M75,0)</f>
        <v>0.22097331240188378</v>
      </c>
      <c r="Q75" s="54">
        <f t="shared" ref="Q75" si="715">Q72+Q73+Q74</f>
        <v>9818.0099999999984</v>
      </c>
      <c r="R75" s="21">
        <f t="shared" ref="R75" si="716">IF(M75&gt;0,S75/M75,0)</f>
        <v>3.2537582417582422E-2</v>
      </c>
      <c r="S75" s="54">
        <f t="shared" ref="S75" si="717">S72+S73+S74</f>
        <v>1445.6691900000001</v>
      </c>
      <c r="T75" s="21">
        <f t="shared" ref="T75" si="718">IF(M75&gt;0,U75/M75,0)</f>
        <v>0.18143359497645209</v>
      </c>
      <c r="U75" s="54">
        <f t="shared" ref="U75" si="719">U72+U73+U74</f>
        <v>8061.2306999999992</v>
      </c>
      <c r="V75" s="21">
        <f t="shared" ref="V75" si="720">IF(M75&gt;0,W75/M75,0)</f>
        <v>0.5381782103610675</v>
      </c>
      <c r="W75" s="54">
        <f t="shared" ref="W75" si="721">W72+W73+W74</f>
        <v>23911.661520000001</v>
      </c>
      <c r="X75" s="21">
        <f t="shared" ref="X75" si="722">IF(M75&gt;0,Y75/M75,0)</f>
        <v>0.39</v>
      </c>
      <c r="Y75" s="54">
        <f t="shared" ref="Y75" si="723">Y72+Y73+Y74</f>
        <v>17327.9925</v>
      </c>
      <c r="Z75" s="55">
        <f t="shared" ref="Z75" si="724">IF(M75&gt;0,AA75/M75,0)</f>
        <v>3.0996000000000001E-3</v>
      </c>
      <c r="AA75" s="56">
        <f t="shared" ref="AA75" si="725">SUM(AA72:AA74)</f>
        <v>137.7175527</v>
      </c>
      <c r="AB75" s="55">
        <f t="shared" ref="AB75" si="726">IF(M75&gt;0,(AB72*M72+AB73*M73+AB74*M74)/M75,0)</f>
        <v>3.7143392425291045E-3</v>
      </c>
      <c r="AC75" s="55">
        <f t="shared" ref="AC75" si="727">IF(K75&gt;0,(K72*AC72+K73*AC73+K74*AC74)/K75,0)</f>
        <v>2.4788320251177396E-4</v>
      </c>
      <c r="AD75" s="52">
        <f t="shared" ref="AD75" si="728">SUM(AD72:AD74)</f>
        <v>11.013636599999998</v>
      </c>
      <c r="AE75" s="53">
        <f t="shared" ref="AE75" si="729">IF(K75&gt;0,(K72*AE72+K73*AE73+K74*AE74)/K75,0)</f>
        <v>0.23201400941915229</v>
      </c>
      <c r="AF75" s="58">
        <f t="shared" ref="AF75" si="730">SUM(AF72:AF74)</f>
        <v>154.33331610000002</v>
      </c>
      <c r="AG75" s="53">
        <f t="shared" ref="AG75" si="731">IF(AND(AA75&gt;0),((AA72*AG72+AA73*AG73+AA74*AG74)/AA75),0)</f>
        <v>0.92101244654329895</v>
      </c>
      <c r="AH75" s="57">
        <f t="shared" si="663"/>
        <v>0.93425845625341741</v>
      </c>
      <c r="AI75" s="51">
        <f t="shared" ref="AI75" si="732">SUM(AI72:AI74)</f>
        <v>733</v>
      </c>
      <c r="AJ75" s="21">
        <f t="shared" ref="AJ75" si="733">IF(AI75&gt;0,(AJ72*AI72+AJ73*AI73+AJ74*AI74)/AI75,0)</f>
        <v>9.4410641200545709E-2</v>
      </c>
      <c r="AK75" s="53">
        <f t="shared" ref="AK75" si="734">IF(K75&gt;0,(AK72*K72+AK73*K73+AK74*K74)/K75,0)</f>
        <v>0.232685306122449</v>
      </c>
      <c r="AL75" s="58">
        <f t="shared" ref="AL75" si="735">SUM(AL72:AL74)</f>
        <v>154.01724170000003</v>
      </c>
      <c r="AM75" s="56"/>
      <c r="AN75" s="56">
        <f t="shared" ref="AN75" si="736">SUM(AN72:AN74)</f>
        <v>0</v>
      </c>
      <c r="AO75" s="106"/>
      <c r="AP75" s="107">
        <f>AO74</f>
        <v>2092.1500000000005</v>
      </c>
      <c r="AQ75" s="51">
        <f t="shared" ref="AQ75" si="737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49</v>
      </c>
      <c r="D76" s="12">
        <v>6728</v>
      </c>
      <c r="E76" s="12">
        <v>0</v>
      </c>
      <c r="F76" s="12">
        <v>13549</v>
      </c>
      <c r="G76" s="13">
        <v>4.4000000000000004</v>
      </c>
      <c r="H76" s="13">
        <v>6</v>
      </c>
      <c r="I76" s="12">
        <v>14409</v>
      </c>
      <c r="J76" s="13">
        <v>8.8000000000000007</v>
      </c>
      <c r="K76" s="12">
        <v>16423</v>
      </c>
      <c r="L76" s="14">
        <v>7.0999999999999994E-2</v>
      </c>
      <c r="M76" s="24">
        <f t="shared" ref="M76:M78" si="738">K76*(1-L76)</f>
        <v>15256.967000000001</v>
      </c>
      <c r="N76" s="15">
        <v>0.73199999999999998</v>
      </c>
      <c r="O76" s="25">
        <f t="shared" ref="O76:O78" si="739">M76*N76</f>
        <v>11168.099844</v>
      </c>
      <c r="P76" s="14">
        <v>0.23400000000000001</v>
      </c>
      <c r="Q76" s="25">
        <f t="shared" ref="Q76:Q78" si="740">M76*P76</f>
        <v>3570.1302780000005</v>
      </c>
      <c r="R76" s="16">
        <v>3.4000000000000002E-2</v>
      </c>
      <c r="S76" s="25">
        <f t="shared" ref="S76:S78" si="741">M76*R76</f>
        <v>518.73687800000005</v>
      </c>
      <c r="T76" s="26">
        <v>0.17599999999999999</v>
      </c>
      <c r="U76" s="25">
        <f t="shared" ref="U76:U78" si="742">M76*T76</f>
        <v>2685.2261920000001</v>
      </c>
      <c r="V76" s="16">
        <v>0.54100000000000004</v>
      </c>
      <c r="W76" s="25">
        <f t="shared" ref="W76:W78" si="743">M76*V76</f>
        <v>8254.0191470000009</v>
      </c>
      <c r="X76" s="16">
        <v>0.39</v>
      </c>
      <c r="Y76" s="25">
        <f t="shared" ref="Y76:Y78" si="744">X76*M76</f>
        <v>5950.21713</v>
      </c>
      <c r="Z76" s="17">
        <v>3.0400000000000002E-3</v>
      </c>
      <c r="AA76" s="18">
        <f t="shared" ref="AA76:AA78" si="745">M76*Z76</f>
        <v>46.381179680000002</v>
      </c>
      <c r="AB76" s="27">
        <f>IF(M76&gt;0,(AD76+AL76)/M76,0)</f>
        <v>3.442016508261439E-3</v>
      </c>
      <c r="AC76" s="17">
        <v>2.4000000000000001E-4</v>
      </c>
      <c r="AD76" s="24">
        <f t="shared" ref="AD76:AD78" si="746">AC76*M76</f>
        <v>3.6616720800000002</v>
      </c>
      <c r="AE76" s="118">
        <v>0.22320000000000001</v>
      </c>
      <c r="AF76" s="30">
        <f t="shared" ref="AF76:AF78" si="747">AI76*(1-AJ76)*AE76</f>
        <v>49.139265600000009</v>
      </c>
      <c r="AG76" s="28">
        <f t="shared" ref="AG76:AG78" si="748">IF(AND(AE76&gt;0,AC76&gt;0,Z76&gt;0),((Z76-AC76)*AE76)/((AE76-AC76)*Z76),0)</f>
        <v>0.92204407682284284</v>
      </c>
      <c r="AH76" s="60">
        <f t="shared" si="663"/>
        <v>0.93128067508628876</v>
      </c>
      <c r="AI76" s="12">
        <v>243</v>
      </c>
      <c r="AJ76" s="14">
        <v>9.4E-2</v>
      </c>
      <c r="AK76" s="15">
        <v>0.22189999999999999</v>
      </c>
      <c r="AL76" s="30">
        <f t="shared" ref="AL76:AL78" si="749">AI76*(1-AJ76)*AK76</f>
        <v>48.853060200000002</v>
      </c>
      <c r="AM76" s="19">
        <v>1.72</v>
      </c>
      <c r="AN76" s="19">
        <v>1201.6400000000001</v>
      </c>
      <c r="AO76" s="102">
        <f>AO74+AI76-AN76</f>
        <v>1133.5100000000004</v>
      </c>
      <c r="AP76" s="103"/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51</v>
      </c>
      <c r="D77" s="34">
        <v>20122</v>
      </c>
      <c r="E77" s="34">
        <v>4</v>
      </c>
      <c r="F77" s="34">
        <v>17339</v>
      </c>
      <c r="G77" s="35">
        <v>6.1</v>
      </c>
      <c r="H77" s="35">
        <v>6.1</v>
      </c>
      <c r="I77" s="34">
        <v>17750</v>
      </c>
      <c r="J77" s="35">
        <v>8.1999999999999993</v>
      </c>
      <c r="K77" s="34">
        <v>16383</v>
      </c>
      <c r="L77" s="36">
        <v>7.0999999999999994E-2</v>
      </c>
      <c r="M77" s="37">
        <f t="shared" si="738"/>
        <v>15219.807000000001</v>
      </c>
      <c r="N77" s="38">
        <v>0.72699999999999998</v>
      </c>
      <c r="O77" s="25">
        <f t="shared" si="739"/>
        <v>11064.799688999999</v>
      </c>
      <c r="P77" s="36">
        <v>0.26800000000000002</v>
      </c>
      <c r="Q77" s="25">
        <f t="shared" si="740"/>
        <v>4078.9082760000006</v>
      </c>
      <c r="R77" s="39">
        <v>5.0000000000000001E-3</v>
      </c>
      <c r="S77" s="25">
        <f t="shared" si="741"/>
        <v>76.099035000000001</v>
      </c>
      <c r="T77" s="28">
        <v>0.18099999999999999</v>
      </c>
      <c r="U77" s="25">
        <f t="shared" si="742"/>
        <v>2754.7850670000003</v>
      </c>
      <c r="V77" s="39">
        <v>0.53300000000000003</v>
      </c>
      <c r="W77" s="25">
        <f t="shared" si="743"/>
        <v>8112.1571310000008</v>
      </c>
      <c r="X77" s="39">
        <v>0.38</v>
      </c>
      <c r="Y77" s="25">
        <f t="shared" si="744"/>
        <v>5783.5266600000004</v>
      </c>
      <c r="Z77" s="40">
        <v>3.0300000000000001E-3</v>
      </c>
      <c r="AA77" s="18">
        <f t="shared" si="745"/>
        <v>46.116015210000008</v>
      </c>
      <c r="AB77" s="27">
        <f>IF(M77&gt;0,(AD77+AL77)/M77,0)</f>
        <v>3.0881704012409618E-3</v>
      </c>
      <c r="AC77" s="40">
        <v>2.7E-4</v>
      </c>
      <c r="AD77" s="37">
        <f t="shared" si="746"/>
        <v>4.1093478900000004</v>
      </c>
      <c r="AE77" s="28">
        <v>0.2235</v>
      </c>
      <c r="AF77" s="41">
        <f t="shared" si="747"/>
        <v>43.259766000000006</v>
      </c>
      <c r="AG77" s="28">
        <f t="shared" si="748"/>
        <v>0.9119928254080617</v>
      </c>
      <c r="AH77" s="29">
        <f t="shared" si="663"/>
        <v>0.91368283312129761</v>
      </c>
      <c r="AI77" s="34">
        <v>212</v>
      </c>
      <c r="AJ77" s="36">
        <v>8.6999999999999994E-2</v>
      </c>
      <c r="AK77" s="38">
        <v>0.22159999999999999</v>
      </c>
      <c r="AL77" s="41">
        <f t="shared" si="749"/>
        <v>42.892009600000002</v>
      </c>
      <c r="AM77" s="42">
        <v>1.64</v>
      </c>
      <c r="AN77" s="42"/>
      <c r="AO77" s="122">
        <f>AO76+AI77-AN77</f>
        <v>1345.5100000000004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11" t="s">
        <v>53</v>
      </c>
      <c r="D78" s="43">
        <v>23000</v>
      </c>
      <c r="E78" s="43">
        <v>1</v>
      </c>
      <c r="F78" s="43">
        <v>16994</v>
      </c>
      <c r="G78" s="37">
        <v>7.1</v>
      </c>
      <c r="H78" s="37">
        <v>6.1</v>
      </c>
      <c r="I78" s="43">
        <v>17222</v>
      </c>
      <c r="J78" s="149">
        <v>8.1999999999999993</v>
      </c>
      <c r="K78" s="43">
        <v>16409</v>
      </c>
      <c r="L78" s="39">
        <v>7.3999999999999996E-2</v>
      </c>
      <c r="M78" s="37">
        <f t="shared" si="738"/>
        <v>15194.734</v>
      </c>
      <c r="N78" s="28">
        <v>0.72399999999999998</v>
      </c>
      <c r="O78" s="25">
        <f t="shared" si="739"/>
        <v>11000.987416</v>
      </c>
      <c r="P78" s="39">
        <v>0.26500000000000001</v>
      </c>
      <c r="Q78" s="25">
        <f t="shared" si="740"/>
        <v>4026.6045100000001</v>
      </c>
      <c r="R78" s="39">
        <v>1.0999999999999999E-2</v>
      </c>
      <c r="S78" s="25">
        <f t="shared" si="741"/>
        <v>167.14207400000001</v>
      </c>
      <c r="T78" s="28">
        <v>0.185</v>
      </c>
      <c r="U78" s="25">
        <f t="shared" si="742"/>
        <v>2811.0257900000001</v>
      </c>
      <c r="V78" s="39">
        <v>0.53100000000000003</v>
      </c>
      <c r="W78" s="25">
        <f t="shared" si="743"/>
        <v>8068.4037540000008</v>
      </c>
      <c r="X78" s="39">
        <v>0.39</v>
      </c>
      <c r="Y78" s="25">
        <f t="shared" si="744"/>
        <v>5925.9462600000006</v>
      </c>
      <c r="Z78" s="47">
        <v>3.0599999999999998E-3</v>
      </c>
      <c r="AA78" s="18">
        <f t="shared" si="745"/>
        <v>46.495886039999995</v>
      </c>
      <c r="AB78" s="27">
        <f>IF(M78&gt;0,(AD78+AL78)/M78,0)</f>
        <v>3.3834911818791959E-3</v>
      </c>
      <c r="AC78" s="47">
        <v>2.5000000000000001E-4</v>
      </c>
      <c r="AD78" s="37">
        <f t="shared" si="746"/>
        <v>3.7986835000000001</v>
      </c>
      <c r="AE78" s="28">
        <v>0.21759999999999999</v>
      </c>
      <c r="AF78" s="41">
        <f t="shared" si="747"/>
        <v>45.741695999999997</v>
      </c>
      <c r="AG78" s="28">
        <f t="shared" si="748"/>
        <v>0.91935690003322856</v>
      </c>
      <c r="AH78" s="29">
        <f t="shared" si="663"/>
        <v>0.92713514959787013</v>
      </c>
      <c r="AI78" s="43">
        <v>231</v>
      </c>
      <c r="AJ78" s="39">
        <v>0.09</v>
      </c>
      <c r="AK78" s="28">
        <v>0.22650000000000001</v>
      </c>
      <c r="AL78" s="41">
        <f t="shared" si="749"/>
        <v>47.612565000000004</v>
      </c>
      <c r="AM78" s="18">
        <v>1.7</v>
      </c>
      <c r="AN78" s="18"/>
      <c r="AO78" s="122">
        <f>AO77+AI78-AN78</f>
        <v>1576.5100000000004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50">SUM(D76:D78)</f>
        <v>49850</v>
      </c>
      <c r="E79" s="51"/>
      <c r="F79" s="51">
        <f t="shared" ref="F79" si="751">SUM(F76:F78)</f>
        <v>47882</v>
      </c>
      <c r="G79" s="52"/>
      <c r="H79" s="52"/>
      <c r="I79" s="51">
        <f t="shared" ref="I79:K79" si="752">SUM(I76:I78)</f>
        <v>49381</v>
      </c>
      <c r="J79" s="52"/>
      <c r="K79" s="51">
        <f t="shared" si="752"/>
        <v>49215</v>
      </c>
      <c r="L79" s="21">
        <f t="shared" ref="L79" si="753">IF(K79&gt;0,(K76*L76+K77*L77+K78*L78)/K79,0)</f>
        <v>7.2000243828101176E-2</v>
      </c>
      <c r="M79" s="52">
        <f t="shared" ref="M79" si="754">M76+M77+M78</f>
        <v>45671.508000000002</v>
      </c>
      <c r="N79" s="53">
        <f t="shared" ref="N79" si="755">IF(M79&gt;0,O79/M79,0)</f>
        <v>0.72767220537145383</v>
      </c>
      <c r="O79" s="54">
        <f t="shared" ref="O79" si="756">O76+O77+O78</f>
        <v>33233.886949</v>
      </c>
      <c r="P79" s="21">
        <f t="shared" ref="P79" si="757">IF(M79&gt;0,Q79/M79,0)</f>
        <v>0.25564391401308667</v>
      </c>
      <c r="Q79" s="54">
        <f t="shared" ref="Q79" si="758">Q76+Q77+Q78</f>
        <v>11675.643064</v>
      </c>
      <c r="R79" s="21">
        <f t="shared" ref="R79" si="759">IF(M79&gt;0,S79/M79,0)</f>
        <v>1.6683880615459425E-2</v>
      </c>
      <c r="S79" s="54">
        <f t="shared" ref="S79" si="760">S76+S77+S78</f>
        <v>761.97798699999998</v>
      </c>
      <c r="T79" s="21">
        <f t="shared" ref="T79" si="761">IF(M79&gt;0,U79/M79,0)</f>
        <v>0.18066049075935922</v>
      </c>
      <c r="U79" s="54">
        <f t="shared" ref="U79" si="762">U76+U77+U78</f>
        <v>8251.0370490000005</v>
      </c>
      <c r="V79" s="21">
        <f t="shared" ref="V79" si="763">IF(M79&gt;0,W79/M79,0)</f>
        <v>0.53500707776060308</v>
      </c>
      <c r="W79" s="54">
        <f t="shared" ref="W79" si="764">W76+W77+W78</f>
        <v>24434.580032000005</v>
      </c>
      <c r="X79" s="21">
        <f t="shared" ref="X79" si="765">IF(M79&gt;0,Y79/M79,0)</f>
        <v>0.38666754883591758</v>
      </c>
      <c r="Y79" s="54">
        <f t="shared" ref="Y79" si="766">Y76+Y77+Y78</f>
        <v>17659.690050000001</v>
      </c>
      <c r="Z79" s="55">
        <f t="shared" ref="Z79" si="767">IF(M79&gt;0,AA79/M79,0)</f>
        <v>3.0433214714521793E-3</v>
      </c>
      <c r="AA79" s="56">
        <f t="shared" ref="AA79" si="768">SUM(AA76:AA78)</f>
        <v>138.99308092999999</v>
      </c>
      <c r="AB79" s="55">
        <f t="shared" ref="AB79" si="769">IF(M79&gt;0,(AB76*M76+AB77*M77+AB78*M78)/M79,0)</f>
        <v>3.3046278714948499E-3</v>
      </c>
      <c r="AC79" s="55">
        <f t="shared" ref="AC79" si="770">IF(K79&gt;0,(K76*AC76+K77*AC77+K78*AC78)/K79,0)</f>
        <v>2.5332073554810525E-4</v>
      </c>
      <c r="AD79" s="52">
        <f t="shared" ref="AD79" si="771">SUM(AD76:AD78)</f>
        <v>11.56970347</v>
      </c>
      <c r="AE79" s="53">
        <f t="shared" ref="AE79" si="772">IF(K79&gt;0,(K76*AE76+K77*AE77+K78*AE78)/K79,0)</f>
        <v>0.22143274408208879</v>
      </c>
      <c r="AF79" s="58">
        <f t="shared" ref="AF79" si="773">SUM(AF76:AF78)</f>
        <v>138.14072760000002</v>
      </c>
      <c r="AG79" s="53">
        <f t="shared" ref="AG79" si="774">IF(AND(AA79&gt;0),((AA76*AG76+AA77*AG77+AA78*AG78)/AA79),0)</f>
        <v>0.91781029536433156</v>
      </c>
      <c r="AH79" s="57">
        <f t="shared" si="663"/>
        <v>0.92439215219641546</v>
      </c>
      <c r="AI79" s="51">
        <f t="shared" ref="AI79" si="775">SUM(AI76:AI78)</f>
        <v>686</v>
      </c>
      <c r="AJ79" s="21">
        <f t="shared" ref="AJ79" si="776">IF(AI79&gt;0,(AJ76*AI76+AJ77*AI77+AJ78*AI78)/AI79,0)</f>
        <v>9.0489795918367352E-2</v>
      </c>
      <c r="AK79" s="53">
        <f t="shared" ref="AK79" si="777">IF(K79&gt;0,(AK76*K76+AK77*K77+AK78*K78)/K79,0)</f>
        <v>0.22333384130854414</v>
      </c>
      <c r="AL79" s="58">
        <f t="shared" ref="AL79" si="778">SUM(AL76:AL78)</f>
        <v>139.35763480000003</v>
      </c>
      <c r="AM79" s="56"/>
      <c r="AN79" s="56">
        <f t="shared" ref="AN79" si="779">SUM(AN76:AN78)</f>
        <v>1201.6400000000001</v>
      </c>
      <c r="AO79" s="106"/>
      <c r="AP79" s="107">
        <f>AO78</f>
        <v>1576.5100000000004</v>
      </c>
      <c r="AQ79" s="51">
        <f t="shared" ref="AQ79" si="780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52</v>
      </c>
      <c r="D80" s="12">
        <v>3808</v>
      </c>
      <c r="E80" s="12">
        <v>0</v>
      </c>
      <c r="F80" s="12">
        <v>16887</v>
      </c>
      <c r="G80" s="13">
        <v>2.6</v>
      </c>
      <c r="H80" s="13">
        <v>5.3</v>
      </c>
      <c r="I80" s="12">
        <v>17334</v>
      </c>
      <c r="J80" s="147">
        <v>8.1999999999999993</v>
      </c>
      <c r="K80" s="12">
        <v>16286</v>
      </c>
      <c r="L80" s="14">
        <v>7.5999999999999998E-2</v>
      </c>
      <c r="M80" s="24">
        <f t="shared" ref="M80:M82" si="781">K80*(1-L80)</f>
        <v>15048.264000000001</v>
      </c>
      <c r="N80" s="15">
        <v>0.73199999999999998</v>
      </c>
      <c r="O80" s="25">
        <f t="shared" ref="O80:O82" si="782">M80*N80</f>
        <v>11015.329248</v>
      </c>
      <c r="P80" s="14">
        <v>0.25900000000000001</v>
      </c>
      <c r="Q80" s="25">
        <f t="shared" ref="Q80:Q82" si="783">M80*P80</f>
        <v>3897.5003760000004</v>
      </c>
      <c r="R80" s="16">
        <v>8.9999999999999993E-3</v>
      </c>
      <c r="S80" s="25">
        <f t="shared" ref="S80:S82" si="784">M80*R80</f>
        <v>135.43437599999999</v>
      </c>
      <c r="T80" s="26">
        <v>0.17899999999999999</v>
      </c>
      <c r="U80" s="25">
        <f t="shared" ref="U80:U82" si="785">M80*T80</f>
        <v>2693.6392559999999</v>
      </c>
      <c r="V80" s="16">
        <v>0.53400000000000003</v>
      </c>
      <c r="W80" s="25">
        <f t="shared" ref="W80:W82" si="786">M80*V80</f>
        <v>8035.7729760000011</v>
      </c>
      <c r="X80" s="16">
        <v>0.39</v>
      </c>
      <c r="Y80" s="25">
        <f t="shared" ref="Y80:Y82" si="787">X80*M80</f>
        <v>5868.8229600000004</v>
      </c>
      <c r="Z80" s="17">
        <v>2.98E-3</v>
      </c>
      <c r="AA80" s="18">
        <f t="shared" ref="AA80:AA82" si="788">M80*Z80</f>
        <v>44.843826720000003</v>
      </c>
      <c r="AB80" s="27">
        <f>IF(M80&gt;0,(AD80+AL80)/M80,0)</f>
        <v>3.036369330043651E-3</v>
      </c>
      <c r="AC80" s="17">
        <v>2.7E-4</v>
      </c>
      <c r="AD80" s="24">
        <f t="shared" ref="AD80:AD82" si="789">AC80*M80</f>
        <v>4.0630312800000006</v>
      </c>
      <c r="AE80" s="118">
        <v>0.21260000000000001</v>
      </c>
      <c r="AF80" s="30">
        <f t="shared" ref="AF80:AF82" si="790">AI80*(1-AJ80)*AE80</f>
        <v>40.672506000000006</v>
      </c>
      <c r="AG80" s="28">
        <f t="shared" ref="AG80:AG82" si="791">IF(AND(AE80&gt;0,AC80&gt;0,Z80&gt;0),((Z80-AC80)*AE80)/((AE80-AC80)*Z80),0)</f>
        <v>0.91055236609342738</v>
      </c>
      <c r="AH80" s="60">
        <f t="shared" si="663"/>
        <v>0.91220988913404488</v>
      </c>
      <c r="AI80" s="12">
        <v>210</v>
      </c>
      <c r="AJ80" s="14">
        <v>8.8999999999999996E-2</v>
      </c>
      <c r="AK80" s="15">
        <v>0.21759999999999999</v>
      </c>
      <c r="AL80" s="30">
        <f t="shared" ref="AL80:AL82" si="792">AI80*(1-AJ80)*AK80</f>
        <v>41.629055999999999</v>
      </c>
      <c r="AM80" s="19">
        <v>1.6</v>
      </c>
      <c r="AN80" s="19">
        <v>616.32000000000005</v>
      </c>
      <c r="AO80" s="102">
        <f>AO78+AI80-AN80</f>
        <v>1170.1900000000005</v>
      </c>
      <c r="AP80" s="103"/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1" t="s">
        <v>51</v>
      </c>
      <c r="D81" s="34">
        <v>20072</v>
      </c>
      <c r="E81" s="34">
        <v>6</v>
      </c>
      <c r="F81" s="34">
        <v>15862</v>
      </c>
      <c r="G81" s="35">
        <v>5.9</v>
      </c>
      <c r="H81" s="35">
        <v>5.8</v>
      </c>
      <c r="I81" s="34">
        <v>17523</v>
      </c>
      <c r="J81" s="35">
        <v>8</v>
      </c>
      <c r="K81" s="34">
        <v>16226</v>
      </c>
      <c r="L81" s="36">
        <v>7.1999999999999995E-2</v>
      </c>
      <c r="M81" s="37">
        <f t="shared" si="781"/>
        <v>15057.728000000001</v>
      </c>
      <c r="N81" s="38">
        <v>0.68700000000000006</v>
      </c>
      <c r="O81" s="25">
        <f t="shared" si="782"/>
        <v>10344.659136000002</v>
      </c>
      <c r="P81" s="36">
        <v>0.30399999999999999</v>
      </c>
      <c r="Q81" s="25">
        <f t="shared" si="783"/>
        <v>4577.5493120000001</v>
      </c>
      <c r="R81" s="39">
        <v>8.9999999999999993E-3</v>
      </c>
      <c r="S81" s="25">
        <f t="shared" si="784"/>
        <v>135.519552</v>
      </c>
      <c r="T81" s="28">
        <v>0.17899999999999999</v>
      </c>
      <c r="U81" s="25">
        <f t="shared" si="785"/>
        <v>2695.3333120000002</v>
      </c>
      <c r="V81" s="39">
        <v>0.54400000000000004</v>
      </c>
      <c r="W81" s="25">
        <f t="shared" si="786"/>
        <v>8191.4040320000013</v>
      </c>
      <c r="X81" s="39">
        <v>0.39</v>
      </c>
      <c r="Y81" s="25">
        <f t="shared" si="787"/>
        <v>5872.5139200000003</v>
      </c>
      <c r="Z81" s="40">
        <v>2.97E-3</v>
      </c>
      <c r="AA81" s="18">
        <f t="shared" si="788"/>
        <v>44.721452160000005</v>
      </c>
      <c r="AB81" s="27">
        <f>IF(M81&gt;0,(AD81+AL81)/M81,0)</f>
        <v>3.1399541391636241E-3</v>
      </c>
      <c r="AC81" s="40">
        <v>2.7E-4</v>
      </c>
      <c r="AD81" s="37">
        <f t="shared" si="789"/>
        <v>4.0655865600000007</v>
      </c>
      <c r="AE81" s="28">
        <v>0.22120000000000001</v>
      </c>
      <c r="AF81" s="41">
        <f t="shared" si="790"/>
        <v>42.981814400000005</v>
      </c>
      <c r="AG81" s="28">
        <f t="shared" si="791"/>
        <v>0.91020191504507819</v>
      </c>
      <c r="AH81" s="29">
        <f t="shared" si="663"/>
        <v>0.91512246797066821</v>
      </c>
      <c r="AI81" s="34">
        <v>214</v>
      </c>
      <c r="AJ81" s="36">
        <v>9.1999999999999998E-2</v>
      </c>
      <c r="AK81" s="38">
        <v>0.22239999999999999</v>
      </c>
      <c r="AL81" s="41">
        <f t="shared" si="792"/>
        <v>43.2149888</v>
      </c>
      <c r="AM81" s="42">
        <v>1.63</v>
      </c>
      <c r="AN81" s="42"/>
      <c r="AO81" s="122">
        <f>AO80+AI81-AN81</f>
        <v>1384.1900000000005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46" t="s">
        <v>49</v>
      </c>
      <c r="D82" s="43">
        <v>22900</v>
      </c>
      <c r="E82" s="43">
        <v>2</v>
      </c>
      <c r="F82" s="43">
        <v>19061</v>
      </c>
      <c r="G82" s="37">
        <v>4.9000000000000004</v>
      </c>
      <c r="H82" s="37">
        <v>6.3</v>
      </c>
      <c r="I82" s="43">
        <v>19407</v>
      </c>
      <c r="J82" s="37">
        <v>7.8</v>
      </c>
      <c r="K82" s="43">
        <v>16473</v>
      </c>
      <c r="L82" s="39">
        <v>7.2999999999999995E-2</v>
      </c>
      <c r="M82" s="37">
        <f t="shared" si="781"/>
        <v>15270.471000000001</v>
      </c>
      <c r="N82" s="28">
        <v>0.629</v>
      </c>
      <c r="O82" s="25">
        <f t="shared" si="782"/>
        <v>9605.1262590000006</v>
      </c>
      <c r="P82" s="39">
        <v>0.34899999999999998</v>
      </c>
      <c r="Q82" s="25">
        <f t="shared" si="783"/>
        <v>5329.3943790000003</v>
      </c>
      <c r="R82" s="39">
        <v>2.1999999999999999E-2</v>
      </c>
      <c r="S82" s="25">
        <f t="shared" si="784"/>
        <v>335.95036199999998</v>
      </c>
      <c r="T82" s="28">
        <v>0.182</v>
      </c>
      <c r="U82" s="25">
        <f t="shared" si="785"/>
        <v>2779.2257220000001</v>
      </c>
      <c r="V82" s="39">
        <v>0.53</v>
      </c>
      <c r="W82" s="25">
        <f t="shared" si="786"/>
        <v>8093.3496300000015</v>
      </c>
      <c r="X82" s="39">
        <v>0.38</v>
      </c>
      <c r="Y82" s="25">
        <f t="shared" si="787"/>
        <v>5802.778980000001</v>
      </c>
      <c r="Z82" s="47">
        <v>2.9199999999999999E-3</v>
      </c>
      <c r="AA82" s="18">
        <f t="shared" si="788"/>
        <v>44.589775320000001</v>
      </c>
      <c r="AB82" s="27">
        <f>IF(M82&gt;0,(AD82+AL82)/M82,0)</f>
        <v>3.1179805619617105E-3</v>
      </c>
      <c r="AC82" s="47">
        <v>2.5000000000000001E-4</v>
      </c>
      <c r="AD82" s="37">
        <f t="shared" si="789"/>
        <v>3.8176177500000006</v>
      </c>
      <c r="AE82" s="28">
        <v>0.2205</v>
      </c>
      <c r="AF82" s="41">
        <f t="shared" si="790"/>
        <v>43.188232500000005</v>
      </c>
      <c r="AG82" s="28">
        <f t="shared" si="791"/>
        <v>0.91542145444933365</v>
      </c>
      <c r="AH82" s="29">
        <f t="shared" si="663"/>
        <v>0.92084947014272422</v>
      </c>
      <c r="AI82" s="43">
        <v>215</v>
      </c>
      <c r="AJ82" s="39">
        <v>8.8999999999999996E-2</v>
      </c>
      <c r="AK82" s="28">
        <v>0.22359999999999999</v>
      </c>
      <c r="AL82" s="41">
        <f t="shared" si="792"/>
        <v>43.795414000000001</v>
      </c>
      <c r="AM82" s="18">
        <v>1.7</v>
      </c>
      <c r="AN82" s="18"/>
      <c r="AO82" s="122">
        <f>AO81+AI82-AN82</f>
        <v>1599.1900000000005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93">SUM(D80:D82)</f>
        <v>46780</v>
      </c>
      <c r="E83" s="51"/>
      <c r="F83" s="51">
        <f t="shared" ref="F83" si="794">SUM(F80:F82)</f>
        <v>51810</v>
      </c>
      <c r="G83" s="52"/>
      <c r="H83" s="52"/>
      <c r="I83" s="51">
        <f t="shared" ref="I83:K83" si="795">SUM(I80:I82)</f>
        <v>54264</v>
      </c>
      <c r="J83" s="52"/>
      <c r="K83" s="51">
        <f t="shared" si="795"/>
        <v>48985</v>
      </c>
      <c r="L83" s="21">
        <f t="shared" ref="L83" si="796">IF(K83&gt;0,(K80*L80+K81*L81+K82*L82)/K83,0)</f>
        <v>7.3666163111156466E-2</v>
      </c>
      <c r="M83" s="52">
        <f t="shared" ref="M83" si="797">M80+M81+M82</f>
        <v>45376.463000000003</v>
      </c>
      <c r="N83" s="53">
        <f t="shared" ref="N83" si="798">IF(M83&gt;0,O83/M83,0)</f>
        <v>0.68240476660774552</v>
      </c>
      <c r="O83" s="54">
        <f t="shared" ref="O83" si="799">O80+O81+O82</f>
        <v>30965.114643000004</v>
      </c>
      <c r="P83" s="21">
        <f t="shared" ref="P83" si="800">IF(M83&gt;0,Q83/M83,0)</f>
        <v>0.30422036347345977</v>
      </c>
      <c r="Q83" s="54">
        <f t="shared" ref="Q83" si="801">Q80+Q81+Q82</f>
        <v>13804.444067</v>
      </c>
      <c r="R83" s="21">
        <f t="shared" ref="R83" si="802">IF(M83&gt;0,S83/M83,0)</f>
        <v>1.3374869918794682E-2</v>
      </c>
      <c r="S83" s="54">
        <f t="shared" ref="S83" si="803">S80+S81+S82</f>
        <v>606.90428999999995</v>
      </c>
      <c r="T83" s="21">
        <f t="shared" ref="T83" si="804">IF(M83&gt;0,U83/M83,0)</f>
        <v>0.18000958536587569</v>
      </c>
      <c r="U83" s="54">
        <f t="shared" ref="U83" si="805">U80+U81+U82</f>
        <v>8168.1982900000003</v>
      </c>
      <c r="V83" s="21">
        <f t="shared" ref="V83" si="806">IF(M83&gt;0,W83/M83,0)</f>
        <v>0.53597228673376329</v>
      </c>
      <c r="W83" s="54">
        <f t="shared" ref="W83" si="807">W80+W81+W82</f>
        <v>24320.526638000003</v>
      </c>
      <c r="X83" s="21">
        <f t="shared" ref="X83" si="808">IF(M83&gt;0,Y83/M83,0)</f>
        <v>0.386634715447081</v>
      </c>
      <c r="Y83" s="54">
        <f t="shared" ref="Y83" si="809">Y80+Y81+Y82</f>
        <v>17544.115860000002</v>
      </c>
      <c r="Z83" s="55">
        <f t="shared" ref="Z83" si="810">IF(M83&gt;0,AA83/M83,0)</f>
        <v>2.9564898921275551E-3</v>
      </c>
      <c r="AA83" s="56">
        <f t="shared" ref="AA83" si="811">SUM(AA80:AA82)</f>
        <v>134.1550542</v>
      </c>
      <c r="AB83" s="55">
        <f t="shared" ref="AB83" si="812">IF(M83&gt;0,(AB80*M80+AB81*M81+AB82*M82)/M83,0)</f>
        <v>3.0982074206621175E-3</v>
      </c>
      <c r="AC83" s="55">
        <f t="shared" ref="AC83" si="813">IF(K83&gt;0,(K80*AC80+K81*AC81+K82*AC82)/K83,0)</f>
        <v>2.6327426763294887E-4</v>
      </c>
      <c r="AD83" s="52">
        <f t="shared" ref="AD83" si="814">SUM(AD80:AD82)</f>
        <v>11.946235590000001</v>
      </c>
      <c r="AE83" s="53">
        <f t="shared" ref="AE83" si="815">IF(K83&gt;0,(K80*AE80+K81*AE81+K82*AE82)/K83,0)</f>
        <v>0.2181053649076248</v>
      </c>
      <c r="AF83" s="58">
        <f t="shared" ref="AF83" si="816">SUM(AF80:AF82)</f>
        <v>126.84255290000002</v>
      </c>
      <c r="AG83" s="53">
        <f t="shared" ref="AG83" si="817">IF(AND(AA83&gt;0),((AA80*AG80+AA81*AG81+AA82*AG82)/AA83),0)</f>
        <v>0.91205390382684459</v>
      </c>
      <c r="AH83" s="57">
        <f t="shared" si="663"/>
        <v>0.91611400859097936</v>
      </c>
      <c r="AI83" s="51">
        <f t="shared" ref="AI83" si="818">SUM(AI80:AI82)</f>
        <v>639</v>
      </c>
      <c r="AJ83" s="21">
        <f t="shared" ref="AJ83" si="819">IF(AI83&gt;0,(AJ80*AI80+AJ81*AI81+AJ82*AI82)/AI83,0)</f>
        <v>9.0004694835680743E-2</v>
      </c>
      <c r="AK83" s="53">
        <f t="shared" ref="AK83" si="820">IF(K83&gt;0,(AK80*K80+AK81*K81+AK82*K82)/K83,0)</f>
        <v>0.22120769215065833</v>
      </c>
      <c r="AL83" s="58">
        <f t="shared" ref="AL83" si="821">SUM(AL80:AL82)</f>
        <v>128.6394588</v>
      </c>
      <c r="AM83" s="56"/>
      <c r="AN83" s="56">
        <f t="shared" ref="AN83" si="822">SUM(AN80:AN82)</f>
        <v>616.32000000000005</v>
      </c>
      <c r="AO83" s="106"/>
      <c r="AP83" s="107">
        <f>AO82</f>
        <v>1599.1900000000005</v>
      </c>
      <c r="AQ83" s="51">
        <f t="shared" ref="AQ83" si="823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52</v>
      </c>
      <c r="D84" s="12">
        <v>6245</v>
      </c>
      <c r="E84" s="12">
        <v>2</v>
      </c>
      <c r="F84" s="12">
        <v>4812</v>
      </c>
      <c r="G84" s="13">
        <v>7.1</v>
      </c>
      <c r="H84" s="13">
        <v>4.9000000000000004</v>
      </c>
      <c r="I84" s="12">
        <v>5539</v>
      </c>
      <c r="J84" s="13">
        <v>11</v>
      </c>
      <c r="K84" s="12">
        <v>15585</v>
      </c>
      <c r="L84" s="14">
        <v>7.2999999999999995E-2</v>
      </c>
      <c r="M84" s="24">
        <f t="shared" ref="M84:M86" si="824">K84*(1-L84)</f>
        <v>14447.295</v>
      </c>
      <c r="N84" s="15">
        <v>0.52100000000000002</v>
      </c>
      <c r="O84" s="25">
        <f t="shared" ref="O84:O86" si="825">M84*N84</f>
        <v>7527.0406950000006</v>
      </c>
      <c r="P84" s="14">
        <v>0.45400000000000001</v>
      </c>
      <c r="Q84" s="25">
        <f t="shared" ref="Q84:Q86" si="826">M84*P84</f>
        <v>6559.0719300000001</v>
      </c>
      <c r="R84" s="16">
        <v>2.5000000000000001E-2</v>
      </c>
      <c r="S84" s="25">
        <f t="shared" ref="S84:S86" si="827">M84*R84</f>
        <v>361.18237500000004</v>
      </c>
      <c r="T84" s="26">
        <v>0.19400000000000001</v>
      </c>
      <c r="U84" s="25">
        <f t="shared" ref="U84:U86" si="828">M84*T84</f>
        <v>2802.7752300000002</v>
      </c>
      <c r="V84" s="16">
        <v>0.53900000000000003</v>
      </c>
      <c r="W84" s="25">
        <f t="shared" ref="W84:W86" si="829">M84*V84</f>
        <v>7787.0920050000004</v>
      </c>
      <c r="X84" s="16">
        <v>0.38</v>
      </c>
      <c r="Y84" s="25">
        <f t="shared" ref="Y84:Y86" si="830">X84*M84</f>
        <v>5489.9721</v>
      </c>
      <c r="Z84" s="17">
        <v>2.97E-3</v>
      </c>
      <c r="AA84" s="18">
        <f t="shared" ref="AA84:AA86" si="831">M84*Z84</f>
        <v>42.908466150000002</v>
      </c>
      <c r="AB84" s="27">
        <f>IF(M84&gt;0,(AD84+AL84)/M84,0)</f>
        <v>3.1179524125450474E-3</v>
      </c>
      <c r="AC84" s="17">
        <v>2.5999999999999998E-4</v>
      </c>
      <c r="AD84" s="24">
        <f t="shared" ref="AD84:AD86" si="832">AC84*M84</f>
        <v>3.7562966999999996</v>
      </c>
      <c r="AE84" s="118">
        <v>0.22550000000000001</v>
      </c>
      <c r="AF84" s="30">
        <f t="shared" ref="AF84:AF86" si="833">AI84*(1-AJ84)*AE84</f>
        <v>41.677812000000003</v>
      </c>
      <c r="AG84" s="28">
        <f t="shared" ref="AG84:AG86" si="834">IF(AND(AE84&gt;0,AC84&gt;0,Z84&gt;0),((Z84-AC84)*AE84)/((AE84-AC84)*Z84),0)</f>
        <v>0.9135111847773898</v>
      </c>
      <c r="AH84" s="60">
        <f t="shared" si="663"/>
        <v>0.91767996594299661</v>
      </c>
      <c r="AI84" s="12">
        <v>204</v>
      </c>
      <c r="AJ84" s="14">
        <v>9.4E-2</v>
      </c>
      <c r="AK84" s="15">
        <v>0.22339999999999999</v>
      </c>
      <c r="AL84" s="30">
        <f t="shared" ref="AL84:AL86" si="835">AI84*(1-AJ84)*AK84</f>
        <v>41.289681600000002</v>
      </c>
      <c r="AM84" s="19">
        <v>1.65</v>
      </c>
      <c r="AN84" s="19">
        <v>481.48</v>
      </c>
      <c r="AO84" s="102">
        <f>AO82+AI84-AN84</f>
        <v>1321.7100000000005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1" t="s">
        <v>51</v>
      </c>
      <c r="D85" s="34">
        <v>23278</v>
      </c>
      <c r="E85" s="34">
        <v>1</v>
      </c>
      <c r="F85" s="34">
        <v>18105</v>
      </c>
      <c r="G85" s="35">
        <v>3.7</v>
      </c>
      <c r="H85" s="35">
        <v>5.7</v>
      </c>
      <c r="I85" s="34">
        <v>18119</v>
      </c>
      <c r="J85" s="35">
        <v>9.6999999999999993</v>
      </c>
      <c r="K85" s="34">
        <v>15693</v>
      </c>
      <c r="L85" s="36">
        <v>7.1999999999999995E-2</v>
      </c>
      <c r="M85" s="37">
        <f t="shared" si="824"/>
        <v>14563.104000000001</v>
      </c>
      <c r="N85" s="38">
        <v>0.65</v>
      </c>
      <c r="O85" s="25">
        <f t="shared" si="825"/>
        <v>9466.017600000001</v>
      </c>
      <c r="P85" s="36">
        <v>0.34599999999999997</v>
      </c>
      <c r="Q85" s="25">
        <f t="shared" si="826"/>
        <v>5038.8339839999999</v>
      </c>
      <c r="R85" s="39">
        <v>4.0000000000000001E-3</v>
      </c>
      <c r="S85" s="25">
        <f t="shared" si="827"/>
        <v>58.252416000000004</v>
      </c>
      <c r="T85" s="28">
        <v>0.17100000000000001</v>
      </c>
      <c r="U85" s="25">
        <f t="shared" si="828"/>
        <v>2490.2907840000003</v>
      </c>
      <c r="V85" s="39">
        <v>0.52100000000000002</v>
      </c>
      <c r="W85" s="25">
        <f t="shared" si="829"/>
        <v>7587.3771840000009</v>
      </c>
      <c r="X85" s="39">
        <v>0.38</v>
      </c>
      <c r="Y85" s="25">
        <f t="shared" si="830"/>
        <v>5533.9795200000008</v>
      </c>
      <c r="Z85" s="40">
        <v>3.0599999999999998E-3</v>
      </c>
      <c r="AA85" s="18">
        <f t="shared" si="831"/>
        <v>44.563098240000002</v>
      </c>
      <c r="AB85" s="27">
        <f>IF(M85&gt;0,(AD85+AL85)/M85,0)</f>
        <v>3.129392547083369E-3</v>
      </c>
      <c r="AC85" s="40">
        <v>2.7999999999999998E-4</v>
      </c>
      <c r="AD85" s="37">
        <f t="shared" si="832"/>
        <v>4.0776691200000004</v>
      </c>
      <c r="AE85" s="28">
        <v>0.2225</v>
      </c>
      <c r="AF85" s="41">
        <f t="shared" si="833"/>
        <v>40.584000000000003</v>
      </c>
      <c r="AG85" s="28">
        <f t="shared" si="834"/>
        <v>0.90964144935566993</v>
      </c>
      <c r="AH85" s="29">
        <f t="shared" si="663"/>
        <v>0.9116477943855531</v>
      </c>
      <c r="AI85" s="34">
        <v>200</v>
      </c>
      <c r="AJ85" s="36">
        <v>8.7999999999999995E-2</v>
      </c>
      <c r="AK85" s="38">
        <v>0.22750000000000001</v>
      </c>
      <c r="AL85" s="41">
        <f t="shared" si="835"/>
        <v>41.496000000000002</v>
      </c>
      <c r="AM85" s="42">
        <v>1.62</v>
      </c>
      <c r="AN85" s="42"/>
      <c r="AO85" s="122">
        <f>AO84+AI85-AN85</f>
        <v>1521.7100000000005</v>
      </c>
      <c r="AP85" s="105"/>
      <c r="AQ85" s="43"/>
      <c r="AR85" s="44"/>
      <c r="AS85" s="45"/>
      <c r="AT85" s="45"/>
      <c r="AU85" s="45"/>
      <c r="AV85" s="45"/>
    </row>
    <row r="86" spans="1:48" x14ac:dyDescent="0.2">
      <c r="A86" s="188"/>
      <c r="B86" s="33">
        <v>3</v>
      </c>
      <c r="C86" s="46" t="s">
        <v>49</v>
      </c>
      <c r="D86" s="43">
        <v>16100</v>
      </c>
      <c r="E86" s="43">
        <v>0</v>
      </c>
      <c r="F86" s="43">
        <v>16444</v>
      </c>
      <c r="G86" s="37">
        <v>6.6</v>
      </c>
      <c r="H86" s="37">
        <v>6.7</v>
      </c>
      <c r="I86" s="43">
        <v>16878</v>
      </c>
      <c r="J86" s="149">
        <v>9.1999999999999993</v>
      </c>
      <c r="K86" s="43">
        <v>15667</v>
      </c>
      <c r="L86" s="39">
        <v>7.2999999999999995E-2</v>
      </c>
      <c r="M86" s="37">
        <f t="shared" si="824"/>
        <v>14523.309000000001</v>
      </c>
      <c r="N86" s="28">
        <v>0.64600000000000002</v>
      </c>
      <c r="O86" s="25">
        <f t="shared" si="825"/>
        <v>9382.0576140000012</v>
      </c>
      <c r="P86" s="39">
        <v>0.32900000000000001</v>
      </c>
      <c r="Q86" s="25">
        <f t="shared" si="826"/>
        <v>4778.1686610000006</v>
      </c>
      <c r="R86" s="39">
        <v>2.7E-2</v>
      </c>
      <c r="S86" s="25">
        <f t="shared" si="827"/>
        <v>392.12934300000001</v>
      </c>
      <c r="T86" s="28">
        <v>0.19</v>
      </c>
      <c r="U86" s="25">
        <f t="shared" si="828"/>
        <v>2759.4287100000001</v>
      </c>
      <c r="V86" s="39">
        <v>0.52900000000000003</v>
      </c>
      <c r="W86" s="25">
        <f t="shared" si="829"/>
        <v>7682.8304610000014</v>
      </c>
      <c r="X86" s="39">
        <v>0.38</v>
      </c>
      <c r="Y86" s="25">
        <f t="shared" si="830"/>
        <v>5518.8574200000003</v>
      </c>
      <c r="Z86" s="47">
        <v>3.0599999999999998E-3</v>
      </c>
      <c r="AA86" s="18">
        <f t="shared" si="831"/>
        <v>44.441325540000001</v>
      </c>
      <c r="AB86" s="27">
        <f>IF(M86&gt;0,(AD86+AL86)/M86,0)</f>
        <v>3.2012247029929611E-3</v>
      </c>
      <c r="AC86" s="47">
        <v>2.5999999999999998E-4</v>
      </c>
      <c r="AD86" s="37">
        <f t="shared" si="832"/>
        <v>3.7760603399999999</v>
      </c>
      <c r="AE86" s="28">
        <v>0.2185</v>
      </c>
      <c r="AF86" s="41">
        <f t="shared" si="833"/>
        <v>43.250764000000004</v>
      </c>
      <c r="AG86" s="28">
        <f t="shared" si="834"/>
        <v>0.91612280298238569</v>
      </c>
      <c r="AH86" s="29">
        <f t="shared" si="663"/>
        <v>0.91988938454124491</v>
      </c>
      <c r="AI86" s="43">
        <v>218</v>
      </c>
      <c r="AJ86" s="39">
        <v>9.1999999999999998E-2</v>
      </c>
      <c r="AK86" s="28">
        <v>0.21579999999999999</v>
      </c>
      <c r="AL86" s="41">
        <f t="shared" si="835"/>
        <v>42.716315200000004</v>
      </c>
      <c r="AM86" s="18">
        <v>1.65</v>
      </c>
      <c r="AN86" s="18"/>
      <c r="AO86" s="122">
        <f>AO85+AI86-AN86</f>
        <v>1739.7100000000005</v>
      </c>
      <c r="AP86" s="105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89"/>
      <c r="B87" s="49" t="s">
        <v>38</v>
      </c>
      <c r="C87" s="50"/>
      <c r="D87" s="51">
        <f t="shared" ref="D87" si="836">SUM(D84:D86)</f>
        <v>45623</v>
      </c>
      <c r="E87" s="51"/>
      <c r="F87" s="51">
        <f t="shared" ref="F87" si="837">SUM(F84:F86)</f>
        <v>39361</v>
      </c>
      <c r="G87" s="52"/>
      <c r="H87" s="52"/>
      <c r="I87" s="51">
        <f t="shared" ref="I87:K87" si="838">SUM(I84:I86)</f>
        <v>40536</v>
      </c>
      <c r="J87" s="52"/>
      <c r="K87" s="51">
        <f t="shared" si="838"/>
        <v>46945</v>
      </c>
      <c r="L87" s="21">
        <f t="shared" ref="L87" si="839">IF(K87&gt;0,(K84*L84+K85*L85+K86*L86)/K87,0)</f>
        <v>7.2665715198636696E-2</v>
      </c>
      <c r="M87" s="52">
        <f t="shared" ref="M87" si="840">M84+M85+M86</f>
        <v>43533.707999999999</v>
      </c>
      <c r="N87" s="53">
        <f t="shared" ref="N87" si="841">IF(M87&gt;0,O87/M87,0)</f>
        <v>0.60585502868260166</v>
      </c>
      <c r="O87" s="54">
        <f t="shared" ref="O87" si="842">O84+O85+O86</f>
        <v>26375.115909000004</v>
      </c>
      <c r="P87" s="21">
        <f t="shared" ref="P87" si="843">IF(M87&gt;0,Q87/M87,0)</f>
        <v>0.37616999165336429</v>
      </c>
      <c r="Q87" s="54">
        <f t="shared" ref="Q87" si="844">Q84+Q85+Q86</f>
        <v>16376.074574999999</v>
      </c>
      <c r="R87" s="21">
        <f t="shared" ref="R87" si="845">IF(M87&gt;0,S87/M87,0)</f>
        <v>1.8642200981363682E-2</v>
      </c>
      <c r="S87" s="54">
        <f t="shared" ref="S87" si="846">S84+S85+S86</f>
        <v>811.56413399999997</v>
      </c>
      <c r="T87" s="21">
        <f t="shared" ref="T87" si="847">IF(M87&gt;0,U87/M87,0)</f>
        <v>0.18497148747356876</v>
      </c>
      <c r="U87" s="54">
        <f t="shared" ref="U87" si="848">U84+U85+U86</f>
        <v>8052.4947240000001</v>
      </c>
      <c r="V87" s="21">
        <f t="shared" ref="V87" si="849">IF(M87&gt;0,W87/M87,0)</f>
        <v>0.52964244741109578</v>
      </c>
      <c r="W87" s="54">
        <f t="shared" ref="W87" si="850">W84+W85+W86</f>
        <v>23057.299650000001</v>
      </c>
      <c r="X87" s="21">
        <f t="shared" ref="X87" si="851">IF(M87&gt;0,Y87/M87,0)</f>
        <v>0.38</v>
      </c>
      <c r="Y87" s="54">
        <f t="shared" ref="Y87" si="852">Y84+Y85+Y86</f>
        <v>16542.80904</v>
      </c>
      <c r="Z87" s="55">
        <f t="shared" ref="Z87" si="853">IF(M87&gt;0,AA87/M87,0)</f>
        <v>3.0301321892911123E-3</v>
      </c>
      <c r="AA87" s="56">
        <f t="shared" ref="AA87" si="854">SUM(AA84:AA86)</f>
        <v>131.91288993000001</v>
      </c>
      <c r="AB87" s="55">
        <f t="shared" ref="AB87" si="855">IF(M87&gt;0,(AB84*M84+AB85*M85+AB86*M86)/M87,0)</f>
        <v>3.149559944675515E-3</v>
      </c>
      <c r="AC87" s="55">
        <f t="shared" ref="AC87" si="856">IF(K87&gt;0,(K84*AC84+K85*AC85+K86*AC86)/K87,0)</f>
        <v>2.6668569602726589E-4</v>
      </c>
      <c r="AD87" s="52">
        <f t="shared" ref="AD87" si="857">SUM(AD84:AD86)</f>
        <v>11.61002616</v>
      </c>
      <c r="AE87" s="53">
        <f t="shared" ref="AE87" si="858">IF(K87&gt;0,(K84*AE84+K85*AE85+K86*AE86)/K87,0)</f>
        <v>0.22216102886356376</v>
      </c>
      <c r="AF87" s="58">
        <f t="shared" ref="AF87" si="859">SUM(AF84:AF86)</f>
        <v>125.51257600000001</v>
      </c>
      <c r="AG87" s="53">
        <f t="shared" ref="AG87" si="860">IF(AND(AA87&gt;0),((AA84*AG84+AA85*AG85+AA86*AG86)/AA87),0)</f>
        <v>0.91308375403156639</v>
      </c>
      <c r="AH87" s="57">
        <f t="shared" si="663"/>
        <v>0.9164257753861168</v>
      </c>
      <c r="AI87" s="51">
        <f t="shared" ref="AI87" si="861">SUM(AI84:AI86)</f>
        <v>622</v>
      </c>
      <c r="AJ87" s="21">
        <f t="shared" ref="AJ87" si="862">IF(AI87&gt;0,(AJ84*AI84+AJ85*AI85+AJ86*AI86)/AI87,0)</f>
        <v>9.1369774919614136E-2</v>
      </c>
      <c r="AK87" s="53">
        <f t="shared" ref="AK87" si="863">IF(K87&gt;0,(AK84*K84+AK85*K85+AK86*K86)/K87,0)</f>
        <v>0.22223421237618488</v>
      </c>
      <c r="AL87" s="58">
        <f t="shared" ref="AL87" si="864">SUM(AL84:AL86)</f>
        <v>125.5019968</v>
      </c>
      <c r="AM87" s="56"/>
      <c r="AN87" s="56">
        <f t="shared" ref="AN87" si="865">SUM(AN84:AN86)</f>
        <v>481.48</v>
      </c>
      <c r="AO87" s="106"/>
      <c r="AP87" s="107">
        <f>AO86</f>
        <v>1739.7100000000005</v>
      </c>
      <c r="AQ87" s="51">
        <f t="shared" ref="AQ87" si="866">SUM(AQ84:AQ86)</f>
        <v>0</v>
      </c>
      <c r="AR87" s="59"/>
      <c r="AS87" s="58"/>
      <c r="AT87" s="58"/>
      <c r="AU87" s="58"/>
      <c r="AV87" s="58"/>
    </row>
    <row r="88" spans="1:48" x14ac:dyDescent="0.2">
      <c r="A88" s="187">
        <v>22</v>
      </c>
      <c r="B88" s="23">
        <v>1</v>
      </c>
      <c r="C88" s="11" t="s">
        <v>52</v>
      </c>
      <c r="D88" s="12">
        <v>4386</v>
      </c>
      <c r="E88" s="12">
        <v>1</v>
      </c>
      <c r="F88" s="12">
        <v>15176</v>
      </c>
      <c r="G88" s="13">
        <v>2.6</v>
      </c>
      <c r="H88" s="13">
        <v>5.5</v>
      </c>
      <c r="I88" s="12">
        <v>16505</v>
      </c>
      <c r="J88" s="147" t="s">
        <v>60</v>
      </c>
      <c r="K88" s="12">
        <v>15166</v>
      </c>
      <c r="L88" s="14">
        <v>7.0999999999999994E-2</v>
      </c>
      <c r="M88" s="24">
        <f t="shared" ref="M88:M90" si="867">K88*(1-L88)</f>
        <v>14089.214</v>
      </c>
      <c r="N88" s="15">
        <v>0.41099999999999998</v>
      </c>
      <c r="O88" s="25">
        <f t="shared" ref="O88:O90" si="868">M88*N88</f>
        <v>5790.6669539999994</v>
      </c>
      <c r="P88" s="14">
        <v>0.56399999999999995</v>
      </c>
      <c r="Q88" s="25">
        <f t="shared" ref="Q88:Q90" si="869">M88*P88</f>
        <v>7946.316695999999</v>
      </c>
      <c r="R88" s="16">
        <v>2.5000000000000001E-2</v>
      </c>
      <c r="S88" s="25">
        <f t="shared" ref="S88:S90" si="870">M88*R88</f>
        <v>352.23035000000004</v>
      </c>
      <c r="T88" s="26">
        <v>0.21</v>
      </c>
      <c r="U88" s="25">
        <f t="shared" ref="U88:U90" si="871">M88*T88</f>
        <v>2958.7349399999998</v>
      </c>
      <c r="V88" s="16">
        <v>0.502</v>
      </c>
      <c r="W88" s="25">
        <f t="shared" ref="W88:W90" si="872">M88*V88</f>
        <v>7072.7854280000001</v>
      </c>
      <c r="X88" s="16">
        <v>0.38</v>
      </c>
      <c r="Y88" s="25">
        <f t="shared" ref="Y88:Y90" si="873">X88*M88</f>
        <v>5353.9013199999999</v>
      </c>
      <c r="Z88" s="17">
        <v>3.0500000000000002E-3</v>
      </c>
      <c r="AA88" s="18">
        <f t="shared" ref="AA88:AA90" si="874">M88*Z88</f>
        <v>42.972102700000001</v>
      </c>
      <c r="AB88" s="27">
        <f>IF(M88&gt;0,(AD88+AL88)/M88,0)</f>
        <v>3.2165422258473748E-3</v>
      </c>
      <c r="AC88" s="17">
        <v>2.4000000000000001E-4</v>
      </c>
      <c r="AD88" s="24">
        <f t="shared" ref="AD88:AD90" si="875">AC88*M88</f>
        <v>3.38141136</v>
      </c>
      <c r="AE88" s="118">
        <v>0.22289999999999999</v>
      </c>
      <c r="AF88" s="30">
        <f t="shared" ref="AF88:AF90" si="876">AI88*(1-AJ88)*AE88</f>
        <v>42.860103599999995</v>
      </c>
      <c r="AG88" s="28">
        <f t="shared" ref="AG88:AG90" si="877">IF(AND(AE88&gt;0,AC88&gt;0,Z88&gt;0),((Z88-AC88)*AE88)/((AE88-AC88)*Z88),0)</f>
        <v>0.92230453547495028</v>
      </c>
      <c r="AH88" s="60">
        <f t="shared" si="663"/>
        <v>0.92640514243039418</v>
      </c>
      <c r="AI88" s="12">
        <v>212</v>
      </c>
      <c r="AJ88" s="14">
        <v>9.2999999999999999E-2</v>
      </c>
      <c r="AK88" s="15">
        <v>0.21809999999999999</v>
      </c>
      <c r="AL88" s="30">
        <f t="shared" ref="AL88:AL90" si="878">AI88*(1-AJ88)*AK88</f>
        <v>41.937140399999997</v>
      </c>
      <c r="AM88" s="19">
        <v>1.7</v>
      </c>
      <c r="AN88" s="19">
        <v>1200.8599999999999</v>
      </c>
      <c r="AO88" s="102">
        <f>AO86+AI88-AN88</f>
        <v>750.85000000000059</v>
      </c>
      <c r="AP88" s="103"/>
      <c r="AQ88" s="12"/>
      <c r="AR88" s="31"/>
      <c r="AS88" s="20"/>
      <c r="AT88" s="20"/>
      <c r="AU88" s="20"/>
      <c r="AV88" s="20"/>
    </row>
    <row r="89" spans="1:48" x14ac:dyDescent="0.2">
      <c r="A89" s="188"/>
      <c r="B89" s="33">
        <v>2</v>
      </c>
      <c r="C89" s="11" t="s">
        <v>53</v>
      </c>
      <c r="D89" s="34">
        <v>20001</v>
      </c>
      <c r="E89" s="34">
        <v>5</v>
      </c>
      <c r="F89" s="34">
        <v>15732</v>
      </c>
      <c r="G89" s="35">
        <v>3.4</v>
      </c>
      <c r="H89" s="35">
        <v>5.9</v>
      </c>
      <c r="I89" s="34">
        <v>16714</v>
      </c>
      <c r="J89" s="35">
        <v>9.1</v>
      </c>
      <c r="K89" s="34">
        <v>14899</v>
      </c>
      <c r="L89" s="36">
        <v>7.0000000000000007E-2</v>
      </c>
      <c r="M89" s="37">
        <f t="shared" si="867"/>
        <v>13856.07</v>
      </c>
      <c r="N89" s="38">
        <v>0.67600000000000005</v>
      </c>
      <c r="O89" s="25">
        <f t="shared" si="868"/>
        <v>9366.7033200000005</v>
      </c>
      <c r="P89" s="36">
        <v>0.26100000000000001</v>
      </c>
      <c r="Q89" s="25">
        <f t="shared" si="869"/>
        <v>3616.4342700000002</v>
      </c>
      <c r="R89" s="39">
        <v>6.3E-2</v>
      </c>
      <c r="S89" s="25">
        <f t="shared" si="870"/>
        <v>872.93241</v>
      </c>
      <c r="T89" s="28">
        <v>0.19800000000000001</v>
      </c>
      <c r="U89" s="25">
        <f t="shared" si="871"/>
        <v>2743.5018599999999</v>
      </c>
      <c r="V89" s="39">
        <v>0.51200000000000001</v>
      </c>
      <c r="W89" s="25">
        <f t="shared" si="872"/>
        <v>7094.3078400000004</v>
      </c>
      <c r="X89" s="39">
        <v>0.39</v>
      </c>
      <c r="Y89" s="25">
        <f t="shared" si="873"/>
        <v>5403.8672999999999</v>
      </c>
      <c r="Z89" s="40">
        <v>2.9499999999999999E-3</v>
      </c>
      <c r="AA89" s="18">
        <f t="shared" si="874"/>
        <v>40.875406499999997</v>
      </c>
      <c r="AB89" s="27">
        <f>IF(M89&gt;0,(AD89+AL89)/M89,0)</f>
        <v>3.1814186417938135E-3</v>
      </c>
      <c r="AC89" s="40">
        <v>2.4000000000000001E-4</v>
      </c>
      <c r="AD89" s="37">
        <f t="shared" si="875"/>
        <v>3.3254568</v>
      </c>
      <c r="AE89" s="28">
        <v>0.22209999999999999</v>
      </c>
      <c r="AF89" s="41">
        <f t="shared" si="876"/>
        <v>39.9471281</v>
      </c>
      <c r="AG89" s="28">
        <f t="shared" si="877"/>
        <v>0.91963782321115606</v>
      </c>
      <c r="AH89" s="29">
        <f t="shared" si="663"/>
        <v>0.92554223004377656</v>
      </c>
      <c r="AI89" s="34">
        <v>197</v>
      </c>
      <c r="AJ89" s="36">
        <v>8.6999999999999994E-2</v>
      </c>
      <c r="AK89" s="38">
        <v>0.2266</v>
      </c>
      <c r="AL89" s="41">
        <f t="shared" si="878"/>
        <v>40.756502600000005</v>
      </c>
      <c r="AM89" s="42">
        <v>1.65</v>
      </c>
      <c r="AN89" s="42"/>
      <c r="AO89" s="122">
        <f>AO88+AI89-AN89</f>
        <v>947.85000000000059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46" t="s">
        <v>49</v>
      </c>
      <c r="D90" s="43">
        <v>23100</v>
      </c>
      <c r="E90" s="43">
        <v>1</v>
      </c>
      <c r="F90" s="43">
        <v>17164</v>
      </c>
      <c r="G90" s="37">
        <v>3.4</v>
      </c>
      <c r="H90" s="37">
        <v>6.3</v>
      </c>
      <c r="I90" s="43">
        <v>17714</v>
      </c>
      <c r="J90" s="149">
        <v>8.5</v>
      </c>
      <c r="K90" s="43">
        <v>16261</v>
      </c>
      <c r="L90" s="39">
        <v>6.9000000000000006E-2</v>
      </c>
      <c r="M90" s="37">
        <f t="shared" si="867"/>
        <v>15138.991</v>
      </c>
      <c r="N90" s="28">
        <v>0.68400000000000005</v>
      </c>
      <c r="O90" s="25">
        <f t="shared" si="868"/>
        <v>10355.069844000001</v>
      </c>
      <c r="P90" s="39">
        <v>0.29599999999999999</v>
      </c>
      <c r="Q90" s="25">
        <f t="shared" si="869"/>
        <v>4481.1413359999997</v>
      </c>
      <c r="R90" s="39">
        <v>0.02</v>
      </c>
      <c r="S90" s="25">
        <f t="shared" si="870"/>
        <v>302.77982000000003</v>
      </c>
      <c r="T90" s="28">
        <v>0.19</v>
      </c>
      <c r="U90" s="25">
        <f t="shared" si="871"/>
        <v>2876.4082899999999</v>
      </c>
      <c r="V90" s="39">
        <v>0.53700000000000003</v>
      </c>
      <c r="W90" s="25">
        <f t="shared" si="872"/>
        <v>8129.6381670000001</v>
      </c>
      <c r="X90" s="39">
        <v>0.38</v>
      </c>
      <c r="Y90" s="25">
        <f t="shared" si="873"/>
        <v>5752.8165799999997</v>
      </c>
      <c r="Z90" s="47">
        <v>3.0999999999999999E-3</v>
      </c>
      <c r="AA90" s="18">
        <f t="shared" si="874"/>
        <v>46.930872099999995</v>
      </c>
      <c r="AB90" s="27">
        <f>IF(M90&gt;0,(AD90+AL90)/M90,0)</f>
        <v>3.2596795367670138E-3</v>
      </c>
      <c r="AC90" s="47">
        <v>2.7E-4</v>
      </c>
      <c r="AD90" s="37">
        <f t="shared" si="875"/>
        <v>4.0875275699999998</v>
      </c>
      <c r="AE90" s="28">
        <v>0.22450000000000001</v>
      </c>
      <c r="AF90" s="41">
        <f t="shared" si="876"/>
        <v>44.526881000000003</v>
      </c>
      <c r="AG90" s="28">
        <f t="shared" si="877"/>
        <v>0.91400247154059844</v>
      </c>
      <c r="AH90" s="29">
        <f t="shared" si="663"/>
        <v>0.91825622742512603</v>
      </c>
      <c r="AI90" s="43">
        <v>217</v>
      </c>
      <c r="AJ90" s="39">
        <v>8.5999999999999993E-2</v>
      </c>
      <c r="AK90" s="28">
        <v>0.22819999999999999</v>
      </c>
      <c r="AL90" s="41">
        <f t="shared" si="878"/>
        <v>45.260731599999993</v>
      </c>
      <c r="AM90" s="18">
        <v>1.6</v>
      </c>
      <c r="AN90" s="18"/>
      <c r="AO90" s="122">
        <f>AO89+AI90-AN90</f>
        <v>1164.8500000000006</v>
      </c>
      <c r="AP90" s="105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89"/>
      <c r="B91" s="49" t="s">
        <v>38</v>
      </c>
      <c r="C91" s="50"/>
      <c r="D91" s="51">
        <f t="shared" ref="D91" si="879">SUM(D88:D90)</f>
        <v>47487</v>
      </c>
      <c r="E91" s="51"/>
      <c r="F91" s="51">
        <f t="shared" ref="F91" si="880">SUM(F88:F90)</f>
        <v>48072</v>
      </c>
      <c r="G91" s="52"/>
      <c r="H91" s="52"/>
      <c r="I91" s="51">
        <f t="shared" ref="I91:K91" si="881">SUM(I88:I90)</f>
        <v>50933</v>
      </c>
      <c r="J91" s="52"/>
      <c r="K91" s="51">
        <f t="shared" si="881"/>
        <v>46326</v>
      </c>
      <c r="L91" s="21">
        <f t="shared" ref="L91" si="882">IF(K91&gt;0,(K88*L88+K89*L89+K90*L90)/K91,0)</f>
        <v>6.9976363165393088E-2</v>
      </c>
      <c r="M91" s="52">
        <f t="shared" ref="M91" si="883">M88+M89+M90</f>
        <v>43084.275000000001</v>
      </c>
      <c r="N91" s="53">
        <f t="shared" ref="N91" si="884">IF(M91&gt;0,O91/M91,0)</f>
        <v>0.59215201179548693</v>
      </c>
      <c r="O91" s="54">
        <f t="shared" ref="O91" si="885">O88+O89+O90</f>
        <v>25512.440118000002</v>
      </c>
      <c r="P91" s="21">
        <f t="shared" ref="P91" si="886">IF(M91&gt;0,Q91/M91,0)</f>
        <v>0.37238394523291851</v>
      </c>
      <c r="Q91" s="54">
        <f t="shared" ref="Q91" si="887">Q88+Q89+Q90</f>
        <v>16043.892302</v>
      </c>
      <c r="R91" s="21">
        <f t="shared" ref="R91" si="888">IF(M91&gt;0,S91/M91,0)</f>
        <v>3.5464042971594625E-2</v>
      </c>
      <c r="S91" s="54">
        <f t="shared" ref="S91" si="889">S88+S89+S90</f>
        <v>1527.9425800000001</v>
      </c>
      <c r="T91" s="21">
        <f t="shared" ref="T91" si="890">IF(M91&gt;0,U91/M91,0)</f>
        <v>0.19911313559297447</v>
      </c>
      <c r="U91" s="54">
        <f t="shared" ref="U91" si="891">U88+U89+U90</f>
        <v>8578.64509</v>
      </c>
      <c r="V91" s="21">
        <f t="shared" ref="V91" si="892">IF(M91&gt;0,W91/M91,0)</f>
        <v>0.51751437003407863</v>
      </c>
      <c r="W91" s="54">
        <f t="shared" ref="W91" si="893">W88+W89+W90</f>
        <v>22296.731435000002</v>
      </c>
      <c r="X91" s="21">
        <f t="shared" ref="X91" si="894">IF(M91&gt;0,Y91/M91,0)</f>
        <v>0.38321603879837823</v>
      </c>
      <c r="Y91" s="54">
        <f t="shared" ref="Y91" si="895">Y88+Y89+Y90</f>
        <v>16510.585199999998</v>
      </c>
      <c r="Z91" s="55">
        <f t="shared" ref="Z91" si="896">IF(M91&gt;0,AA91/M91,0)</f>
        <v>3.0354086566386452E-3</v>
      </c>
      <c r="AA91" s="56">
        <f t="shared" ref="AA91" si="897">SUM(AA88:AA90)</f>
        <v>130.77838129999998</v>
      </c>
      <c r="AB91" s="55">
        <f t="shared" ref="AB91" si="898">IF(M91&gt;0,(AB88*M88+AB89*M89+AB90*M90)/M91,0)</f>
        <v>3.2204039717507143E-3</v>
      </c>
      <c r="AC91" s="55">
        <f t="shared" ref="AC91" si="899">IF(K91&gt;0,(K88*AC88+K89*AC89+K90*AC90)/K91,0)</f>
        <v>2.5053037171350861E-4</v>
      </c>
      <c r="AD91" s="52">
        <f t="shared" ref="AD91" si="900">SUM(AD88:AD90)</f>
        <v>10.79439573</v>
      </c>
      <c r="AE91" s="53">
        <f t="shared" ref="AE91" si="901">IF(K91&gt;0,(K88*AE88+K89*AE89+K90*AE90)/K91,0)</f>
        <v>0.22320433018175534</v>
      </c>
      <c r="AF91" s="58">
        <f t="shared" ref="AF91" si="902">SUM(AF88:AF90)</f>
        <v>127.33411269999999</v>
      </c>
      <c r="AG91" s="53">
        <f t="shared" ref="AG91" si="903">IF(AND(AA91&gt;0),((AA88*AG88+AA89*AG89+AA90*AG90)/AA91),0)</f>
        <v>0.91849177954760486</v>
      </c>
      <c r="AH91" s="57">
        <f t="shared" si="663"/>
        <v>0.9232361362676651</v>
      </c>
      <c r="AI91" s="51">
        <f t="shared" ref="AI91" si="904">SUM(AI88:AI90)</f>
        <v>626</v>
      </c>
      <c r="AJ91" s="21">
        <f t="shared" ref="AJ91" si="905">IF(AI91&gt;0,(AJ88*AI88+AJ89*AI89+AJ90*AI90)/AI91,0)</f>
        <v>8.8685303514377006E-2</v>
      </c>
      <c r="AK91" s="53">
        <f t="shared" ref="AK91" si="906">IF(K91&gt;0,(AK88*K88+AK89*K89+AK90*K90)/K91,0)</f>
        <v>0.22437892760005179</v>
      </c>
      <c r="AL91" s="58">
        <f t="shared" ref="AL91" si="907">SUM(AL88:AL90)</f>
        <v>127.95437459999999</v>
      </c>
      <c r="AM91" s="56"/>
      <c r="AN91" s="56">
        <f t="shared" ref="AN91" si="908">SUM(AN88:AN90)</f>
        <v>1200.8599999999999</v>
      </c>
      <c r="AO91" s="106"/>
      <c r="AP91" s="107">
        <f>AO90</f>
        <v>1164.8500000000006</v>
      </c>
      <c r="AQ91" s="51">
        <f t="shared" ref="AQ91" si="909">SUM(AQ88:AQ90)</f>
        <v>0</v>
      </c>
      <c r="AR91" s="59"/>
      <c r="AS91" s="58"/>
      <c r="AT91" s="58"/>
      <c r="AU91" s="58"/>
      <c r="AV91" s="58"/>
    </row>
    <row r="92" spans="1:48" x14ac:dyDescent="0.2">
      <c r="A92" s="187">
        <v>23</v>
      </c>
      <c r="B92" s="23">
        <v>1</v>
      </c>
      <c r="C92" s="11" t="s">
        <v>52</v>
      </c>
      <c r="D92" s="12">
        <v>6648</v>
      </c>
      <c r="E92" s="12">
        <v>1</v>
      </c>
      <c r="F92" s="12">
        <v>11349</v>
      </c>
      <c r="G92" s="13">
        <v>3.3</v>
      </c>
      <c r="H92" s="13">
        <v>5.5</v>
      </c>
      <c r="I92" s="12">
        <v>12139</v>
      </c>
      <c r="J92" s="13">
        <v>10.5</v>
      </c>
      <c r="K92" s="12">
        <v>16296</v>
      </c>
      <c r="L92" s="14">
        <v>7.0999999999999994E-2</v>
      </c>
      <c r="M92" s="24">
        <f t="shared" ref="M92:M94" si="910">K92*(1-L92)</f>
        <v>15138.984</v>
      </c>
      <c r="N92" s="15">
        <v>0.69299999999999995</v>
      </c>
      <c r="O92" s="25">
        <f t="shared" ref="O92:O94" si="911">M92*N92</f>
        <v>10491.315912</v>
      </c>
      <c r="P92" s="14">
        <v>0.25900000000000001</v>
      </c>
      <c r="Q92" s="25">
        <f t="shared" ref="Q92:Q94" si="912">M92*P92</f>
        <v>3920.9968560000002</v>
      </c>
      <c r="R92" s="16">
        <v>4.8000000000000001E-2</v>
      </c>
      <c r="S92" s="25">
        <f t="shared" ref="S92:S94" si="913">M92*R92</f>
        <v>726.67123200000003</v>
      </c>
      <c r="T92" s="26">
        <v>0.2</v>
      </c>
      <c r="U92" s="25">
        <f t="shared" ref="U92:U94" si="914">M92*T92</f>
        <v>3027.7968000000001</v>
      </c>
      <c r="V92" s="16">
        <v>0.51</v>
      </c>
      <c r="W92" s="25">
        <f t="shared" ref="W92:W94" si="915">M92*V92</f>
        <v>7720.88184</v>
      </c>
      <c r="X92" s="16">
        <v>0.38</v>
      </c>
      <c r="Y92" s="25">
        <f t="shared" ref="Y92:Y94" si="916">X92*M92</f>
        <v>5752.8139200000005</v>
      </c>
      <c r="Z92" s="17">
        <v>3.15E-3</v>
      </c>
      <c r="AA92" s="18">
        <f t="shared" ref="AA92:AA94" si="917">M92*Z92</f>
        <v>47.687799599999998</v>
      </c>
      <c r="AB92" s="27">
        <f>IF(M92&gt;0,(AD92+AL92)/M92,0)</f>
        <v>2.9770839099902608E-3</v>
      </c>
      <c r="AC92" s="17">
        <v>3.2000000000000003E-4</v>
      </c>
      <c r="AD92" s="24">
        <f t="shared" ref="AD92:AD94" si="918">AC92*M92</f>
        <v>4.8444748800000008</v>
      </c>
      <c r="AE92" s="118">
        <v>0.22650000000000001</v>
      </c>
      <c r="AF92" s="30">
        <f t="shared" ref="AF92:AF94" si="919">AI92*(1-AJ92)*AE92</f>
        <v>39.459018000000007</v>
      </c>
      <c r="AG92" s="28">
        <f t="shared" ref="AG92:AG94" si="920">IF(AND(AE92&gt;0,AC92&gt;0,Z92&gt;0),((Z92-AC92)*AE92)/((AE92-AC92)*Z92),0)</f>
        <v>0.89968377482746564</v>
      </c>
      <c r="AH92" s="60">
        <f t="shared" si="663"/>
        <v>0.89375089983557554</v>
      </c>
      <c r="AI92" s="12">
        <v>194</v>
      </c>
      <c r="AJ92" s="14">
        <v>0.10199999999999999</v>
      </c>
      <c r="AK92" s="15">
        <v>0.23089999999999999</v>
      </c>
      <c r="AL92" s="30">
        <f t="shared" ref="AL92:AL94" si="921">AI92*(1-AJ92)*AK92</f>
        <v>40.225550800000001</v>
      </c>
      <c r="AM92" s="19">
        <v>1.64</v>
      </c>
      <c r="AN92" s="19">
        <v>1118</v>
      </c>
      <c r="AO92" s="102">
        <f>AO90+AI92-AN92-AP92</f>
        <v>140.07000000000059</v>
      </c>
      <c r="AP92" s="103">
        <v>100.78</v>
      </c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53</v>
      </c>
      <c r="D93" s="34">
        <v>20200</v>
      </c>
      <c r="E93" s="34">
        <v>4</v>
      </c>
      <c r="F93" s="34">
        <v>16304</v>
      </c>
      <c r="G93" s="35">
        <v>3</v>
      </c>
      <c r="H93" s="35">
        <v>4.7</v>
      </c>
      <c r="I93" s="34">
        <v>16962</v>
      </c>
      <c r="J93" s="35">
        <v>10</v>
      </c>
      <c r="K93" s="34">
        <v>16073</v>
      </c>
      <c r="L93" s="36">
        <v>7.0999999999999994E-2</v>
      </c>
      <c r="M93" s="37">
        <f t="shared" si="910"/>
        <v>14931.817000000001</v>
      </c>
      <c r="N93" s="38">
        <v>0.72499999999999998</v>
      </c>
      <c r="O93" s="25">
        <f t="shared" si="911"/>
        <v>10825.567325</v>
      </c>
      <c r="P93" s="36">
        <v>0.20799999999999999</v>
      </c>
      <c r="Q93" s="25">
        <f t="shared" si="912"/>
        <v>3105.8179359999999</v>
      </c>
      <c r="R93" s="39">
        <v>6.7000000000000004E-2</v>
      </c>
      <c r="S93" s="25">
        <f t="shared" si="913"/>
        <v>1000.4317390000001</v>
      </c>
      <c r="T93" s="28">
        <v>0.20300000000000001</v>
      </c>
      <c r="U93" s="25">
        <f t="shared" si="914"/>
        <v>3031.1588510000006</v>
      </c>
      <c r="V93" s="39">
        <v>0.499</v>
      </c>
      <c r="W93" s="25">
        <f t="shared" si="915"/>
        <v>7450.9766830000008</v>
      </c>
      <c r="X93" s="39">
        <v>0.39</v>
      </c>
      <c r="Y93" s="25">
        <f t="shared" si="916"/>
        <v>5823.4086300000008</v>
      </c>
      <c r="Z93" s="40">
        <v>3.0500000000000002E-3</v>
      </c>
      <c r="AA93" s="18">
        <f t="shared" si="917"/>
        <v>45.542041850000004</v>
      </c>
      <c r="AB93" s="27">
        <f>IF(M93&gt;0,(AD93+AL93)/M93,0)</f>
        <v>3.759287552881207E-3</v>
      </c>
      <c r="AC93" s="40">
        <v>2.7E-4</v>
      </c>
      <c r="AD93" s="37">
        <f t="shared" si="918"/>
        <v>4.0315905900000004</v>
      </c>
      <c r="AE93" s="28">
        <v>0.22819999999999999</v>
      </c>
      <c r="AF93" s="41">
        <f t="shared" si="919"/>
        <v>52.423016799999999</v>
      </c>
      <c r="AG93" s="28">
        <f t="shared" si="920"/>
        <v>0.91255512010086504</v>
      </c>
      <c r="AH93" s="29">
        <f t="shared" si="663"/>
        <v>0.92928417114213047</v>
      </c>
      <c r="AI93" s="34">
        <v>253</v>
      </c>
      <c r="AJ93" s="36">
        <v>9.1999999999999998E-2</v>
      </c>
      <c r="AK93" s="38">
        <v>0.2268</v>
      </c>
      <c r="AL93" s="41">
        <f t="shared" si="921"/>
        <v>52.101403200000007</v>
      </c>
      <c r="AM93" s="42">
        <v>1.8</v>
      </c>
      <c r="AN93" s="42"/>
      <c r="AO93" s="122">
        <f>AO92+AI93-AN93</f>
        <v>393.07000000000062</v>
      </c>
      <c r="AP93" s="105"/>
      <c r="AQ93" s="43"/>
      <c r="AR93" s="44"/>
      <c r="AS93" s="45"/>
      <c r="AT93" s="45"/>
      <c r="AU93" s="45"/>
      <c r="AV93" s="45"/>
    </row>
    <row r="94" spans="1:48" x14ac:dyDescent="0.2">
      <c r="A94" s="188"/>
      <c r="B94" s="33">
        <v>3</v>
      </c>
      <c r="C94" s="11" t="s">
        <v>50</v>
      </c>
      <c r="D94" s="43">
        <v>18252</v>
      </c>
      <c r="E94" s="43">
        <v>4</v>
      </c>
      <c r="F94" s="43">
        <v>17771</v>
      </c>
      <c r="G94" s="37">
        <v>2.9</v>
      </c>
      <c r="H94" s="37">
        <v>5</v>
      </c>
      <c r="I94" s="43">
        <v>17981</v>
      </c>
      <c r="J94" s="37">
        <v>9.3000000000000007</v>
      </c>
      <c r="K94" s="43">
        <v>16153</v>
      </c>
      <c r="L94" s="39">
        <v>7.9000000000000001E-2</v>
      </c>
      <c r="M94" s="37">
        <f t="shared" si="910"/>
        <v>14876.913</v>
      </c>
      <c r="N94" s="28">
        <v>0.71899999999999997</v>
      </c>
      <c r="O94" s="25">
        <f t="shared" si="911"/>
        <v>10696.500447</v>
      </c>
      <c r="P94" s="39">
        <v>0.247</v>
      </c>
      <c r="Q94" s="25">
        <f t="shared" si="912"/>
        <v>3674.5975109999999</v>
      </c>
      <c r="R94" s="39">
        <v>3.4000000000000002E-2</v>
      </c>
      <c r="S94" s="25">
        <f t="shared" si="913"/>
        <v>505.81504200000006</v>
      </c>
      <c r="T94" s="28">
        <v>0.20399999999999999</v>
      </c>
      <c r="U94" s="25">
        <f t="shared" si="914"/>
        <v>3034.8902519999997</v>
      </c>
      <c r="V94" s="39">
        <v>0.501</v>
      </c>
      <c r="W94" s="25">
        <f t="shared" si="915"/>
        <v>7453.3334130000003</v>
      </c>
      <c r="X94" s="39">
        <v>0.39</v>
      </c>
      <c r="Y94" s="25">
        <f t="shared" si="916"/>
        <v>5801.9960700000001</v>
      </c>
      <c r="Z94" s="47">
        <v>3.0100000000000001E-3</v>
      </c>
      <c r="AA94" s="18">
        <f t="shared" si="917"/>
        <v>44.779508130000004</v>
      </c>
      <c r="AB94" s="27">
        <f>IF(M94&gt;0,(AD94+AL94)/M94,0)</f>
        <v>3.1165297276390608E-3</v>
      </c>
      <c r="AC94" s="47">
        <v>3.4000000000000002E-4</v>
      </c>
      <c r="AD94" s="37">
        <f t="shared" si="918"/>
        <v>5.0581504200000005</v>
      </c>
      <c r="AE94" s="28">
        <v>0.22919999999999999</v>
      </c>
      <c r="AF94" s="41">
        <f t="shared" si="919"/>
        <v>41.414606399999997</v>
      </c>
      <c r="AG94" s="28">
        <f t="shared" si="920"/>
        <v>0.88836100237403781</v>
      </c>
      <c r="AH94" s="29">
        <f t="shared" si="663"/>
        <v>0.89223132571813102</v>
      </c>
      <c r="AI94" s="43">
        <v>199</v>
      </c>
      <c r="AJ94" s="39">
        <v>9.1999999999999998E-2</v>
      </c>
      <c r="AK94" s="28">
        <v>0.2286</v>
      </c>
      <c r="AL94" s="41">
        <f t="shared" si="921"/>
        <v>41.306191200000001</v>
      </c>
      <c r="AM94" s="18">
        <v>1.65</v>
      </c>
      <c r="AN94" s="18"/>
      <c r="AO94" s="122">
        <f>AO93+AI94-AN94</f>
        <v>592.07000000000062</v>
      </c>
      <c r="AP94" s="105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89"/>
      <c r="B95" s="49" t="s">
        <v>38</v>
      </c>
      <c r="C95" s="50"/>
      <c r="D95" s="51">
        <f t="shared" ref="D95" si="922">SUM(D92:D94)</f>
        <v>45100</v>
      </c>
      <c r="E95" s="51"/>
      <c r="F95" s="51">
        <f t="shared" ref="F95" si="923">SUM(F92:F94)</f>
        <v>45424</v>
      </c>
      <c r="G95" s="52"/>
      <c r="H95" s="52"/>
      <c r="I95" s="51">
        <f t="shared" ref="I95:K95" si="924">SUM(I92:I94)</f>
        <v>47082</v>
      </c>
      <c r="J95" s="52"/>
      <c r="K95" s="51">
        <f t="shared" si="924"/>
        <v>48522</v>
      </c>
      <c r="L95" s="21">
        <f t="shared" ref="L95" si="925">IF(K95&gt;0,(K92*L92+K93*L93+K94*L94)/K95,0)</f>
        <v>7.3663204319690034E-2</v>
      </c>
      <c r="M95" s="52">
        <f t="shared" ref="M95" si="926">M92+M93+M94</f>
        <v>44947.714</v>
      </c>
      <c r="N95" s="53">
        <f t="shared" ref="N95" si="927">IF(M95&gt;0,O95/M95,0)</f>
        <v>0.71223608132774008</v>
      </c>
      <c r="O95" s="54">
        <f t="shared" ref="O95" si="928">O92+O93+O94</f>
        <v>32013.383684</v>
      </c>
      <c r="P95" s="21">
        <f t="shared" ref="P95" si="929">IF(M95&gt;0,Q95/M95,0)</f>
        <v>0.23808579682161368</v>
      </c>
      <c r="Q95" s="54">
        <f t="shared" ref="Q95" si="930">Q92+Q93+Q94</f>
        <v>10701.412303000001</v>
      </c>
      <c r="R95" s="21">
        <f t="shared" ref="R95" si="931">IF(M95&gt;0,S95/M95,0)</f>
        <v>4.9678121850646295E-2</v>
      </c>
      <c r="S95" s="54">
        <f t="shared" ref="S95" si="932">S92+S93+S94</f>
        <v>2232.9180130000004</v>
      </c>
      <c r="T95" s="21">
        <f t="shared" ref="T95" si="933">IF(M95&gt;0,U95/M95,0)</f>
        <v>0.20232054299802654</v>
      </c>
      <c r="U95" s="54">
        <f t="shared" ref="U95" si="934">U92+U93+U94</f>
        <v>9093.8459029999995</v>
      </c>
      <c r="V95" s="21">
        <f t="shared" ref="V95" si="935">IF(M95&gt;0,W95/M95,0)</f>
        <v>0.50336691062864736</v>
      </c>
      <c r="W95" s="54">
        <f t="shared" ref="W95" si="936">W92+W93+W94</f>
        <v>22625.191936000003</v>
      </c>
      <c r="X95" s="21">
        <f t="shared" ref="X95" si="937">IF(M95&gt;0,Y95/M95,0)</f>
        <v>0.38663186786317993</v>
      </c>
      <c r="Y95" s="54">
        <f t="shared" ref="Y95" si="938">Y92+Y93+Y94</f>
        <v>17378.218620000003</v>
      </c>
      <c r="Z95" s="55">
        <f t="shared" ref="Z95" si="939">IF(M95&gt;0,AA95/M95,0)</f>
        <v>3.0704420158052981E-3</v>
      </c>
      <c r="AA95" s="56">
        <f t="shared" ref="AA95" si="940">SUM(AA92:AA94)</f>
        <v>138.00934958000002</v>
      </c>
      <c r="AB95" s="55">
        <f t="shared" ref="AB95" si="941">IF(M95&gt;0,(AB92*M92+AB93*M93+AB94*M94)/M95,0)</f>
        <v>3.2830893488821262E-3</v>
      </c>
      <c r="AC95" s="55">
        <f t="shared" ref="AC95" si="942">IF(K95&gt;0,(K92*AC92+K93*AC93+K94*AC94)/K95,0)</f>
        <v>3.1009542063393922E-4</v>
      </c>
      <c r="AD95" s="52">
        <f t="shared" ref="AD95" si="943">SUM(AD92:AD94)</f>
        <v>13.934215890000001</v>
      </c>
      <c r="AE95" s="53">
        <f t="shared" ref="AE95" si="944">IF(K95&gt;0,(K92*AE92+K93*AE93+K94*AE94)/K95,0)</f>
        <v>0.22796195952351508</v>
      </c>
      <c r="AF95" s="58">
        <f t="shared" ref="AF95" si="945">SUM(AF92:AF94)</f>
        <v>133.29664120000001</v>
      </c>
      <c r="AG95" s="53">
        <f t="shared" ref="AG95" si="946">IF(AND(AA95&gt;0),((AA92*AG92+AA93*AG93+AA94*AG94)/AA95),0)</f>
        <v>0.90025735309745558</v>
      </c>
      <c r="AH95" s="57">
        <f t="shared" si="663"/>
        <v>0.90677676891844894</v>
      </c>
      <c r="AI95" s="51">
        <f t="shared" ref="AI95" si="947">SUM(AI92:AI94)</f>
        <v>646</v>
      </c>
      <c r="AJ95" s="21">
        <f t="shared" ref="AJ95" si="948">IF(AI95&gt;0,(AJ92*AI92+AJ93*AI93+AJ94*AI94)/AI95,0)</f>
        <v>9.5003095975232196E-2</v>
      </c>
      <c r="AK95" s="53">
        <f t="shared" ref="AK95" si="949">IF(K95&gt;0,(AK92*K92+AK93*K93+AK94*K94)/K95,0)</f>
        <v>0.22877619636453569</v>
      </c>
      <c r="AL95" s="58">
        <f t="shared" ref="AL95" si="950">SUM(AL92:AL94)</f>
        <v>133.6331452</v>
      </c>
      <c r="AM95" s="56"/>
      <c r="AN95" s="56">
        <f t="shared" ref="AN95" si="951">SUM(AN92:AN94)</f>
        <v>1118</v>
      </c>
      <c r="AO95" s="106"/>
      <c r="AP95" s="107">
        <f>AO94</f>
        <v>592.07000000000062</v>
      </c>
      <c r="AQ95" s="51">
        <f t="shared" ref="AQ95" si="952">SUM(AQ92:AQ94)</f>
        <v>0</v>
      </c>
      <c r="AR95" s="59"/>
      <c r="AS95" s="58"/>
      <c r="AT95" s="58"/>
      <c r="AU95" s="58"/>
      <c r="AV95" s="58"/>
    </row>
    <row r="96" spans="1:48" x14ac:dyDescent="0.2">
      <c r="A96" s="187">
        <v>24</v>
      </c>
      <c r="B96" s="23">
        <v>1</v>
      </c>
      <c r="C96" s="11" t="s">
        <v>51</v>
      </c>
      <c r="D96" s="12">
        <v>16618</v>
      </c>
      <c r="E96" s="12">
        <v>1</v>
      </c>
      <c r="F96" s="12">
        <v>16966</v>
      </c>
      <c r="G96" s="13">
        <v>2.5</v>
      </c>
      <c r="H96" s="13">
        <v>5.3</v>
      </c>
      <c r="I96" s="12">
        <v>17791</v>
      </c>
      <c r="J96" s="13">
        <v>9.1</v>
      </c>
      <c r="K96" s="12">
        <v>16194</v>
      </c>
      <c r="L96" s="14">
        <v>7.8E-2</v>
      </c>
      <c r="M96" s="24">
        <f t="shared" ref="M96:M98" si="953">K96*(1-L96)</f>
        <v>14930.868</v>
      </c>
      <c r="N96" s="15">
        <v>0.60599999999999998</v>
      </c>
      <c r="O96" s="25">
        <f t="shared" ref="O96:O98" si="954">M96*N96</f>
        <v>9048.1060080000007</v>
      </c>
      <c r="P96" s="14">
        <v>0.38600000000000001</v>
      </c>
      <c r="Q96" s="25">
        <f t="shared" ref="Q96:Q98" si="955">M96*P96</f>
        <v>5763.3150480000004</v>
      </c>
      <c r="R96" s="16">
        <v>8.0000000000000002E-3</v>
      </c>
      <c r="S96" s="25">
        <f t="shared" ref="S96:S98" si="956">M96*R96</f>
        <v>119.446944</v>
      </c>
      <c r="T96" s="26">
        <v>0.182</v>
      </c>
      <c r="U96" s="25">
        <f t="shared" ref="U96:U98" si="957">M96*T96</f>
        <v>2717.4179760000002</v>
      </c>
      <c r="V96" s="16">
        <v>0.52800000000000002</v>
      </c>
      <c r="W96" s="25">
        <f t="shared" ref="W96:W98" si="958">M96*V96</f>
        <v>7883.4983040000006</v>
      </c>
      <c r="X96" s="16">
        <v>0.38</v>
      </c>
      <c r="Y96" s="25">
        <f t="shared" ref="Y96:Y98" si="959">X96*M96</f>
        <v>5673.72984</v>
      </c>
      <c r="Z96" s="17">
        <v>3.0300000000000001E-3</v>
      </c>
      <c r="AA96" s="18">
        <f t="shared" ref="AA96:AA98" si="960">M96*Z96</f>
        <v>45.240530040000003</v>
      </c>
      <c r="AB96" s="27">
        <f>IF(M96&gt;0,(AD96+AL96)/M96,0)</f>
        <v>3.084845636569823E-3</v>
      </c>
      <c r="AC96" s="17">
        <v>3.5E-4</v>
      </c>
      <c r="AD96" s="24">
        <f t="shared" ref="AD96:AD98" si="961">AC96*M96</f>
        <v>5.2258038000000004</v>
      </c>
      <c r="AE96" s="118">
        <v>0.23119999999999999</v>
      </c>
      <c r="AF96" s="30">
        <f t="shared" ref="AF96:AF98" si="962">AI96*(1-AJ96)*AE96</f>
        <v>40.833619200000001</v>
      </c>
      <c r="AG96" s="28">
        <f t="shared" ref="AG96:AG98" si="963">IF(AND(AE96&gt;0,AC96&gt;0,Z96&gt;0),((Z96-AC96)*AE96)/((AE96-AC96)*Z96),0)</f>
        <v>0.88582945364062071</v>
      </c>
      <c r="AH96" s="60">
        <f t="shared" si="663"/>
        <v>0.88788625339179139</v>
      </c>
      <c r="AI96" s="12">
        <v>198</v>
      </c>
      <c r="AJ96" s="14">
        <v>0.108</v>
      </c>
      <c r="AK96" s="15">
        <v>0.23119999999999999</v>
      </c>
      <c r="AL96" s="30">
        <f t="shared" ref="AL96:AL98" si="964">AI96*(1-AJ96)*AK96</f>
        <v>40.833619200000001</v>
      </c>
      <c r="AM96" s="19">
        <v>1.6</v>
      </c>
      <c r="AN96" s="19"/>
      <c r="AO96" s="102">
        <f>AO94+AI96-AN96</f>
        <v>790.07000000000062</v>
      </c>
      <c r="AP96" s="103"/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1" t="s">
        <v>53</v>
      </c>
      <c r="D97" s="34">
        <v>20600</v>
      </c>
      <c r="E97" s="34">
        <v>2</v>
      </c>
      <c r="F97" s="34">
        <v>18574</v>
      </c>
      <c r="G97" s="35">
        <v>3.1</v>
      </c>
      <c r="H97" s="35">
        <v>5.8</v>
      </c>
      <c r="I97" s="34">
        <v>19119</v>
      </c>
      <c r="J97" s="35">
        <v>8.3000000000000007</v>
      </c>
      <c r="K97" s="34">
        <v>16136</v>
      </c>
      <c r="L97" s="36">
        <v>7.4999999999999997E-2</v>
      </c>
      <c r="M97" s="37">
        <f t="shared" si="953"/>
        <v>14925.800000000001</v>
      </c>
      <c r="N97" s="38">
        <v>0.70799999999999996</v>
      </c>
      <c r="O97" s="25">
        <f t="shared" si="954"/>
        <v>10567.466399999999</v>
      </c>
      <c r="P97" s="36">
        <v>0.27100000000000002</v>
      </c>
      <c r="Q97" s="25">
        <f t="shared" si="955"/>
        <v>4044.8918000000008</v>
      </c>
      <c r="R97" s="39">
        <v>2.1000000000000001E-2</v>
      </c>
      <c r="S97" s="25">
        <f t="shared" si="956"/>
        <v>313.44180000000006</v>
      </c>
      <c r="T97" s="28">
        <v>0.182</v>
      </c>
      <c r="U97" s="25">
        <f t="shared" si="957"/>
        <v>2716.4956000000002</v>
      </c>
      <c r="V97" s="39">
        <v>0.52600000000000002</v>
      </c>
      <c r="W97" s="25">
        <f t="shared" si="958"/>
        <v>7850.970800000001</v>
      </c>
      <c r="X97" s="39">
        <v>0.39</v>
      </c>
      <c r="Y97" s="25">
        <f t="shared" si="959"/>
        <v>5821.0620000000008</v>
      </c>
      <c r="Z97" s="40">
        <v>3.15E-3</v>
      </c>
      <c r="AA97" s="18">
        <f t="shared" si="960"/>
        <v>47.016270000000006</v>
      </c>
      <c r="AB97" s="27">
        <f>IF(M97&gt;0,(AD97+AL97)/M97,0)</f>
        <v>3.2855295126559374E-3</v>
      </c>
      <c r="AC97" s="40">
        <v>3.6000000000000002E-4</v>
      </c>
      <c r="AD97" s="37">
        <f t="shared" si="961"/>
        <v>5.3732880000000005</v>
      </c>
      <c r="AE97" s="28">
        <v>0.2324</v>
      </c>
      <c r="AF97" s="41">
        <f t="shared" si="962"/>
        <v>43.665868399999994</v>
      </c>
      <c r="AG97" s="28">
        <f t="shared" si="963"/>
        <v>0.88708843302878804</v>
      </c>
      <c r="AH97" s="29">
        <f t="shared" si="663"/>
        <v>0.89181008223270741</v>
      </c>
      <c r="AI97" s="34">
        <v>209</v>
      </c>
      <c r="AJ97" s="36">
        <v>0.10100000000000001</v>
      </c>
      <c r="AK97" s="38">
        <v>0.2324</v>
      </c>
      <c r="AL97" s="41">
        <f t="shared" si="964"/>
        <v>43.665868399999994</v>
      </c>
      <c r="AM97" s="42">
        <v>1.68</v>
      </c>
      <c r="AN97" s="42"/>
      <c r="AO97" s="122">
        <f>AO96+AI97-AN97</f>
        <v>999.07000000000062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11" t="s">
        <v>50</v>
      </c>
      <c r="D98" s="43">
        <v>17782</v>
      </c>
      <c r="E98" s="43">
        <v>1</v>
      </c>
      <c r="F98" s="43">
        <v>12589</v>
      </c>
      <c r="G98" s="37">
        <v>3.4</v>
      </c>
      <c r="H98" s="37">
        <v>5.8</v>
      </c>
      <c r="I98" s="43">
        <v>13291</v>
      </c>
      <c r="J98" s="37">
        <v>9.8000000000000007</v>
      </c>
      <c r="K98" s="43">
        <v>16068</v>
      </c>
      <c r="L98" s="39">
        <v>7.6999999999999999E-2</v>
      </c>
      <c r="M98" s="37">
        <f t="shared" si="953"/>
        <v>14830.764000000001</v>
      </c>
      <c r="N98" s="28">
        <v>0.72599999999999998</v>
      </c>
      <c r="O98" s="25">
        <f t="shared" si="954"/>
        <v>10767.134664000001</v>
      </c>
      <c r="P98" s="39">
        <v>0.254</v>
      </c>
      <c r="Q98" s="25">
        <f t="shared" si="955"/>
        <v>3767.0140560000004</v>
      </c>
      <c r="R98" s="39">
        <v>0.02</v>
      </c>
      <c r="S98" s="25">
        <f t="shared" si="956"/>
        <v>296.61528000000004</v>
      </c>
      <c r="T98" s="28">
        <v>0.17599999999999999</v>
      </c>
      <c r="U98" s="25">
        <f t="shared" si="957"/>
        <v>2610.2144640000001</v>
      </c>
      <c r="V98" s="39">
        <v>0.53600000000000003</v>
      </c>
      <c r="W98" s="25">
        <f t="shared" si="958"/>
        <v>7949.2895040000012</v>
      </c>
      <c r="X98" s="39">
        <v>0.39</v>
      </c>
      <c r="Y98" s="25">
        <f t="shared" si="959"/>
        <v>5783.9979600000006</v>
      </c>
      <c r="Z98" s="47">
        <v>3.0200000000000001E-3</v>
      </c>
      <c r="AA98" s="18">
        <f t="shared" si="960"/>
        <v>44.788907280000004</v>
      </c>
      <c r="AB98" s="27">
        <f>IF(M98&gt;0,(AD98+AL98)/M98,0)</f>
        <v>3.7184527014252266E-3</v>
      </c>
      <c r="AC98" s="47">
        <v>3.8999999999999999E-4</v>
      </c>
      <c r="AD98" s="37">
        <f t="shared" si="961"/>
        <v>5.7839979600000007</v>
      </c>
      <c r="AE98" s="28">
        <v>0.2321</v>
      </c>
      <c r="AF98" s="41">
        <f t="shared" si="962"/>
        <v>48.9417665</v>
      </c>
      <c r="AG98" s="28">
        <f t="shared" si="963"/>
        <v>0.87232670662488876</v>
      </c>
      <c r="AH98" s="29">
        <f t="shared" si="663"/>
        <v>0.89661137947416081</v>
      </c>
      <c r="AI98" s="43">
        <v>233</v>
      </c>
      <c r="AJ98" s="39">
        <v>9.5000000000000001E-2</v>
      </c>
      <c r="AK98" s="28">
        <v>0.2341</v>
      </c>
      <c r="AL98" s="41">
        <f t="shared" si="964"/>
        <v>49.363496500000004</v>
      </c>
      <c r="AM98" s="18">
        <v>1.7</v>
      </c>
      <c r="AN98" s="18"/>
      <c r="AO98" s="122">
        <f>AO97+AI98-AN98</f>
        <v>1232.0700000000006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65">SUM(D96:D98)</f>
        <v>55000</v>
      </c>
      <c r="E99" s="51"/>
      <c r="F99" s="51">
        <f t="shared" ref="F99" si="966">SUM(F96:F98)</f>
        <v>48129</v>
      </c>
      <c r="G99" s="52"/>
      <c r="H99" s="52"/>
      <c r="I99" s="51">
        <f t="shared" ref="I99:K99" si="967">SUM(I96:I98)</f>
        <v>50201</v>
      </c>
      <c r="J99" s="52"/>
      <c r="K99" s="51">
        <f t="shared" si="967"/>
        <v>48398</v>
      </c>
      <c r="L99" s="21">
        <f t="shared" ref="L99" si="968">IF(K99&gt;0,(K96*L96+K97*L97+K98*L98)/K99,0)</f>
        <v>7.6667796189925211E-2</v>
      </c>
      <c r="M99" s="52">
        <f t="shared" ref="M99" si="969">M96+M97+M98</f>
        <v>44687.432000000001</v>
      </c>
      <c r="N99" s="53">
        <f t="shared" ref="N99" si="970">IF(M99&gt;0,O99/M99,0)</f>
        <v>0.67989378024675928</v>
      </c>
      <c r="O99" s="54">
        <f t="shared" ref="O99" si="971">O96+O97+O98</f>
        <v>30382.707072000001</v>
      </c>
      <c r="P99" s="21">
        <f t="shared" ref="P99" si="972">IF(M99&gt;0,Q99/M99,0)</f>
        <v>0.3037816293404374</v>
      </c>
      <c r="Q99" s="54">
        <f t="shared" ref="Q99" si="973">Q96+Q97+Q98</f>
        <v>13575.220904000002</v>
      </c>
      <c r="R99" s="21">
        <f t="shared" ref="R99" si="974">IF(M99&gt;0,S99/M99,0)</f>
        <v>1.6324590412803316E-2</v>
      </c>
      <c r="S99" s="54">
        <f t="shared" ref="S99" si="975">S96+S97+S98</f>
        <v>729.50402400000007</v>
      </c>
      <c r="T99" s="21">
        <f t="shared" ref="T99" si="976">IF(M99&gt;0,U99/M99,0)</f>
        <v>0.18000873355175123</v>
      </c>
      <c r="U99" s="54">
        <f t="shared" ref="U99" si="977">U96+U97+U98</f>
        <v>8044.1280400000014</v>
      </c>
      <c r="V99" s="21">
        <f t="shared" ref="V99" si="978">IF(M99&gt;0,W99/M99,0)</f>
        <v>0.52998701308233609</v>
      </c>
      <c r="W99" s="54">
        <f t="shared" ref="W99" si="979">W96+W97+W98</f>
        <v>23683.758608000004</v>
      </c>
      <c r="X99" s="21">
        <f t="shared" ref="X99" si="980">IF(M99&gt;0,Y99/M99,0)</f>
        <v>0.38665882165706011</v>
      </c>
      <c r="Y99" s="54">
        <f t="shared" ref="Y99" si="981">Y96+Y97+Y98</f>
        <v>17278.789800000002</v>
      </c>
      <c r="Z99" s="55">
        <f t="shared" ref="Z99" si="982">IF(M99&gt;0,AA99/M99,0)</f>
        <v>3.0667617535059975E-3</v>
      </c>
      <c r="AA99" s="56">
        <f t="shared" ref="AA99" si="983">SUM(AA96:AA98)</f>
        <v>137.04570732000002</v>
      </c>
      <c r="AB99" s="55">
        <f t="shared" ref="AB99" si="984">IF(M99&gt;0,(AB96*M96+AB97*M97+AB98*M98)/M99,0)</f>
        <v>3.36215502067785E-3</v>
      </c>
      <c r="AC99" s="55">
        <f t="shared" ref="AC99" si="985">IF(K99&gt;0,(K96*AC96+K97*AC97+K98*AC98)/K99,0)</f>
        <v>3.666139096656887E-4</v>
      </c>
      <c r="AD99" s="52">
        <f t="shared" ref="AD99" si="986">SUM(AD96:AD98)</f>
        <v>16.383089760000001</v>
      </c>
      <c r="AE99" s="53">
        <f t="shared" ref="AE99" si="987">IF(K99&gt;0,(K96*AE96+K97*AE97+K98*AE98)/K99,0)</f>
        <v>0.23189888011901316</v>
      </c>
      <c r="AF99" s="58">
        <f t="shared" ref="AF99" si="988">SUM(AF96:AF98)</f>
        <v>133.44125409999998</v>
      </c>
      <c r="AG99" s="53">
        <f t="shared" ref="AG99" si="989">IF(AND(AA99&gt;0),((AA96*AG96+AA97*AG97+AA98*AG98)/AA99),0)</f>
        <v>0.88184844044477873</v>
      </c>
      <c r="AH99" s="57">
        <f t="shared" si="663"/>
        <v>0.89236538545538324</v>
      </c>
      <c r="AI99" s="51">
        <f t="shared" ref="AI99" si="990">SUM(AI96:AI98)</f>
        <v>640</v>
      </c>
      <c r="AJ99" s="21">
        <f t="shared" ref="AJ99" si="991">IF(AI99&gt;0,(AJ96*AI96+AJ97*AI97+AJ98*AI98)/AI99,0)</f>
        <v>0.10098124999999999</v>
      </c>
      <c r="AK99" s="53">
        <f t="shared" ref="AK99" si="992">IF(K99&gt;0,(AK96*K96+AK97*K97+AK98*K98)/K99,0)</f>
        <v>0.23256287449894622</v>
      </c>
      <c r="AL99" s="58">
        <f t="shared" ref="AL99" si="993">SUM(AL96:AL98)</f>
        <v>133.86298410000001</v>
      </c>
      <c r="AM99" s="56"/>
      <c r="AN99" s="56">
        <f t="shared" ref="AN99" si="994">SUM(AN96:AN98)</f>
        <v>0</v>
      </c>
      <c r="AO99" s="106"/>
      <c r="AP99" s="107">
        <f>AO98</f>
        <v>1232.0700000000006</v>
      </c>
      <c r="AQ99" s="51">
        <f t="shared" ref="AQ99" si="995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11" t="s">
        <v>51</v>
      </c>
      <c r="D100" s="12">
        <v>0</v>
      </c>
      <c r="E100" s="12">
        <v>1</v>
      </c>
      <c r="F100" s="12">
        <v>0</v>
      </c>
      <c r="G100" s="13">
        <v>5.4</v>
      </c>
      <c r="H100" s="13">
        <v>6.7</v>
      </c>
      <c r="I100" s="12">
        <v>186</v>
      </c>
      <c r="J100" s="13">
        <v>13.9</v>
      </c>
      <c r="K100" s="12">
        <v>13598</v>
      </c>
      <c r="L100" s="14">
        <v>7.3999999999999996E-2</v>
      </c>
      <c r="M100" s="24">
        <f t="shared" ref="M100:M102" si="996">K100*(1-L100)</f>
        <v>12591.748000000001</v>
      </c>
      <c r="N100" s="15">
        <v>0.63800000000000001</v>
      </c>
      <c r="O100" s="25">
        <f t="shared" ref="O100:O102" si="997">M100*N100</f>
        <v>8033.5352240000011</v>
      </c>
      <c r="P100" s="14">
        <v>0.35399999999999998</v>
      </c>
      <c r="Q100" s="25">
        <f t="shared" ref="Q100:Q102" si="998">M100*P100</f>
        <v>4457.4787919999999</v>
      </c>
      <c r="R100" s="16">
        <v>8.0000000000000002E-3</v>
      </c>
      <c r="S100" s="25">
        <f t="shared" ref="S100:S102" si="999">M100*R100</f>
        <v>100.73398400000001</v>
      </c>
      <c r="T100" s="26">
        <v>0.16900000000000001</v>
      </c>
      <c r="U100" s="25">
        <f t="shared" ref="U100:U102" si="1000">M100*T100</f>
        <v>2128.0054120000004</v>
      </c>
      <c r="V100" s="16">
        <v>0.54200000000000004</v>
      </c>
      <c r="W100" s="25">
        <f t="shared" ref="W100:W102" si="1001">M100*V100</f>
        <v>6824.7274160000015</v>
      </c>
      <c r="X100" s="16">
        <v>0.38</v>
      </c>
      <c r="Y100" s="25">
        <f t="shared" ref="Y100:Y102" si="1002">X100*M100</f>
        <v>4784.8642400000008</v>
      </c>
      <c r="Z100" s="17">
        <v>3.0799999999999998E-3</v>
      </c>
      <c r="AA100" s="18">
        <f t="shared" ref="AA100:AA102" si="1003">M100*Z100</f>
        <v>38.782583840000001</v>
      </c>
      <c r="AB100" s="27">
        <f>IF(M100&gt;0,(AD100+AL100)/M100,0)</f>
        <v>4.2151964699420601E-3</v>
      </c>
      <c r="AC100" s="17">
        <v>3.8999999999999999E-4</v>
      </c>
      <c r="AD100" s="24">
        <f t="shared" ref="AD100:AD102" si="1004">AC100*M100</f>
        <v>4.9107817200000001</v>
      </c>
      <c r="AE100" s="118">
        <v>0.22389999999999999</v>
      </c>
      <c r="AF100" s="30">
        <f t="shared" ref="AF100:AF102" si="1005">AI100*(1-AJ100)*AE100</f>
        <v>45.832329999999999</v>
      </c>
      <c r="AG100" s="28">
        <f t="shared" ref="AG100:AG102" si="1006">IF(AND(AE100&gt;0,AC100&gt;0,Z100&gt;0),((Z100-AC100)*AE100)/((AE100-AC100)*Z100),0)</f>
        <v>0.87490056809102934</v>
      </c>
      <c r="AH100" s="60">
        <f t="shared" si="663"/>
        <v>0.90898422595899386</v>
      </c>
      <c r="AI100" s="12">
        <v>230</v>
      </c>
      <c r="AJ100" s="14">
        <v>0.11</v>
      </c>
      <c r="AK100" s="15">
        <v>0.23530000000000001</v>
      </c>
      <c r="AL100" s="30">
        <f t="shared" ref="AL100:AL102" si="1007">AI100*(1-AJ100)*AK100</f>
        <v>48.165910000000004</v>
      </c>
      <c r="AM100" s="19">
        <v>1.69</v>
      </c>
      <c r="AN100" s="19"/>
      <c r="AO100" s="102">
        <f>AO98+AI100-AN100</f>
        <v>1462.0700000000006</v>
      </c>
      <c r="AP100" s="121"/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1" t="s">
        <v>49</v>
      </c>
      <c r="D101" s="34">
        <v>3600</v>
      </c>
      <c r="E101" s="34">
        <v>1</v>
      </c>
      <c r="F101" s="34">
        <v>3050</v>
      </c>
      <c r="G101" s="35">
        <v>5.5</v>
      </c>
      <c r="H101" s="35">
        <v>7.4</v>
      </c>
      <c r="I101" s="34">
        <v>4054</v>
      </c>
      <c r="J101" s="35">
        <v>12.7</v>
      </c>
      <c r="K101" s="34">
        <v>9386</v>
      </c>
      <c r="L101" s="36">
        <v>6.4000000000000001E-2</v>
      </c>
      <c r="M101" s="37">
        <f t="shared" si="996"/>
        <v>8785.2960000000003</v>
      </c>
      <c r="N101" s="38">
        <v>0.68799999999999994</v>
      </c>
      <c r="O101" s="25">
        <f t="shared" si="997"/>
        <v>6044.2836479999996</v>
      </c>
      <c r="P101" s="36">
        <v>0.25900000000000001</v>
      </c>
      <c r="Q101" s="25">
        <f t="shared" si="998"/>
        <v>2275.3916640000002</v>
      </c>
      <c r="R101" s="39">
        <v>5.2999999999999999E-2</v>
      </c>
      <c r="S101" s="25">
        <f t="shared" si="999"/>
        <v>465.62068800000003</v>
      </c>
      <c r="T101" s="28">
        <v>0.153</v>
      </c>
      <c r="U101" s="25">
        <f t="shared" si="1000"/>
        <v>1344.150288</v>
      </c>
      <c r="V101" s="39">
        <v>0.55400000000000005</v>
      </c>
      <c r="W101" s="25">
        <f t="shared" si="1001"/>
        <v>4867.0539840000001</v>
      </c>
      <c r="X101" s="39">
        <v>0.38</v>
      </c>
      <c r="Y101" s="25">
        <f t="shared" si="1002"/>
        <v>3338.41248</v>
      </c>
      <c r="Z101" s="40">
        <v>3.0200000000000001E-3</v>
      </c>
      <c r="AA101" s="18">
        <f t="shared" si="1003"/>
        <v>26.531593920000002</v>
      </c>
      <c r="AB101" s="27">
        <f>IF(M101&gt;0,(AD101+AL101)/M101,0)</f>
        <v>3.6525544864965281E-3</v>
      </c>
      <c r="AC101" s="40">
        <v>4.6999999999999999E-4</v>
      </c>
      <c r="AD101" s="37">
        <f t="shared" si="1004"/>
        <v>4.1290891199999997</v>
      </c>
      <c r="AE101" s="28">
        <v>0.21609999999999999</v>
      </c>
      <c r="AF101" s="41">
        <f t="shared" si="1005"/>
        <v>27.364526899999998</v>
      </c>
      <c r="AG101" s="28">
        <f t="shared" si="1006"/>
        <v>0.84621130198190242</v>
      </c>
      <c r="AH101" s="29">
        <f t="shared" si="663"/>
        <v>0.87318160717321081</v>
      </c>
      <c r="AI101" s="34">
        <v>139</v>
      </c>
      <c r="AJ101" s="36">
        <v>8.8999999999999996E-2</v>
      </c>
      <c r="AK101" s="38">
        <v>0.2208</v>
      </c>
      <c r="AL101" s="41">
        <f t="shared" si="1007"/>
        <v>27.959683200000001</v>
      </c>
      <c r="AM101" s="42">
        <v>1.65</v>
      </c>
      <c r="AN101" s="42"/>
      <c r="AO101" s="122">
        <f>AO100+AI101-AN101</f>
        <v>1601.0700000000006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11" t="s">
        <v>50</v>
      </c>
      <c r="D102" s="43">
        <v>13200</v>
      </c>
      <c r="E102" s="43">
        <v>0</v>
      </c>
      <c r="F102" s="43">
        <v>15016</v>
      </c>
      <c r="G102" s="37">
        <v>2.7</v>
      </c>
      <c r="H102" s="37">
        <v>7.3</v>
      </c>
      <c r="I102" s="43">
        <v>15279</v>
      </c>
      <c r="J102" s="37">
        <v>10.9</v>
      </c>
      <c r="K102" s="43">
        <v>9849</v>
      </c>
      <c r="L102" s="39">
        <v>7.4999999999999997E-2</v>
      </c>
      <c r="M102" s="37">
        <f t="shared" si="996"/>
        <v>9110.3250000000007</v>
      </c>
      <c r="N102" s="28">
        <v>0.70499999999999996</v>
      </c>
      <c r="O102" s="25">
        <f t="shared" si="997"/>
        <v>6422.779125</v>
      </c>
      <c r="P102" s="39">
        <v>0.25</v>
      </c>
      <c r="Q102" s="25">
        <f t="shared" si="998"/>
        <v>2277.5812500000002</v>
      </c>
      <c r="R102" s="39">
        <v>4.4999999999999998E-2</v>
      </c>
      <c r="S102" s="25">
        <f t="shared" si="999"/>
        <v>409.96462500000001</v>
      </c>
      <c r="T102" s="28">
        <v>0.10199999999999999</v>
      </c>
      <c r="U102" s="25">
        <f t="shared" si="1000"/>
        <v>929.25315000000001</v>
      </c>
      <c r="V102" s="39">
        <v>0.60099999999999998</v>
      </c>
      <c r="W102" s="25">
        <f t="shared" si="1001"/>
        <v>5475.3053250000003</v>
      </c>
      <c r="X102" s="39">
        <v>0.38</v>
      </c>
      <c r="Y102" s="25">
        <f t="shared" si="1002"/>
        <v>3461.9235000000003</v>
      </c>
      <c r="Z102" s="47">
        <v>2.8900000000000002E-3</v>
      </c>
      <c r="AA102" s="18">
        <f t="shared" si="1003"/>
        <v>26.328839250000005</v>
      </c>
      <c r="AB102" s="27">
        <f>IF(M102&gt;0,(AD102+AL102)/M102,0)</f>
        <v>3.0689998271192297E-3</v>
      </c>
      <c r="AC102" s="47">
        <v>3.8999999999999999E-4</v>
      </c>
      <c r="AD102" s="37">
        <f t="shared" si="1004"/>
        <v>3.5530267500000003</v>
      </c>
      <c r="AE102" s="28">
        <v>0.22950000000000001</v>
      </c>
      <c r="AF102" s="41">
        <f t="shared" si="1005"/>
        <v>25.242475500000001</v>
      </c>
      <c r="AG102" s="28">
        <f t="shared" si="1006"/>
        <v>0.86652442828643828</v>
      </c>
      <c r="AH102" s="29">
        <f t="shared" si="663"/>
        <v>0.87445967423103133</v>
      </c>
      <c r="AI102" s="43">
        <v>121</v>
      </c>
      <c r="AJ102" s="39">
        <v>9.0999999999999998E-2</v>
      </c>
      <c r="AK102" s="28">
        <v>0.22189999999999999</v>
      </c>
      <c r="AL102" s="41">
        <f t="shared" si="1007"/>
        <v>24.406559099999999</v>
      </c>
      <c r="AM102" s="18">
        <v>1.42</v>
      </c>
      <c r="AN102" s="18"/>
      <c r="AO102" s="122">
        <f>AO101+AI102-AN102</f>
        <v>1722.0700000000006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1008">SUM(D100:D102)</f>
        <v>16800</v>
      </c>
      <c r="E103" s="51"/>
      <c r="F103" s="51">
        <f t="shared" ref="F103" si="1009">SUM(F100:F102)</f>
        <v>18066</v>
      </c>
      <c r="G103" s="52"/>
      <c r="H103" s="52"/>
      <c r="I103" s="51">
        <f t="shared" ref="I103:K103" si="1010">SUM(I100:I102)</f>
        <v>19519</v>
      </c>
      <c r="J103" s="52"/>
      <c r="K103" s="51">
        <f t="shared" si="1010"/>
        <v>32833</v>
      </c>
      <c r="L103" s="21">
        <f t="shared" ref="L103" si="1011">IF(K103&gt;0,(K100*L100+K101*L101+K102*L102)/K103,0)</f>
        <v>7.1441263363079835E-2</v>
      </c>
      <c r="M103" s="52">
        <f t="shared" ref="M103" si="1012">M100+M101+M102</f>
        <v>30487.369000000002</v>
      </c>
      <c r="N103" s="53">
        <f t="shared" ref="N103" si="1013">IF(M103&gt;0,O103/M103,0)</f>
        <v>0.67242922788778525</v>
      </c>
      <c r="O103" s="54">
        <f t="shared" ref="O103" si="1014">O100+O101+O102</f>
        <v>20500.597997000001</v>
      </c>
      <c r="P103" s="21">
        <f t="shared" ref="P103" si="1015">IF(M103&gt;0,Q103/M103,0)</f>
        <v>0.29554704133374049</v>
      </c>
      <c r="Q103" s="54">
        <f t="shared" ref="Q103" si="1016">Q100+Q101+Q102</f>
        <v>9010.4517059999998</v>
      </c>
      <c r="R103" s="21">
        <f t="shared" ref="R103" si="1017">IF(M103&gt;0,S103/M103,0)</f>
        <v>3.2023730778474188E-2</v>
      </c>
      <c r="S103" s="54">
        <f t="shared" ref="S103" si="1018">S100+S101+S102</f>
        <v>976.31929700000001</v>
      </c>
      <c r="T103" s="21">
        <f t="shared" ref="T103" si="1019">IF(M103&gt;0,U103/M103,0)</f>
        <v>0.14436827428434376</v>
      </c>
      <c r="U103" s="54">
        <f t="shared" ref="U103" si="1020">U100+U101+U102</f>
        <v>4401.4088499999998</v>
      </c>
      <c r="V103" s="21">
        <f t="shared" ref="V103" si="1021">IF(M103&gt;0,W103/M103,0)</f>
        <v>0.56308849494359448</v>
      </c>
      <c r="W103" s="54">
        <f t="shared" ref="W103" si="1022">W100+W101+W102</f>
        <v>17167.086725000001</v>
      </c>
      <c r="X103" s="21">
        <f t="shared" ref="X103" si="1023">IF(M103&gt;0,Y103/M103,0)</f>
        <v>0.38</v>
      </c>
      <c r="Y103" s="54">
        <f t="shared" ref="Y103" si="1024">Y100+Y101+Y102</f>
        <v>11585.200220000001</v>
      </c>
      <c r="Z103" s="55">
        <f t="shared" ref="Z103" si="1025">IF(M103&gt;0,AA103/M103,0)</f>
        <v>3.0059339331642556E-3</v>
      </c>
      <c r="AA103" s="56">
        <f t="shared" ref="AA103" si="1026">SUM(AA100:AA102)</f>
        <v>91.643017010000008</v>
      </c>
      <c r="AB103" s="55">
        <f t="shared" ref="AB103" si="1027">IF(M103&gt;0,(AB100*M100+AB101*M101+AB102*M102)/M103,0)</f>
        <v>3.7105546854502265E-3</v>
      </c>
      <c r="AC103" s="55">
        <f t="shared" ref="AC103" si="1028">IF(K103&gt;0,(K100*AC100+K101*AC101+K102*AC102)/K103,0)</f>
        <v>4.1286967380379494E-4</v>
      </c>
      <c r="AD103" s="52">
        <f t="shared" ref="AD103" si="1029">SUM(AD100:AD102)</f>
        <v>12.59289759</v>
      </c>
      <c r="AE103" s="53">
        <f t="shared" ref="AE103" si="1030">IF(K103&gt;0,(K100*AE100+K101*AE101+K102*AE102)/K103,0)</f>
        <v>0.22335005330003352</v>
      </c>
      <c r="AF103" s="58">
        <f t="shared" ref="AF103" si="1031">SUM(AF100:AF102)</f>
        <v>98.439332399999998</v>
      </c>
      <c r="AG103" s="53">
        <f t="shared" ref="AG103" si="1032">IF(AND(AA103&gt;0),((AA100*AG100+AA101*AG101+AA102*AG102)/AA103),0)</f>
        <v>0.8641882843977321</v>
      </c>
      <c r="AH103" s="57">
        <f t="shared" si="663"/>
        <v>0.89034942103105241</v>
      </c>
      <c r="AI103" s="51">
        <f t="shared" ref="AI103" si="1033">SUM(AI100:AI102)</f>
        <v>490</v>
      </c>
      <c r="AJ103" s="21">
        <f t="shared" ref="AJ103" si="1034">IF(AI103&gt;0,(AJ100*AI100+AJ101*AI101+AJ102*AI102)/AI103,0)</f>
        <v>9.9351020408163265E-2</v>
      </c>
      <c r="AK103" s="53">
        <f t="shared" ref="AK103" si="1035">IF(K103&gt;0,(AK100*K100+AK101*K101+AK102*K102)/K103,0)</f>
        <v>0.22713523893643592</v>
      </c>
      <c r="AL103" s="58">
        <f t="shared" ref="AL103" si="1036">SUM(AL100:AL102)</f>
        <v>100.53215229999999</v>
      </c>
      <c r="AM103" s="56"/>
      <c r="AN103" s="56">
        <f t="shared" ref="AN103" si="1037">SUM(AN100:AN102)</f>
        <v>0</v>
      </c>
      <c r="AO103" s="123"/>
      <c r="AP103" s="107">
        <f>AO102</f>
        <v>1722.0700000000006</v>
      </c>
      <c r="AQ103" s="51">
        <f t="shared" ref="AQ103" si="1038">SUM(AQ100:AQ102)</f>
        <v>0</v>
      </c>
      <c r="AR103" s="59"/>
      <c r="AS103" s="58"/>
      <c r="AT103" s="58"/>
      <c r="AU103" s="58"/>
      <c r="AV103" s="58"/>
    </row>
    <row r="104" spans="1:48" x14ac:dyDescent="0.2">
      <c r="A104" s="187">
        <v>26</v>
      </c>
      <c r="B104" s="23">
        <v>1</v>
      </c>
      <c r="C104" s="11" t="s">
        <v>51</v>
      </c>
      <c r="D104" s="12">
        <v>5542</v>
      </c>
      <c r="E104" s="12">
        <v>1</v>
      </c>
      <c r="F104" s="12">
        <v>17594</v>
      </c>
      <c r="G104" s="13">
        <v>3.1</v>
      </c>
      <c r="H104" s="13">
        <v>5.7</v>
      </c>
      <c r="I104" s="12">
        <v>17691</v>
      </c>
      <c r="J104" s="13">
        <v>10.6</v>
      </c>
      <c r="K104" s="12">
        <v>13224</v>
      </c>
      <c r="L104" s="14">
        <v>7.0999999999999994E-2</v>
      </c>
      <c r="M104" s="24">
        <f t="shared" ref="M104:M106" si="1039">K104*(1-L104)</f>
        <v>12285.096000000001</v>
      </c>
      <c r="N104" s="15">
        <v>0.70899999999999996</v>
      </c>
      <c r="O104" s="25">
        <f t="shared" ref="O104:O106" si="1040">M104*N104</f>
        <v>8710.1330639999996</v>
      </c>
      <c r="P104" s="14">
        <v>0.28299999999999997</v>
      </c>
      <c r="Q104" s="25">
        <f t="shared" ref="Q104:Q106" si="1041">M104*P104</f>
        <v>3476.6821680000003</v>
      </c>
      <c r="R104" s="16">
        <v>8.0000000000000002E-3</v>
      </c>
      <c r="S104" s="25">
        <f t="shared" ref="S104:S106" si="1042">M104*R104</f>
        <v>98.280768000000009</v>
      </c>
      <c r="T104" s="26">
        <v>0.18099999999999999</v>
      </c>
      <c r="U104" s="25">
        <f t="shared" ref="U104:U106" si="1043">M104*T104</f>
        <v>2223.6023760000003</v>
      </c>
      <c r="V104" s="16">
        <v>0.53400000000000003</v>
      </c>
      <c r="W104" s="25">
        <f t="shared" ref="W104:W106" si="1044">M104*V104</f>
        <v>6560.2412640000011</v>
      </c>
      <c r="X104" s="16">
        <v>0.38</v>
      </c>
      <c r="Y104" s="25">
        <f t="shared" ref="Y104:Y106" si="1045">X104*M104</f>
        <v>4668.3364800000008</v>
      </c>
      <c r="Z104" s="17">
        <v>2.8700000000000002E-3</v>
      </c>
      <c r="AA104" s="18">
        <f t="shared" ref="AA104:AA106" si="1046">M104*Z104</f>
        <v>35.258225520000003</v>
      </c>
      <c r="AB104" s="27">
        <f>IF(M104&gt;0,(AD104+AL104)/M104,0)</f>
        <v>2.6044578943461246E-3</v>
      </c>
      <c r="AC104" s="17">
        <v>3.1E-4</v>
      </c>
      <c r="AD104" s="24">
        <f t="shared" ref="AD104:AD106" si="1047">AC104*M104</f>
        <v>3.8083797600000002</v>
      </c>
      <c r="AE104" s="118">
        <v>0.22520000000000001</v>
      </c>
      <c r="AF104" s="30">
        <f t="shared" ref="AF104:AF106" si="1048">AI104*(1-AJ104)*AE104</f>
        <v>27.635418000000001</v>
      </c>
      <c r="AG104" s="28">
        <f t="shared" ref="AG104:AG106" si="1049">IF(AND(AE104&gt;0,AC104&gt;0,Z104&gt;0),((Z104-AC104)*AE104)/((AE104-AC104)*Z104),0)</f>
        <v>0.89321562241114238</v>
      </c>
      <c r="AH104" s="60">
        <f t="shared" si="663"/>
        <v>0.88216386729764895</v>
      </c>
      <c r="AI104" s="12">
        <v>135</v>
      </c>
      <c r="AJ104" s="14">
        <v>9.0999999999999998E-2</v>
      </c>
      <c r="AK104" s="15">
        <v>0.22969999999999999</v>
      </c>
      <c r="AL104" s="30">
        <f t="shared" ref="AL104:AL106" si="1050">AI104*(1-AJ104)*AK104</f>
        <v>28.187635499999999</v>
      </c>
      <c r="AM104" s="19">
        <v>1.56</v>
      </c>
      <c r="AN104" s="19">
        <v>1200.18</v>
      </c>
      <c r="AO104" s="102">
        <f>AO102+AI104-AN104</f>
        <v>656.89000000000055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1" t="s">
        <v>49</v>
      </c>
      <c r="D105" s="34">
        <v>25600</v>
      </c>
      <c r="E105" s="34">
        <v>4</v>
      </c>
      <c r="F105" s="34">
        <v>17317</v>
      </c>
      <c r="G105" s="35">
        <v>3.6</v>
      </c>
      <c r="H105" s="35">
        <v>6.2</v>
      </c>
      <c r="I105" s="34">
        <v>17938</v>
      </c>
      <c r="J105" s="35">
        <v>9.6999999999999993</v>
      </c>
      <c r="K105" s="34">
        <v>14771</v>
      </c>
      <c r="L105" s="36">
        <v>7.2999999999999995E-2</v>
      </c>
      <c r="M105" s="37">
        <f t="shared" si="1039"/>
        <v>13692.717000000001</v>
      </c>
      <c r="N105" s="38">
        <v>0.73899999999999999</v>
      </c>
      <c r="O105" s="25">
        <f t="shared" si="1040"/>
        <v>10118.917863000001</v>
      </c>
      <c r="P105" s="36">
        <v>0.245</v>
      </c>
      <c r="Q105" s="25">
        <f t="shared" si="1041"/>
        <v>3354.7156650000002</v>
      </c>
      <c r="R105" s="39">
        <v>1.6E-2</v>
      </c>
      <c r="S105" s="25">
        <f t="shared" si="1042"/>
        <v>219.083472</v>
      </c>
      <c r="T105" s="28">
        <v>0.188</v>
      </c>
      <c r="U105" s="25">
        <f t="shared" si="1043"/>
        <v>2574.2307960000003</v>
      </c>
      <c r="V105" s="39">
        <v>0.53300000000000003</v>
      </c>
      <c r="W105" s="25">
        <f t="shared" si="1044"/>
        <v>7298.2181610000007</v>
      </c>
      <c r="X105" s="39">
        <v>0.38</v>
      </c>
      <c r="Y105" s="25">
        <f t="shared" si="1045"/>
        <v>5203.2324600000002</v>
      </c>
      <c r="Z105" s="40">
        <v>2.8400000000000001E-3</v>
      </c>
      <c r="AA105" s="18">
        <f t="shared" si="1046"/>
        <v>38.88731628</v>
      </c>
      <c r="AB105" s="27">
        <f>IF(M105&gt;0,(AD105+AL105)/M105,0)</f>
        <v>3.2969662288353731E-3</v>
      </c>
      <c r="AC105" s="40">
        <v>2.9E-4</v>
      </c>
      <c r="AD105" s="37">
        <f t="shared" si="1047"/>
        <v>3.9708879300000004</v>
      </c>
      <c r="AE105" s="28">
        <v>0.2208</v>
      </c>
      <c r="AF105" s="41">
        <f t="shared" si="1048"/>
        <v>41.379686400000004</v>
      </c>
      <c r="AG105" s="28">
        <f t="shared" si="1049"/>
        <v>0.89906816528393529</v>
      </c>
      <c r="AH105" s="29">
        <f t="shared" si="663"/>
        <v>0.91324581650096737</v>
      </c>
      <c r="AI105" s="34">
        <v>208</v>
      </c>
      <c r="AJ105" s="36">
        <v>9.9000000000000005E-2</v>
      </c>
      <c r="AK105" s="38">
        <v>0.21970000000000001</v>
      </c>
      <c r="AL105" s="41">
        <f t="shared" si="1050"/>
        <v>41.173537600000003</v>
      </c>
      <c r="AM105" s="42">
        <v>1.62</v>
      </c>
      <c r="AN105" s="42"/>
      <c r="AO105" s="122">
        <f>AO104+AI105-AN105</f>
        <v>864.89000000000055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46" t="s">
        <v>54</v>
      </c>
      <c r="D106" s="43">
        <v>22338</v>
      </c>
      <c r="E106" s="43">
        <v>1</v>
      </c>
      <c r="F106" s="43">
        <v>19189</v>
      </c>
      <c r="G106" s="37">
        <v>3.7</v>
      </c>
      <c r="H106" s="37">
        <v>5</v>
      </c>
      <c r="I106" s="43">
        <v>19913</v>
      </c>
      <c r="J106" s="37">
        <v>8.5</v>
      </c>
      <c r="K106" s="43">
        <v>14874</v>
      </c>
      <c r="L106" s="39">
        <v>7.3999999999999996E-2</v>
      </c>
      <c r="M106" s="37">
        <f t="shared" si="1039"/>
        <v>13773.324000000001</v>
      </c>
      <c r="N106" s="28">
        <v>0.68899999999999995</v>
      </c>
      <c r="O106" s="25">
        <f t="shared" si="1040"/>
        <v>9489.8202359999996</v>
      </c>
      <c r="P106" s="39">
        <v>0.27400000000000002</v>
      </c>
      <c r="Q106" s="25">
        <f t="shared" si="1041"/>
        <v>3773.8907760000006</v>
      </c>
      <c r="R106" s="39">
        <v>3.6999999999999998E-2</v>
      </c>
      <c r="S106" s="25">
        <f t="shared" si="1042"/>
        <v>509.61298799999997</v>
      </c>
      <c r="T106" s="28">
        <v>0.2</v>
      </c>
      <c r="U106" s="25">
        <f t="shared" si="1043"/>
        <v>2754.6648000000005</v>
      </c>
      <c r="V106" s="39">
        <v>0.51300000000000001</v>
      </c>
      <c r="W106" s="25">
        <f t="shared" si="1044"/>
        <v>7065.7152120000001</v>
      </c>
      <c r="X106" s="39">
        <v>0.38</v>
      </c>
      <c r="Y106" s="25">
        <f t="shared" si="1045"/>
        <v>5233.86312</v>
      </c>
      <c r="Z106" s="47">
        <v>2.9199999999999999E-3</v>
      </c>
      <c r="AA106" s="18">
        <f t="shared" si="1046"/>
        <v>40.218106079999998</v>
      </c>
      <c r="AB106" s="27">
        <f>IF(M106&gt;0,(AD106+AL106)/M106,0)</f>
        <v>3.0970931112925242E-3</v>
      </c>
      <c r="AC106" s="47">
        <v>3.2000000000000003E-4</v>
      </c>
      <c r="AD106" s="37">
        <f t="shared" si="1047"/>
        <v>4.4074636800000002</v>
      </c>
      <c r="AE106" s="28">
        <v>0.221</v>
      </c>
      <c r="AF106" s="41">
        <f t="shared" si="1048"/>
        <v>37.974871999999998</v>
      </c>
      <c r="AG106" s="28">
        <f t="shared" si="1049"/>
        <v>0.89170211128243704</v>
      </c>
      <c r="AH106" s="29">
        <f t="shared" si="663"/>
        <v>0.89796818692956304</v>
      </c>
      <c r="AI106" s="43">
        <v>188</v>
      </c>
      <c r="AJ106" s="39">
        <v>8.5999999999999993E-2</v>
      </c>
      <c r="AK106" s="28">
        <v>0.22259999999999999</v>
      </c>
      <c r="AL106" s="41">
        <f t="shared" si="1050"/>
        <v>38.249803199999995</v>
      </c>
      <c r="AM106" s="18">
        <v>1.6</v>
      </c>
      <c r="AN106" s="18"/>
      <c r="AO106" s="122">
        <f>AO105+AI106-AN106</f>
        <v>1052.8900000000006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51">SUM(D104:D106)</f>
        <v>53480</v>
      </c>
      <c r="E107" s="51"/>
      <c r="F107" s="51">
        <f t="shared" ref="F107" si="1052">SUM(F104:F106)</f>
        <v>54100</v>
      </c>
      <c r="G107" s="52"/>
      <c r="H107" s="52"/>
      <c r="I107" s="51">
        <f t="shared" ref="I107:K107" si="1053">SUM(I104:I106)</f>
        <v>55542</v>
      </c>
      <c r="J107" s="52"/>
      <c r="K107" s="51">
        <f t="shared" si="1053"/>
        <v>42869</v>
      </c>
      <c r="L107" s="21">
        <f t="shared" ref="L107" si="1054">IF(K107&gt;0,(K104*L104+K105*L105+K106*L106)/K107,0)</f>
        <v>7.2730014695934125E-2</v>
      </c>
      <c r="M107" s="52">
        <f t="shared" ref="M107" si="1055">M104+M105+M106</f>
        <v>39751.137000000002</v>
      </c>
      <c r="N107" s="53">
        <f t="shared" ref="N107" si="1056">IF(M107&gt;0,O107/M107,0)</f>
        <v>0.71240405432931386</v>
      </c>
      <c r="O107" s="54">
        <f t="shared" ref="O107" si="1057">O104+O105+O106</f>
        <v>28318.871163</v>
      </c>
      <c r="P107" s="21">
        <f t="shared" ref="P107" si="1058">IF(M107&gt;0,Q107/M107,0)</f>
        <v>0.26679208217364953</v>
      </c>
      <c r="Q107" s="54">
        <f t="shared" ref="Q107" si="1059">Q104+Q105+Q106</f>
        <v>10605.288609000001</v>
      </c>
      <c r="R107" s="21">
        <f t="shared" ref="R107" si="1060">IF(M107&gt;0,S107/M107,0)</f>
        <v>2.0803863497036574E-2</v>
      </c>
      <c r="S107" s="54">
        <f t="shared" ref="S107" si="1061">S104+S105+S106</f>
        <v>826.97722799999997</v>
      </c>
      <c r="T107" s="21">
        <f t="shared" ref="T107" si="1062">IF(M107&gt;0,U107/M107,0)</f>
        <v>0.18999451442105922</v>
      </c>
      <c r="U107" s="54">
        <f t="shared" ref="U107" si="1063">U104+U105+U106</f>
        <v>7552.497972000001</v>
      </c>
      <c r="V107" s="21">
        <f t="shared" ref="V107" si="1064">IF(M107&gt;0,W107/M107,0)</f>
        <v>0.52637927405699114</v>
      </c>
      <c r="W107" s="54">
        <f t="shared" ref="W107" si="1065">W104+W105+W106</f>
        <v>20924.174637</v>
      </c>
      <c r="X107" s="21">
        <f t="shared" ref="X107" si="1066">IF(M107&gt;0,Y107/M107,0)</f>
        <v>0.38</v>
      </c>
      <c r="Y107" s="54">
        <f t="shared" ref="Y107" si="1067">Y104+Y105+Y106</f>
        <v>15105.432060000001</v>
      </c>
      <c r="Z107" s="55">
        <f t="shared" ref="Z107" si="1068">IF(M107&gt;0,AA107/M107,0)</f>
        <v>2.8769906098534991E-3</v>
      </c>
      <c r="AA107" s="56">
        <f t="shared" ref="AA107" si="1069">SUM(AA104:AA106)</f>
        <v>114.36364788</v>
      </c>
      <c r="AB107" s="55">
        <f t="shared" ref="AB107" si="1070">IF(M107&gt;0,(AB104*M104+AB105*M105+AB106*M106)/M107,0)</f>
        <v>3.0136926063272103E-3</v>
      </c>
      <c r="AC107" s="55">
        <f t="shared" ref="AC107" si="1071">IF(K107&gt;0,(K104*AC104+K105*AC105+K106*AC106)/K107,0)</f>
        <v>3.0657841330565213E-4</v>
      </c>
      <c r="AD107" s="52">
        <f t="shared" ref="AD107" si="1072">SUM(AD104:AD106)</f>
        <v>12.18673137</v>
      </c>
      <c r="AE107" s="53">
        <f t="shared" ref="AE107" si="1073">IF(K107&gt;0,(K104*AE104+K105*AE105+K106*AE106)/K107,0)</f>
        <v>0.22222668128484452</v>
      </c>
      <c r="AF107" s="58">
        <f t="shared" ref="AF107" si="1074">SUM(AF104:AF106)</f>
        <v>106.98997640000002</v>
      </c>
      <c r="AG107" s="53">
        <f t="shared" ref="AG107" si="1075">IF(AND(AA107&gt;0),((AA104*AG104+AA105*AG105+AA106*AG106)/AA107),0)</f>
        <v>0.8946734207386664</v>
      </c>
      <c r="AH107" s="57">
        <f t="shared" si="663"/>
        <v>0.89950376412895738</v>
      </c>
      <c r="AI107" s="51">
        <f t="shared" ref="AI107" si="1076">SUM(AI104:AI106)</f>
        <v>531</v>
      </c>
      <c r="AJ107" s="21">
        <f t="shared" ref="AJ107" si="1077">IF(AI107&gt;0,(AJ104*AI104+AJ105*AI105+AJ106*AI106)/AI107,0)</f>
        <v>9.2363465160075334E-2</v>
      </c>
      <c r="AK107" s="53">
        <f t="shared" ref="AK107" si="1078">IF(K107&gt;0,(AK104*K104+AK105*K105+AK106*K106)/K107,0)</f>
        <v>0.22379094217266557</v>
      </c>
      <c r="AL107" s="58">
        <f t="shared" ref="AL107" si="1079">SUM(AL104:AL106)</f>
        <v>107.6109763</v>
      </c>
      <c r="AM107" s="56"/>
      <c r="AN107" s="56">
        <f t="shared" ref="AN107" si="1080">SUM(AN104:AN106)</f>
        <v>1200.18</v>
      </c>
      <c r="AO107" s="106"/>
      <c r="AP107" s="107">
        <f>AO106</f>
        <v>1052.8900000000006</v>
      </c>
      <c r="AQ107" s="51">
        <f t="shared" ref="AQ107" si="1081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1" t="s">
        <v>53</v>
      </c>
      <c r="D108" s="12">
        <v>5241</v>
      </c>
      <c r="E108" s="12">
        <v>1</v>
      </c>
      <c r="F108" s="12">
        <v>17219</v>
      </c>
      <c r="G108" s="13">
        <v>1.6</v>
      </c>
      <c r="H108" s="13">
        <v>2.8</v>
      </c>
      <c r="I108" s="12">
        <v>18308</v>
      </c>
      <c r="J108" s="13">
        <v>8</v>
      </c>
      <c r="K108" s="12">
        <v>14983</v>
      </c>
      <c r="L108" s="14">
        <v>7.1999999999999995E-2</v>
      </c>
      <c r="M108" s="24">
        <f t="shared" ref="M108:M110" si="1082">K108*(1-L108)</f>
        <v>13904.224</v>
      </c>
      <c r="N108" s="15">
        <v>0.70099999999999996</v>
      </c>
      <c r="O108" s="25">
        <f t="shared" ref="O108:O110" si="1083">M108*N108</f>
        <v>9746.8610239999998</v>
      </c>
      <c r="P108" s="14">
        <v>0.215</v>
      </c>
      <c r="Q108" s="25">
        <f t="shared" ref="Q108:Q110" si="1084">M108*P108</f>
        <v>2989.40816</v>
      </c>
      <c r="R108" s="16">
        <v>8.4000000000000005E-2</v>
      </c>
      <c r="S108" s="25">
        <f t="shared" ref="S108:S110" si="1085">M108*R108</f>
        <v>1167.9548160000002</v>
      </c>
      <c r="T108" s="26">
        <v>0.185</v>
      </c>
      <c r="U108" s="25">
        <f t="shared" ref="U108:U110" si="1086">M108*T108</f>
        <v>2572.2814400000002</v>
      </c>
      <c r="V108" s="16">
        <v>0.53100000000000003</v>
      </c>
      <c r="W108" s="25">
        <f t="shared" ref="W108:W110" si="1087">M108*V108</f>
        <v>7383.1429440000002</v>
      </c>
      <c r="X108" s="16">
        <v>0.39</v>
      </c>
      <c r="Y108" s="25">
        <f t="shared" ref="Y108:Y110" si="1088">X108*M108</f>
        <v>5422.6473599999999</v>
      </c>
      <c r="Z108" s="17">
        <v>2.99E-3</v>
      </c>
      <c r="AA108" s="18">
        <f t="shared" ref="AA108:AA110" si="1089">M108*Z108</f>
        <v>41.573629760000003</v>
      </c>
      <c r="AB108" s="27">
        <f>IF(M108&gt;0,(AD108+AL108)/M108,0)</f>
        <v>3.1724122281113994E-3</v>
      </c>
      <c r="AC108" s="17">
        <v>3.6000000000000002E-4</v>
      </c>
      <c r="AD108" s="24">
        <f t="shared" ref="AD108:AD110" si="1090">AC108*M108</f>
        <v>5.0055206400000003</v>
      </c>
      <c r="AE108" s="118">
        <v>0.22389999999999999</v>
      </c>
      <c r="AF108" s="30">
        <f t="shared" ref="AF108:AF110" si="1091">AI108*(1-AJ108)*AE108</f>
        <v>38.9478528</v>
      </c>
      <c r="AG108" s="28">
        <f t="shared" ref="AG108:AG110" si="1092">IF(AND(AE108&gt;0,AC108&gt;0,Z108&gt;0),((Z108-AC108)*AE108)/((AE108-AC108)*Z108),0)</f>
        <v>0.88101521190045373</v>
      </c>
      <c r="AH108" s="60">
        <f t="shared" si="663"/>
        <v>0.88794365697803945</v>
      </c>
      <c r="AI108" s="12">
        <v>192</v>
      </c>
      <c r="AJ108" s="14">
        <v>9.4E-2</v>
      </c>
      <c r="AK108" s="15">
        <v>0.2248</v>
      </c>
      <c r="AL108" s="30">
        <f t="shared" ref="AL108:AL110" si="1093">AI108*(1-AJ108)*AK108</f>
        <v>39.104409599999997</v>
      </c>
      <c r="AM108" s="19">
        <v>1.68</v>
      </c>
      <c r="AN108" s="19">
        <v>809.32</v>
      </c>
      <c r="AO108" s="102">
        <f>AO106+AI108-AN108</f>
        <v>435.5700000000005</v>
      </c>
      <c r="AP108" s="103"/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11" t="s">
        <v>49</v>
      </c>
      <c r="D109" s="34">
        <v>20014</v>
      </c>
      <c r="E109" s="34">
        <v>8</v>
      </c>
      <c r="F109" s="34">
        <v>17068</v>
      </c>
      <c r="G109" s="35">
        <v>6.6</v>
      </c>
      <c r="H109" s="35">
        <v>7.4</v>
      </c>
      <c r="I109" s="34">
        <v>17569</v>
      </c>
      <c r="J109" s="35">
        <v>7.7</v>
      </c>
      <c r="K109" s="34">
        <v>15465</v>
      </c>
      <c r="L109" s="36">
        <v>6.7000000000000004E-2</v>
      </c>
      <c r="M109" s="37">
        <f t="shared" si="1082"/>
        <v>14428.845000000001</v>
      </c>
      <c r="N109" s="38">
        <v>0.70499999999999996</v>
      </c>
      <c r="O109" s="25">
        <f t="shared" si="1083"/>
        <v>10172.335725000001</v>
      </c>
      <c r="P109" s="36">
        <v>0.26300000000000001</v>
      </c>
      <c r="Q109" s="25">
        <f t="shared" si="1084"/>
        <v>3794.7862350000005</v>
      </c>
      <c r="R109" s="39">
        <v>3.2000000000000001E-2</v>
      </c>
      <c r="S109" s="25">
        <f t="shared" si="1085"/>
        <v>461.72304000000003</v>
      </c>
      <c r="T109" s="28">
        <v>0.18099999999999999</v>
      </c>
      <c r="U109" s="25">
        <f t="shared" si="1086"/>
        <v>2611.6209450000001</v>
      </c>
      <c r="V109" s="39">
        <v>0.53600000000000003</v>
      </c>
      <c r="W109" s="25">
        <f t="shared" si="1087"/>
        <v>7733.860920000001</v>
      </c>
      <c r="X109" s="39">
        <v>0.38</v>
      </c>
      <c r="Y109" s="25">
        <f t="shared" si="1088"/>
        <v>5482.9611000000004</v>
      </c>
      <c r="Z109" s="40">
        <v>2.9199999999999999E-3</v>
      </c>
      <c r="AA109" s="18">
        <f t="shared" si="1089"/>
        <v>42.132227399999998</v>
      </c>
      <c r="AB109" s="27">
        <f>IF(M109&gt;0,(AD109+AL109)/M109,0)</f>
        <v>2.8283210298537405E-3</v>
      </c>
      <c r="AC109" s="40">
        <v>3.5E-4</v>
      </c>
      <c r="AD109" s="37">
        <f t="shared" si="1090"/>
        <v>5.0500957500000005</v>
      </c>
      <c r="AE109" s="28">
        <v>0.22439999999999999</v>
      </c>
      <c r="AF109" s="41">
        <f t="shared" si="1091"/>
        <v>36.064670399999997</v>
      </c>
      <c r="AG109" s="28">
        <f t="shared" si="1092"/>
        <v>0.88151189344354997</v>
      </c>
      <c r="AH109" s="29">
        <f t="shared" si="663"/>
        <v>0.87763221652639811</v>
      </c>
      <c r="AI109" s="34">
        <v>177</v>
      </c>
      <c r="AJ109" s="36">
        <v>9.1999999999999998E-2</v>
      </c>
      <c r="AK109" s="38">
        <v>0.2225</v>
      </c>
      <c r="AL109" s="41">
        <f t="shared" si="1093"/>
        <v>35.759309999999999</v>
      </c>
      <c r="AM109" s="42">
        <v>1.6</v>
      </c>
      <c r="AN109" s="42"/>
      <c r="AO109" s="122">
        <f>AO108+AI109-AN109</f>
        <v>612.5700000000005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46" t="s">
        <v>54</v>
      </c>
      <c r="D110" s="43">
        <v>24156</v>
      </c>
      <c r="E110" s="43">
        <v>4</v>
      </c>
      <c r="F110" s="43">
        <v>19323</v>
      </c>
      <c r="G110" s="37">
        <v>3.9</v>
      </c>
      <c r="H110" s="37">
        <v>4.7</v>
      </c>
      <c r="I110" s="43">
        <v>20349</v>
      </c>
      <c r="J110" s="37">
        <v>7</v>
      </c>
      <c r="K110" s="43">
        <v>16314</v>
      </c>
      <c r="L110" s="39">
        <v>6.5000000000000002E-2</v>
      </c>
      <c r="M110" s="37">
        <f t="shared" si="1082"/>
        <v>15253.59</v>
      </c>
      <c r="N110" s="28">
        <v>0.627</v>
      </c>
      <c r="O110" s="25">
        <f t="shared" si="1083"/>
        <v>9564.0009300000002</v>
      </c>
      <c r="P110" s="39">
        <v>0.34599999999999997</v>
      </c>
      <c r="Q110" s="25">
        <f t="shared" si="1084"/>
        <v>5277.7421399999994</v>
      </c>
      <c r="R110" s="39">
        <v>2.7E-2</v>
      </c>
      <c r="S110" s="25">
        <f t="shared" si="1085"/>
        <v>411.84692999999999</v>
      </c>
      <c r="T110" s="28">
        <v>0.192</v>
      </c>
      <c r="U110" s="25">
        <f t="shared" si="1086"/>
        <v>2928.6892800000001</v>
      </c>
      <c r="V110" s="39">
        <v>0.52200000000000002</v>
      </c>
      <c r="W110" s="25">
        <f t="shared" si="1087"/>
        <v>7962.3739800000003</v>
      </c>
      <c r="X110" s="39">
        <v>0.38</v>
      </c>
      <c r="Y110" s="25">
        <f t="shared" si="1088"/>
        <v>5796.3642</v>
      </c>
      <c r="Z110" s="47">
        <v>3.0699999999999998E-3</v>
      </c>
      <c r="AA110" s="18">
        <f t="shared" si="1089"/>
        <v>46.828521299999998</v>
      </c>
      <c r="AB110" s="27">
        <f>IF(M110&gt;0,(AD110+AL110)/M110,0)</f>
        <v>2.6235521080611186E-3</v>
      </c>
      <c r="AC110" s="47">
        <v>3.1E-4</v>
      </c>
      <c r="AD110" s="37">
        <f t="shared" si="1090"/>
        <v>4.7286128999999999</v>
      </c>
      <c r="AE110" s="28">
        <v>0.21779999999999999</v>
      </c>
      <c r="AF110" s="41">
        <f t="shared" si="1091"/>
        <v>35.048593799999999</v>
      </c>
      <c r="AG110" s="28">
        <f t="shared" si="1092"/>
        <v>0.90030422605075411</v>
      </c>
      <c r="AH110" s="29">
        <f t="shared" si="663"/>
        <v>0.88308791031805511</v>
      </c>
      <c r="AI110" s="43">
        <v>179</v>
      </c>
      <c r="AJ110" s="39">
        <v>0.10100000000000001</v>
      </c>
      <c r="AK110" s="28">
        <v>0.21929999999999999</v>
      </c>
      <c r="AL110" s="41">
        <f t="shared" si="1093"/>
        <v>35.289975299999995</v>
      </c>
      <c r="AM110" s="18">
        <v>1.64</v>
      </c>
      <c r="AN110" s="18"/>
      <c r="AO110" s="122">
        <f>AO109+AI110-AN110</f>
        <v>791.5700000000005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94">SUM(D108:D110)</f>
        <v>49411</v>
      </c>
      <c r="E111" s="51"/>
      <c r="F111" s="51">
        <f t="shared" ref="F111" si="1095">SUM(F108:F110)</f>
        <v>53610</v>
      </c>
      <c r="G111" s="52"/>
      <c r="H111" s="52"/>
      <c r="I111" s="51">
        <f t="shared" ref="I111:K111" si="1096">SUM(I108:I110)</f>
        <v>56226</v>
      </c>
      <c r="J111" s="52"/>
      <c r="K111" s="51">
        <f t="shared" si="1096"/>
        <v>46762</v>
      </c>
      <c r="L111" s="21">
        <f t="shared" ref="L111" si="1097">IF(K111&gt;0,(K108*L108+K109*L109+K110*L110)/K111,0)</f>
        <v>6.7904302638894812E-2</v>
      </c>
      <c r="M111" s="52">
        <f t="shared" ref="M111" si="1098">M108+M109+M110</f>
        <v>43586.659</v>
      </c>
      <c r="N111" s="53">
        <f t="shared" ref="N111" si="1099">IF(M111&gt;0,O111/M111,0)</f>
        <v>0.67642710763860114</v>
      </c>
      <c r="O111" s="54">
        <f t="shared" ref="O111" si="1100">O108+O109+O110</f>
        <v>29483.197679000004</v>
      </c>
      <c r="P111" s="21">
        <f t="shared" ref="P111" si="1101">IF(M111&gt;0,Q111/M111,0)</f>
        <v>0.27673459750608553</v>
      </c>
      <c r="Q111" s="54">
        <f t="shared" ref="Q111" si="1102">Q108+Q109+Q110</f>
        <v>12061.936535000001</v>
      </c>
      <c r="R111" s="21">
        <f t="shared" ref="R111" si="1103">IF(M111&gt;0,S111/M111,0)</f>
        <v>4.6838294855313413E-2</v>
      </c>
      <c r="S111" s="54">
        <f t="shared" ref="S111" si="1104">S108+S109+S110</f>
        <v>2041.5247860000002</v>
      </c>
      <c r="T111" s="21">
        <f t="shared" ref="T111" si="1105">IF(M111&gt;0,U111/M111,0)</f>
        <v>0.18612556803218158</v>
      </c>
      <c r="U111" s="54">
        <f t="shared" ref="U111" si="1106">U108+U109+U110</f>
        <v>8112.5916649999999</v>
      </c>
      <c r="V111" s="21">
        <f t="shared" ref="V111" si="1107">IF(M111&gt;0,W111/M111,0)</f>
        <v>0.52950554994361931</v>
      </c>
      <c r="W111" s="54">
        <f t="shared" ref="W111" si="1108">W108+W109+W110</f>
        <v>23079.377844000002</v>
      </c>
      <c r="X111" s="21">
        <f t="shared" ref="X111" si="1109">IF(M111&gt;0,Y111/M111,0)</f>
        <v>0.38319001830353638</v>
      </c>
      <c r="Y111" s="54">
        <f t="shared" ref="Y111" si="1110">Y108+Y109+Y110</f>
        <v>16701.972659999999</v>
      </c>
      <c r="Z111" s="55">
        <f t="shared" ref="Z111" si="1111">IF(M111&gt;0,AA111/M111,0)</f>
        <v>2.9948241378170326E-3</v>
      </c>
      <c r="AA111" s="56">
        <f t="shared" ref="AA111" si="1112">SUM(AA108:AA110)</f>
        <v>130.53437846</v>
      </c>
      <c r="AB111" s="55">
        <f t="shared" ref="AB111" si="1113">IF(M111&gt;0,(AB108*M108+AB109*M109+AB110*M110)/M111,0)</f>
        <v>2.8664258068047837E-3</v>
      </c>
      <c r="AC111" s="55">
        <f t="shared" ref="AC111" si="1114">IF(K111&gt;0,(K108*AC108+K109*AC109+K110*AC110)/K111,0)</f>
        <v>3.3924917668192123E-4</v>
      </c>
      <c r="AD111" s="52">
        <f t="shared" ref="AD111" si="1115">SUM(AD108:AD110)</f>
        <v>14.784229290000001</v>
      </c>
      <c r="AE111" s="53">
        <f t="shared" ref="AE111" si="1116">IF(K111&gt;0,(K108*AE108+K109*AE109+K110*AE110)/K111,0)</f>
        <v>0.22193723322355755</v>
      </c>
      <c r="AF111" s="58">
        <f t="shared" ref="AF111" si="1117">SUM(AF108:AF110)</f>
        <v>110.061117</v>
      </c>
      <c r="AG111" s="53">
        <f t="shared" ref="AG111" si="1118">IF(AND(AA111&gt;0),((AA108*AG108+AA109*AG109+AA110*AG110)/AA111),0)</f>
        <v>0.88809535676815743</v>
      </c>
      <c r="AH111" s="57">
        <f t="shared" si="663"/>
        <v>0.88299593728677084</v>
      </c>
      <c r="AI111" s="51">
        <f t="shared" ref="AI111" si="1119">SUM(AI108:AI110)</f>
        <v>548</v>
      </c>
      <c r="AJ111" s="21">
        <f t="shared" ref="AJ111" si="1120">IF(AI111&gt;0,(AJ108*AI108+AJ109*AI109+AJ110*AI110)/AI111,0)</f>
        <v>9.5640510948905105E-2</v>
      </c>
      <c r="AK111" s="53">
        <f t="shared" ref="AK111" si="1121">IF(K111&gt;0,(AK108*K108+AK109*K109+AK110*K110)/K111,0)</f>
        <v>0.22212054873615331</v>
      </c>
      <c r="AL111" s="58">
        <f t="shared" ref="AL111" si="1122">SUM(AL108:AL110)</f>
        <v>110.15369489999999</v>
      </c>
      <c r="AM111" s="56"/>
      <c r="AN111" s="56">
        <f t="shared" ref="AN111" si="1123">SUM(AN108:AN110)</f>
        <v>809.32</v>
      </c>
      <c r="AO111" s="106"/>
      <c r="AP111" s="107">
        <f>AO110</f>
        <v>791.5700000000005</v>
      </c>
      <c r="AQ111" s="51">
        <f t="shared" ref="AQ111" si="1124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53</v>
      </c>
      <c r="D112" s="12">
        <v>8000</v>
      </c>
      <c r="E112" s="12">
        <v>2</v>
      </c>
      <c r="F112" s="12">
        <v>16199</v>
      </c>
      <c r="G112" s="13">
        <v>3.6</v>
      </c>
      <c r="H112" s="13">
        <v>5.3</v>
      </c>
      <c r="I112" s="12">
        <v>17012</v>
      </c>
      <c r="J112" s="13">
        <v>6.7</v>
      </c>
      <c r="K112" s="12">
        <v>15311</v>
      </c>
      <c r="L112" s="14">
        <v>6.6000000000000003E-2</v>
      </c>
      <c r="M112" s="24">
        <f t="shared" ref="M112:M114" si="1125">K112*(1-L112)</f>
        <v>14300.473999999998</v>
      </c>
      <c r="N112" s="15">
        <v>0.76300000000000001</v>
      </c>
      <c r="O112" s="25">
        <f t="shared" ref="O112:O114" si="1126">M112*N112</f>
        <v>10911.261661999999</v>
      </c>
      <c r="P112" s="14">
        <v>0.183</v>
      </c>
      <c r="Q112" s="25">
        <f t="shared" ref="Q112:Q114" si="1127">M112*P112</f>
        <v>2616.9867419999996</v>
      </c>
      <c r="R112" s="16">
        <v>5.3999999999999999E-2</v>
      </c>
      <c r="S112" s="25">
        <f t="shared" ref="S112:S114" si="1128">M112*R112</f>
        <v>772.22559599999988</v>
      </c>
      <c r="T112" s="26">
        <v>0.188</v>
      </c>
      <c r="U112" s="25">
        <f t="shared" ref="U112:U114" si="1129">M112*T112</f>
        <v>2688.4891119999997</v>
      </c>
      <c r="V112" s="16">
        <v>0.52</v>
      </c>
      <c r="W112" s="25">
        <f t="shared" ref="W112:W114" si="1130">M112*V112</f>
        <v>7436.2464799999998</v>
      </c>
      <c r="X112" s="16">
        <v>0.39</v>
      </c>
      <c r="Y112" s="25">
        <f t="shared" ref="Y112:Y114" si="1131">X112*M112</f>
        <v>5577.1848599999994</v>
      </c>
      <c r="Z112" s="17">
        <v>3.14E-3</v>
      </c>
      <c r="AA112" s="18">
        <f t="shared" ref="AA112:AA114" si="1132">M112*Z112</f>
        <v>44.903488359999997</v>
      </c>
      <c r="AB112" s="27">
        <f>IF(M112&gt;0,(AD112+AL112)/M112,0)</f>
        <v>2.8299440088489377E-3</v>
      </c>
      <c r="AC112" s="17">
        <v>2.7999999999999998E-4</v>
      </c>
      <c r="AD112" s="24">
        <f t="shared" ref="AD112:AD114" si="1133">AC112*M112</f>
        <v>4.0041327199999994</v>
      </c>
      <c r="AE112" s="118">
        <v>0.2218</v>
      </c>
      <c r="AF112" s="30">
        <f t="shared" ref="AF112:AF114" si="1134">AI112*(1-AJ112)*AE112</f>
        <v>35.771903999999999</v>
      </c>
      <c r="AG112" s="28">
        <f t="shared" ref="AG112:AG114" si="1135">IF(AND(AE112&gt;0,AC112&gt;0,Z112&gt;0),((Z112-AC112)*AE112)/((AE112-AC112)*Z112),0)</f>
        <v>0.91197930683891049</v>
      </c>
      <c r="AH112" s="60">
        <f t="shared" si="663"/>
        <v>0.90217535814566119</v>
      </c>
      <c r="AI112" s="12">
        <v>180</v>
      </c>
      <c r="AJ112" s="14">
        <v>0.104</v>
      </c>
      <c r="AK112" s="15">
        <v>0.2261</v>
      </c>
      <c r="AL112" s="30">
        <f t="shared" ref="AL112:AL114" si="1136">AI112*(1-AJ112)*AK112</f>
        <v>36.465407999999996</v>
      </c>
      <c r="AM112" s="19">
        <v>1.7</v>
      </c>
      <c r="AN112" s="19">
        <v>596.36</v>
      </c>
      <c r="AO112" s="102">
        <f>AO110+AI112-AN112</f>
        <v>375.21000000000049</v>
      </c>
      <c r="AP112" s="103"/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11" t="s">
        <v>50</v>
      </c>
      <c r="D113" s="34">
        <v>23709</v>
      </c>
      <c r="E113" s="34">
        <v>7</v>
      </c>
      <c r="F113" s="34">
        <v>17199</v>
      </c>
      <c r="G113" s="35">
        <v>3.7</v>
      </c>
      <c r="H113" s="35">
        <v>5.7</v>
      </c>
      <c r="I113" s="34">
        <v>17681</v>
      </c>
      <c r="J113" s="35">
        <v>6.7</v>
      </c>
      <c r="K113" s="34">
        <v>16191</v>
      </c>
      <c r="L113" s="36">
        <v>7.1999999999999995E-2</v>
      </c>
      <c r="M113" s="37">
        <f t="shared" si="1125"/>
        <v>15025.248000000001</v>
      </c>
      <c r="N113" s="38">
        <v>0.68</v>
      </c>
      <c r="O113" s="25">
        <f t="shared" si="1126"/>
        <v>10217.168640000002</v>
      </c>
      <c r="P113" s="36">
        <v>0.27</v>
      </c>
      <c r="Q113" s="25">
        <f t="shared" si="1127"/>
        <v>4056.8169600000006</v>
      </c>
      <c r="R113" s="39">
        <v>4.9000000000000002E-2</v>
      </c>
      <c r="S113" s="25">
        <f t="shared" si="1128"/>
        <v>736.23715200000015</v>
      </c>
      <c r="T113" s="28">
        <v>0.191</v>
      </c>
      <c r="U113" s="25">
        <f t="shared" si="1129"/>
        <v>2869.8223680000001</v>
      </c>
      <c r="V113" s="39">
        <v>0.52300000000000002</v>
      </c>
      <c r="W113" s="25">
        <f t="shared" si="1130"/>
        <v>7858.2047040000007</v>
      </c>
      <c r="X113" s="39">
        <v>0.39</v>
      </c>
      <c r="Y113" s="25">
        <f t="shared" si="1131"/>
        <v>5859.8467200000005</v>
      </c>
      <c r="Z113" s="40">
        <v>3.0300000000000001E-3</v>
      </c>
      <c r="AA113" s="18">
        <f t="shared" si="1132"/>
        <v>45.526501440000004</v>
      </c>
      <c r="AB113" s="27">
        <f>IF(M113&gt;0,(AD113+AL113)/M113,0)</f>
        <v>3.4245358319543204E-3</v>
      </c>
      <c r="AC113" s="40">
        <v>2.7E-4</v>
      </c>
      <c r="AD113" s="37">
        <f t="shared" si="1133"/>
        <v>4.0568169600000008</v>
      </c>
      <c r="AE113" s="28">
        <v>0.2205</v>
      </c>
      <c r="AF113" s="41">
        <f t="shared" si="1134"/>
        <v>48.206592000000001</v>
      </c>
      <c r="AG113" s="28">
        <f t="shared" si="1135"/>
        <v>0.91200783339470037</v>
      </c>
      <c r="AH113" s="29">
        <f t="shared" si="663"/>
        <v>0.92230582626254676</v>
      </c>
      <c r="AI113" s="34">
        <v>244</v>
      </c>
      <c r="AJ113" s="36">
        <v>0.104</v>
      </c>
      <c r="AK113" s="38">
        <v>0.21679999999999999</v>
      </c>
      <c r="AL113" s="41">
        <f t="shared" si="1136"/>
        <v>47.397683199999996</v>
      </c>
      <c r="AM113" s="42">
        <v>1.7</v>
      </c>
      <c r="AN113" s="42"/>
      <c r="AO113" s="122">
        <f>AO112+AI113-AN113</f>
        <v>619.21000000000049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46" t="s">
        <v>54</v>
      </c>
      <c r="D114" s="43">
        <v>23850</v>
      </c>
      <c r="E114" s="43">
        <v>2</v>
      </c>
      <c r="F114" s="43">
        <v>17439</v>
      </c>
      <c r="G114" s="37">
        <v>3.6</v>
      </c>
      <c r="H114" s="37">
        <v>4.8</v>
      </c>
      <c r="I114" s="43">
        <v>18288</v>
      </c>
      <c r="J114" s="37">
        <v>6</v>
      </c>
      <c r="K114" s="43">
        <v>16336</v>
      </c>
      <c r="L114" s="39">
        <v>6.8000000000000005E-2</v>
      </c>
      <c r="M114" s="37">
        <f t="shared" si="1125"/>
        <v>15225.151999999998</v>
      </c>
      <c r="N114" s="28">
        <v>0.56599999999999995</v>
      </c>
      <c r="O114" s="25">
        <f t="shared" si="1126"/>
        <v>8617.4360319999978</v>
      </c>
      <c r="P114" s="39">
        <v>0.40799999999999997</v>
      </c>
      <c r="Q114" s="25">
        <f t="shared" si="1127"/>
        <v>6211.8620159999991</v>
      </c>
      <c r="R114" s="39">
        <v>2.5999999999999999E-2</v>
      </c>
      <c r="S114" s="25">
        <f t="shared" si="1128"/>
        <v>395.85395199999994</v>
      </c>
      <c r="T114" s="28">
        <v>0.19600000000000001</v>
      </c>
      <c r="U114" s="25">
        <f t="shared" si="1129"/>
        <v>2984.1297919999997</v>
      </c>
      <c r="V114" s="39">
        <v>0.502</v>
      </c>
      <c r="W114" s="25">
        <f t="shared" si="1130"/>
        <v>7643.0263039999991</v>
      </c>
      <c r="X114" s="39">
        <v>0.38</v>
      </c>
      <c r="Y114" s="25">
        <f t="shared" si="1131"/>
        <v>5785.5577599999997</v>
      </c>
      <c r="Z114" s="47">
        <v>3.0000000000000001E-3</v>
      </c>
      <c r="AA114" s="18">
        <f t="shared" si="1132"/>
        <v>45.675455999999997</v>
      </c>
      <c r="AB114" s="27">
        <f>IF(M114&gt;0,(AD114+AL114)/M114,0)</f>
        <v>3.4107312741442591E-3</v>
      </c>
      <c r="AC114" s="47">
        <v>2.4000000000000001E-4</v>
      </c>
      <c r="AD114" s="37">
        <f t="shared" si="1133"/>
        <v>3.6540364799999998</v>
      </c>
      <c r="AE114" s="28">
        <v>0.21970000000000001</v>
      </c>
      <c r="AF114" s="41">
        <f t="shared" si="1134"/>
        <v>49.056373600000001</v>
      </c>
      <c r="AG114" s="28">
        <f t="shared" si="1135"/>
        <v>0.92100610589629073</v>
      </c>
      <c r="AH114" s="29">
        <f t="shared" si="663"/>
        <v>0.93066697616756688</v>
      </c>
      <c r="AI114" s="43">
        <v>247</v>
      </c>
      <c r="AJ114" s="39">
        <v>9.6000000000000002E-2</v>
      </c>
      <c r="AK114" s="28">
        <v>0.2162</v>
      </c>
      <c r="AL114" s="41">
        <f t="shared" si="1136"/>
        <v>48.274865600000005</v>
      </c>
      <c r="AM114" s="18">
        <v>1.65</v>
      </c>
      <c r="AN114" s="18"/>
      <c r="AO114" s="122">
        <f>AO113+AI114-AN114</f>
        <v>866.21000000000049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37">SUM(D112:D114)</f>
        <v>55559</v>
      </c>
      <c r="E115" s="51"/>
      <c r="F115" s="51">
        <f t="shared" ref="F115" si="1138">SUM(F112:F114)</f>
        <v>50837</v>
      </c>
      <c r="G115" s="52"/>
      <c r="H115" s="52"/>
      <c r="I115" s="51">
        <f t="shared" ref="I115:K115" si="1139">SUM(I112:I114)</f>
        <v>52981</v>
      </c>
      <c r="J115" s="52"/>
      <c r="K115" s="51">
        <f t="shared" si="1139"/>
        <v>47838</v>
      </c>
      <c r="L115" s="21">
        <f t="shared" ref="L115" si="1140">IF(K115&gt;0,(K112*L112+K113*L113+K114*L114)/K115,0)</f>
        <v>6.8713700405535358E-2</v>
      </c>
      <c r="M115" s="52">
        <f t="shared" ref="M115" si="1141">M112+M113+M114</f>
        <v>44550.873999999996</v>
      </c>
      <c r="N115" s="53">
        <f t="shared" ref="N115" si="1142">IF(M115&gt;0,O115/M115,0)</f>
        <v>0.66768311512811174</v>
      </c>
      <c r="O115" s="54">
        <f t="shared" ref="O115" si="1143">O112+O113+O114</f>
        <v>29745.866333999998</v>
      </c>
      <c r="P115" s="21">
        <f t="shared" ref="P115" si="1144">IF(M115&gt;0,Q115/M115,0)</f>
        <v>0.2892348580636151</v>
      </c>
      <c r="Q115" s="54">
        <f t="shared" ref="Q115" si="1145">Q112+Q113+Q114</f>
        <v>12885.665718</v>
      </c>
      <c r="R115" s="21">
        <f t="shared" ref="R115" si="1146">IF(M115&gt;0,S115/M115,0)</f>
        <v>4.2744766354078707E-2</v>
      </c>
      <c r="S115" s="54">
        <f t="shared" ref="S115" si="1147">S112+S113+S114</f>
        <v>1904.3166999999999</v>
      </c>
      <c r="T115" s="21">
        <f t="shared" ref="T115" si="1148">IF(M115&gt;0,U115/M115,0)</f>
        <v>0.19174576175542596</v>
      </c>
      <c r="U115" s="54">
        <f t="shared" ref="U115" si="1149">U112+U113+U114</f>
        <v>8542.441272</v>
      </c>
      <c r="V115" s="21">
        <f t="shared" ref="V115" si="1150">IF(M115&gt;0,W115/M115,0)</f>
        <v>0.51486032547868765</v>
      </c>
      <c r="W115" s="54">
        <f t="shared" ref="W115" si="1151">W112+W113+W114</f>
        <v>22937.477488</v>
      </c>
      <c r="X115" s="21">
        <f t="shared" ref="X115" si="1152">IF(M115&gt;0,Y115/M115,0)</f>
        <v>0.38658252450894681</v>
      </c>
      <c r="Y115" s="54">
        <f t="shared" ref="Y115" si="1153">Y112+Y113+Y114</f>
        <v>17222.589339999999</v>
      </c>
      <c r="Z115" s="55">
        <f t="shared" ref="Z115" si="1154">IF(M115&gt;0,AA115/M115,0)</f>
        <v>3.0550566931638649E-3</v>
      </c>
      <c r="AA115" s="56">
        <f t="shared" ref="AA115" si="1155">SUM(AA112:AA114)</f>
        <v>136.10544579999998</v>
      </c>
      <c r="AB115" s="55">
        <f t="shared" ref="AB115" si="1156">IF(M115&gt;0,(AB112*M112+AB113*M113+AB114*M114)/M115,0)</f>
        <v>3.2289589416360275E-3</v>
      </c>
      <c r="AC115" s="55">
        <f t="shared" ref="AC115" si="1157">IF(K115&gt;0,(K112*AC112+K113*AC113+K114*AC114)/K115,0)</f>
        <v>2.6295601822818682E-4</v>
      </c>
      <c r="AD115" s="52">
        <f t="shared" ref="AD115" si="1158">SUM(AD112:AD114)</f>
        <v>11.71498616</v>
      </c>
      <c r="AE115" s="53">
        <f t="shared" ref="AE115" si="1159">IF(K115&gt;0,(K112*AE112+K113*AE113+K114*AE114)/K115,0)</f>
        <v>0.22064288849868305</v>
      </c>
      <c r="AF115" s="58">
        <f t="shared" ref="AF115" si="1160">SUM(AF112:AF114)</f>
        <v>133.03486960000001</v>
      </c>
      <c r="AG115" s="53">
        <f t="shared" ref="AG115" si="1161">IF(AND(AA115&gt;0),((AA112*AG112+AA113*AG113+AA114*AG114)/AA115),0)</f>
        <v>0.91501814099443168</v>
      </c>
      <c r="AH115" s="57">
        <f t="shared" si="663"/>
        <v>0.91966459797301137</v>
      </c>
      <c r="AI115" s="51">
        <f t="shared" ref="AI115" si="1162">SUM(AI112:AI114)</f>
        <v>671</v>
      </c>
      <c r="AJ115" s="21">
        <f t="shared" ref="AJ115" si="1163">IF(AI115&gt;0,(AJ112*AI112+AJ113*AI113+AJ114*AI114)/AI115,0)</f>
        <v>0.10105514157973174</v>
      </c>
      <c r="AK115" s="53">
        <f t="shared" ref="AK115" si="1164">IF(K115&gt;0,(AK112*K112+AK113*K113+AK114*K114)/K115,0)</f>
        <v>0.21957166060454031</v>
      </c>
      <c r="AL115" s="58">
        <f t="shared" ref="AL115" si="1165">SUM(AL112:AL114)</f>
        <v>132.13795679999998</v>
      </c>
      <c r="AM115" s="56"/>
      <c r="AN115" s="56">
        <f t="shared" ref="AN115" si="1166">SUM(AN112:AN114)</f>
        <v>596.36</v>
      </c>
      <c r="AO115" s="106"/>
      <c r="AP115" s="107">
        <f>AO114</f>
        <v>866.21000000000049</v>
      </c>
      <c r="AQ115" s="51">
        <f t="shared" ref="AQ115" si="1167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53</v>
      </c>
      <c r="D116" s="12">
        <v>7200</v>
      </c>
      <c r="E116" s="12">
        <v>0</v>
      </c>
      <c r="F116" s="12">
        <v>17959</v>
      </c>
      <c r="G116" s="13">
        <v>2.5</v>
      </c>
      <c r="H116" s="13">
        <v>4.2</v>
      </c>
      <c r="I116" s="12">
        <v>18829</v>
      </c>
      <c r="J116" s="13">
        <v>5.9</v>
      </c>
      <c r="K116" s="12">
        <v>16273</v>
      </c>
      <c r="L116" s="14">
        <v>7.1999999999999995E-2</v>
      </c>
      <c r="M116" s="24">
        <f t="shared" ref="M116:M118" si="1168">K116*(1-L116)</f>
        <v>15101.344000000001</v>
      </c>
      <c r="N116" s="15">
        <v>0.77700000000000002</v>
      </c>
      <c r="O116" s="25">
        <f t="shared" ref="O116:O118" si="1169">M116*N116</f>
        <v>11733.744288000002</v>
      </c>
      <c r="P116" s="14">
        <v>0.183</v>
      </c>
      <c r="Q116" s="25">
        <f t="shared" ref="Q116:Q118" si="1170">M116*P116</f>
        <v>2763.5459519999999</v>
      </c>
      <c r="R116" s="16">
        <v>0.04</v>
      </c>
      <c r="S116" s="25">
        <f t="shared" ref="S116:S118" si="1171">M116*R116</f>
        <v>604.05376000000001</v>
      </c>
      <c r="T116" s="26">
        <v>0.20599999999999999</v>
      </c>
      <c r="U116" s="25">
        <f t="shared" ref="U116:U118" si="1172">M116*T116</f>
        <v>3110.8768639999998</v>
      </c>
      <c r="V116" s="16">
        <v>0.495</v>
      </c>
      <c r="W116" s="25">
        <f t="shared" ref="W116:W118" si="1173">M116*V116</f>
        <v>7475.1652800000002</v>
      </c>
      <c r="X116" s="16">
        <v>0.39</v>
      </c>
      <c r="Y116" s="25">
        <f t="shared" ref="Y116:Y118" si="1174">X116*M116</f>
        <v>5889.5241600000008</v>
      </c>
      <c r="Z116" s="17">
        <v>2.98E-3</v>
      </c>
      <c r="AA116" s="18">
        <f t="shared" ref="AA116:AA118" si="1175">M116*Z116</f>
        <v>45.00200512</v>
      </c>
      <c r="AB116" s="27">
        <f>IF(M116&gt;0,(AD116+AL116)/M116,0)</f>
        <v>3.0292352998514569E-3</v>
      </c>
      <c r="AC116" s="17">
        <v>2.3000000000000001E-4</v>
      </c>
      <c r="AD116" s="24">
        <f t="shared" ref="AD116:AD118" si="1176">AC116*M116</f>
        <v>3.4733091200000001</v>
      </c>
      <c r="AE116" s="118">
        <v>0.2235</v>
      </c>
      <c r="AF116" s="30">
        <f t="shared" ref="AF116:AF118" si="1177">AI116*(1-AJ116)*AE116</f>
        <v>41.823108000000005</v>
      </c>
      <c r="AG116" s="28">
        <f t="shared" ref="AG116:AG118" si="1178">IF(AND(AE116&gt;0,AC116&gt;0,Z116&gt;0),((Z116-AC116)*AE116)/((AE116-AC116)*Z116),0)</f>
        <v>0.92376942715098298</v>
      </c>
      <c r="AH116" s="60">
        <f t="shared" si="663"/>
        <v>0.92501505085494728</v>
      </c>
      <c r="AI116" s="12">
        <v>207</v>
      </c>
      <c r="AJ116" s="14">
        <v>9.6000000000000002E-2</v>
      </c>
      <c r="AK116" s="15">
        <v>0.22589999999999999</v>
      </c>
      <c r="AL116" s="30">
        <f t="shared" ref="AL116:AL118" si="1179">AI116*(1-AJ116)*AK116</f>
        <v>42.272215199999998</v>
      </c>
      <c r="AM116" s="19">
        <v>1.68</v>
      </c>
      <c r="AN116" s="19">
        <v>446.1</v>
      </c>
      <c r="AO116" s="102">
        <f>AO114+AI116-AN116</f>
        <v>627.11000000000047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50</v>
      </c>
      <c r="D117" s="34">
        <v>20850</v>
      </c>
      <c r="E117" s="34">
        <v>7</v>
      </c>
      <c r="F117" s="34">
        <v>16957</v>
      </c>
      <c r="G117" s="35">
        <v>4.2</v>
      </c>
      <c r="H117" s="35">
        <v>4.8</v>
      </c>
      <c r="I117" s="34">
        <v>17580</v>
      </c>
      <c r="J117" s="35">
        <v>6</v>
      </c>
      <c r="K117" s="34">
        <v>15892</v>
      </c>
      <c r="L117" s="36">
        <v>6.7000000000000004E-2</v>
      </c>
      <c r="M117" s="37">
        <f t="shared" si="1168"/>
        <v>14827.236000000001</v>
      </c>
      <c r="N117" s="38">
        <v>0.73</v>
      </c>
      <c r="O117" s="25">
        <f t="shared" si="1169"/>
        <v>10823.88228</v>
      </c>
      <c r="P117" s="36">
        <v>0.247</v>
      </c>
      <c r="Q117" s="25">
        <f t="shared" si="1170"/>
        <v>3662.3272919999999</v>
      </c>
      <c r="R117" s="39">
        <v>2.3E-2</v>
      </c>
      <c r="S117" s="25">
        <f t="shared" si="1171"/>
        <v>341.02642800000001</v>
      </c>
      <c r="T117" s="28">
        <v>0.21</v>
      </c>
      <c r="U117" s="25">
        <f t="shared" si="1172"/>
        <v>3113.71956</v>
      </c>
      <c r="V117" s="39">
        <v>0.50600000000000001</v>
      </c>
      <c r="W117" s="25">
        <f t="shared" si="1173"/>
        <v>7502.5814160000009</v>
      </c>
      <c r="X117" s="39">
        <v>0.38</v>
      </c>
      <c r="Y117" s="25">
        <f t="shared" si="1174"/>
        <v>5634.3496800000003</v>
      </c>
      <c r="Z117" s="40">
        <v>2.82E-3</v>
      </c>
      <c r="AA117" s="18">
        <f t="shared" si="1175"/>
        <v>41.812805520000005</v>
      </c>
      <c r="AB117" s="27">
        <f>IF(M117&gt;0,(AD117+AL117)/M117,0)</f>
        <v>2.8524534309698718E-3</v>
      </c>
      <c r="AC117" s="40">
        <v>2.0000000000000001E-4</v>
      </c>
      <c r="AD117" s="37">
        <f t="shared" si="1176"/>
        <v>2.9654472000000003</v>
      </c>
      <c r="AE117" s="28">
        <v>0.21909999999999999</v>
      </c>
      <c r="AF117" s="41">
        <f t="shared" si="1177"/>
        <v>38.212354599999998</v>
      </c>
      <c r="AG117" s="28">
        <f t="shared" si="1178"/>
        <v>0.92992687486432812</v>
      </c>
      <c r="AH117" s="29">
        <f t="shared" si="663"/>
        <v>0.93071038393349881</v>
      </c>
      <c r="AI117" s="34">
        <v>194</v>
      </c>
      <c r="AJ117" s="36">
        <v>0.10100000000000001</v>
      </c>
      <c r="AK117" s="38">
        <v>0.22550000000000001</v>
      </c>
      <c r="AL117" s="41">
        <f t="shared" si="1179"/>
        <v>39.328552999999999</v>
      </c>
      <c r="AM117" s="42">
        <v>1.6</v>
      </c>
      <c r="AN117" s="42"/>
      <c r="AO117" s="122">
        <f>AO116+AI117-AN117</f>
        <v>821.11000000000047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11" t="s">
        <v>51</v>
      </c>
      <c r="D118" s="43">
        <v>23291</v>
      </c>
      <c r="E118" s="43">
        <v>4</v>
      </c>
      <c r="F118" s="43">
        <v>18058</v>
      </c>
      <c r="G118" s="37">
        <v>4.5999999999999996</v>
      </c>
      <c r="H118" s="37">
        <v>5.7</v>
      </c>
      <c r="I118" s="43">
        <v>18894</v>
      </c>
      <c r="J118" s="37">
        <v>5.5</v>
      </c>
      <c r="K118" s="43">
        <v>16052</v>
      </c>
      <c r="L118" s="39">
        <v>6.6000000000000003E-2</v>
      </c>
      <c r="M118" s="37">
        <f t="shared" si="1168"/>
        <v>14992.567999999999</v>
      </c>
      <c r="N118" s="28">
        <v>0.70099999999999996</v>
      </c>
      <c r="O118" s="25">
        <f t="shared" si="1169"/>
        <v>10509.790168</v>
      </c>
      <c r="P118" s="39">
        <v>0.28999999999999998</v>
      </c>
      <c r="Q118" s="25">
        <f t="shared" si="1170"/>
        <v>4347.8447199999991</v>
      </c>
      <c r="R118" s="39">
        <v>8.9999999999999993E-3</v>
      </c>
      <c r="S118" s="25">
        <f t="shared" si="1171"/>
        <v>134.93311199999999</v>
      </c>
      <c r="T118" s="28">
        <v>0.186</v>
      </c>
      <c r="U118" s="25">
        <f t="shared" si="1172"/>
        <v>2788.6176479999999</v>
      </c>
      <c r="V118" s="39">
        <v>0.51800000000000002</v>
      </c>
      <c r="W118" s="25">
        <f t="shared" si="1173"/>
        <v>7766.150224</v>
      </c>
      <c r="X118" s="39">
        <v>0.38</v>
      </c>
      <c r="Y118" s="25">
        <f t="shared" si="1174"/>
        <v>5697.1758399999999</v>
      </c>
      <c r="Z118" s="47">
        <v>2.8700000000000002E-3</v>
      </c>
      <c r="AA118" s="18">
        <f t="shared" si="1175"/>
        <v>43.028670159999997</v>
      </c>
      <c r="AB118" s="27">
        <f>IF(M118&gt;0,(AD118+AL118)/M118,0)</f>
        <v>2.892418483611347E-3</v>
      </c>
      <c r="AC118" s="47">
        <v>2.0000000000000001E-4</v>
      </c>
      <c r="AD118" s="37">
        <f t="shared" si="1176"/>
        <v>2.9985135999999999</v>
      </c>
      <c r="AE118" s="28">
        <v>0.21360000000000001</v>
      </c>
      <c r="AF118" s="41">
        <f t="shared" si="1177"/>
        <v>38.769040800000006</v>
      </c>
      <c r="AG118" s="28">
        <f t="shared" si="1178"/>
        <v>0.93118548537205803</v>
      </c>
      <c r="AH118" s="29">
        <f t="shared" si="663"/>
        <v>0.93169156463964831</v>
      </c>
      <c r="AI118" s="43">
        <v>201</v>
      </c>
      <c r="AJ118" s="39">
        <v>9.7000000000000003E-2</v>
      </c>
      <c r="AK118" s="28">
        <v>0.22239999999999999</v>
      </c>
      <c r="AL118" s="41">
        <f t="shared" si="1179"/>
        <v>40.366267200000003</v>
      </c>
      <c r="AM118" s="18">
        <v>1.6</v>
      </c>
      <c r="AN118" s="18"/>
      <c r="AO118" s="122">
        <f>AO117+AI118-AN118</f>
        <v>1022.1100000000005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80">SUM(D116:D118)</f>
        <v>51341</v>
      </c>
      <c r="E119" s="51"/>
      <c r="F119" s="51">
        <f t="shared" ref="F119" si="1181">SUM(F116:F118)</f>
        <v>52974</v>
      </c>
      <c r="G119" s="52"/>
      <c r="H119" s="52"/>
      <c r="I119" s="51">
        <f t="shared" ref="I119:K119" si="1182">SUM(I116:I118)</f>
        <v>55303</v>
      </c>
      <c r="J119" s="52"/>
      <c r="K119" s="51">
        <f t="shared" si="1182"/>
        <v>48217</v>
      </c>
      <c r="L119" s="21">
        <f t="shared" ref="L119" si="1183">IF(K119&gt;0,(K116*L116+K117*L117+K118*L118)/K119,0)</f>
        <v>6.8354563743078162E-2</v>
      </c>
      <c r="M119" s="52">
        <f t="shared" ref="M119" si="1184">M116+M117+M118</f>
        <v>44921.148000000001</v>
      </c>
      <c r="N119" s="53">
        <f t="shared" ref="N119" si="1185">IF(M119&gt;0,O119/M119,0)</f>
        <v>0.73612136395089456</v>
      </c>
      <c r="O119" s="54">
        <f t="shared" ref="O119" si="1186">O116+O117+O118</f>
        <v>33067.416735999999</v>
      </c>
      <c r="P119" s="21">
        <f t="shared" ref="P119" si="1187">IF(M119&gt;0,Q119/M119,0)</f>
        <v>0.23983621175487321</v>
      </c>
      <c r="Q119" s="54">
        <f t="shared" ref="Q119" si="1188">Q116+Q117+Q118</f>
        <v>10773.717963999999</v>
      </c>
      <c r="R119" s="21">
        <f t="shared" ref="R119" si="1189">IF(M119&gt;0,S119/M119,0)</f>
        <v>2.4042424294232197E-2</v>
      </c>
      <c r="S119" s="54">
        <f t="shared" ref="S119" si="1190">S116+S117+S118</f>
        <v>1080.0133000000001</v>
      </c>
      <c r="T119" s="21">
        <f t="shared" ref="T119" si="1191">IF(M119&gt;0,U119/M119,0)</f>
        <v>0.20064522999278644</v>
      </c>
      <c r="U119" s="54">
        <f t="shared" ref="U119" si="1192">U116+U117+U118</f>
        <v>9013.2140719999989</v>
      </c>
      <c r="V119" s="21">
        <f t="shared" ref="V119" si="1193">IF(M119&gt;0,W119/M119,0)</f>
        <v>0.50630711663913852</v>
      </c>
      <c r="W119" s="54">
        <f t="shared" ref="W119" si="1194">W116+W117+W118</f>
        <v>22743.896920000003</v>
      </c>
      <c r="X119" s="21">
        <f t="shared" ref="X119" si="1195">IF(M119&gt;0,Y119/M119,0)</f>
        <v>0.38336174489574487</v>
      </c>
      <c r="Y119" s="54">
        <f t="shared" ref="Y119" si="1196">Y116+Y117+Y118</f>
        <v>17221.04968</v>
      </c>
      <c r="Z119" s="55">
        <f t="shared" ref="Z119" si="1197">IF(M119&gt;0,AA119/M119,0)</f>
        <v>2.8904755684338256E-3</v>
      </c>
      <c r="AA119" s="56">
        <f t="shared" ref="AA119" si="1198">SUM(AA116:AA118)</f>
        <v>129.84348080000001</v>
      </c>
      <c r="AB119" s="55">
        <f t="shared" ref="AB119" si="1199">IF(M119&gt;0,(AB116*M116+AB117*M117+AB118*M118)/M119,0)</f>
        <v>2.9252214418028673E-3</v>
      </c>
      <c r="AC119" s="55">
        <f t="shared" ref="AC119" si="1200">IF(K119&gt;0,(K116*AC116+K117*AC117+K118*AC118)/K119,0)</f>
        <v>2.1012485223054111E-4</v>
      </c>
      <c r="AD119" s="52">
        <f t="shared" ref="AD119" si="1201">SUM(AD116:AD118)</f>
        <v>9.4372699200000003</v>
      </c>
      <c r="AE119" s="53">
        <f t="shared" ref="AE119" si="1202">IF(K119&gt;0,(K116*AE116+K117*AE117+K118*AE118)/K119,0)</f>
        <v>0.2187539643694133</v>
      </c>
      <c r="AF119" s="58">
        <f t="shared" ref="AF119" si="1203">SUM(AF116:AF118)</f>
        <v>118.80450340000002</v>
      </c>
      <c r="AG119" s="53">
        <f t="shared" ref="AG119" si="1204">IF(AND(AA119&gt;0),((AA116*AG116+AA117*AG117+AA118*AG118)/AA119),0)</f>
        <v>0.92820987562993074</v>
      </c>
      <c r="AH119" s="57">
        <f t="shared" si="663"/>
        <v>0.92903703227478784</v>
      </c>
      <c r="AI119" s="51">
        <f t="shared" ref="AI119" si="1205">SUM(AI116:AI118)</f>
        <v>602</v>
      </c>
      <c r="AJ119" s="21">
        <f t="shared" ref="AJ119" si="1206">IF(AI119&gt;0,(AJ116*AI116+AJ117*AI117+AJ118*AI118)/AI119,0)</f>
        <v>9.7945182724252497E-2</v>
      </c>
      <c r="AK119" s="53">
        <f t="shared" ref="AK119" si="1207">IF(K119&gt;0,(AK116*K116+AK117*K117+AK118*K118)/K119,0)</f>
        <v>0.22460297198083662</v>
      </c>
      <c r="AL119" s="58">
        <f t="shared" ref="AL119" si="1208">SUM(AL116:AL118)</f>
        <v>121.96703540000001</v>
      </c>
      <c r="AM119" s="56"/>
      <c r="AN119" s="56">
        <f t="shared" ref="AN119" si="1209">SUM(AN116:AN118)</f>
        <v>446.1</v>
      </c>
      <c r="AO119" s="106"/>
      <c r="AP119" s="107">
        <f>AO118</f>
        <v>1022.1100000000005</v>
      </c>
      <c r="AQ119" s="51">
        <f t="shared" ref="AQ119" si="1210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1" t="s">
        <v>49</v>
      </c>
      <c r="D120" s="12">
        <v>7100</v>
      </c>
      <c r="E120" s="12">
        <v>2</v>
      </c>
      <c r="F120" s="12">
        <v>10133</v>
      </c>
      <c r="G120" s="13">
        <v>8.1</v>
      </c>
      <c r="H120" s="13">
        <v>7.8</v>
      </c>
      <c r="I120" s="12">
        <v>11471</v>
      </c>
      <c r="J120" s="13">
        <v>7.4</v>
      </c>
      <c r="K120" s="12">
        <v>15745</v>
      </c>
      <c r="L120" s="14">
        <v>6.8000000000000005E-2</v>
      </c>
      <c r="M120" s="24">
        <f t="shared" ref="M120:M122" si="1211">K120*(1-L120)</f>
        <v>14674.339999999998</v>
      </c>
      <c r="N120" s="15">
        <v>0.751</v>
      </c>
      <c r="O120" s="25">
        <f t="shared" ref="O120:O122" si="1212">M120*N120</f>
        <v>11020.429339999999</v>
      </c>
      <c r="P120" s="14">
        <v>0.22700000000000001</v>
      </c>
      <c r="Q120" s="25">
        <f t="shared" ref="Q120:Q122" si="1213">M120*P120</f>
        <v>3331.0751799999998</v>
      </c>
      <c r="R120" s="16">
        <v>2.1999999999999999E-2</v>
      </c>
      <c r="S120" s="25">
        <f t="shared" ref="S120:S122" si="1214">M120*R120</f>
        <v>322.83547999999996</v>
      </c>
      <c r="T120" s="26">
        <v>0.192</v>
      </c>
      <c r="U120" s="25">
        <f t="shared" ref="U120:U122" si="1215">M120*T120</f>
        <v>2817.4732799999997</v>
      </c>
      <c r="V120" s="16">
        <v>0.499</v>
      </c>
      <c r="W120" s="25">
        <f t="shared" ref="W120:W122" si="1216">M120*V120</f>
        <v>7322.4956599999996</v>
      </c>
      <c r="X120" s="16">
        <v>0.38</v>
      </c>
      <c r="Y120" s="25">
        <f t="shared" ref="Y120:Y122" si="1217">X120*M120</f>
        <v>5576.2491999999993</v>
      </c>
      <c r="Z120" s="17">
        <v>2.7599999999999999E-3</v>
      </c>
      <c r="AA120" s="18">
        <f t="shared" ref="AA120:AA122" si="1218">M120*Z120</f>
        <v>40.501178399999993</v>
      </c>
      <c r="AB120" s="27">
        <f>IF(M120&gt;0,(AD120+AL120)/M120,0)</f>
        <v>2.8314503820955493E-3</v>
      </c>
      <c r="AC120" s="17">
        <v>1.9000000000000001E-4</v>
      </c>
      <c r="AD120" s="24">
        <f t="shared" ref="AD120:AD122" si="1219">AC120*M120</f>
        <v>2.7881245999999997</v>
      </c>
      <c r="AE120" s="118">
        <v>0.2112</v>
      </c>
      <c r="AF120" s="30">
        <f t="shared" ref="AF120:AF122" si="1220">AI120*(1-AJ120)*AE120</f>
        <v>37.093055999999997</v>
      </c>
      <c r="AG120" s="28">
        <f t="shared" ref="AG120:AG122" si="1221">IF(AND(AE120&gt;0,AC120&gt;0,Z120&gt;0),((Z120-AC120)*AE120)/((AE120-AC120)*Z120),0)</f>
        <v>0.93199786533916584</v>
      </c>
      <c r="AH120" s="60">
        <f t="shared" si="663"/>
        <v>0.93370040149330424</v>
      </c>
      <c r="AI120" s="12">
        <v>193</v>
      </c>
      <c r="AJ120" s="14">
        <v>0.09</v>
      </c>
      <c r="AK120" s="15">
        <v>0.22070000000000001</v>
      </c>
      <c r="AL120" s="30">
        <f t="shared" ref="AL120:AL122" si="1222">AI120*(1-AJ120)*AK120</f>
        <v>38.761541000000001</v>
      </c>
      <c r="AM120" s="19">
        <v>1.62</v>
      </c>
      <c r="AN120" s="19">
        <v>458.92</v>
      </c>
      <c r="AO120" s="102">
        <f>AO118+AI120-AN120</f>
        <v>756.19000000000051</v>
      </c>
      <c r="AP120" s="103"/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50</v>
      </c>
      <c r="D121" s="34">
        <v>20209</v>
      </c>
      <c r="E121" s="34">
        <v>3</v>
      </c>
      <c r="F121" s="34">
        <v>15384</v>
      </c>
      <c r="G121" s="35">
        <v>5.9</v>
      </c>
      <c r="H121" s="35">
        <v>6.4</v>
      </c>
      <c r="I121" s="34">
        <v>15253</v>
      </c>
      <c r="J121" s="35">
        <v>7</v>
      </c>
      <c r="K121" s="34">
        <v>15819</v>
      </c>
      <c r="L121" s="36">
        <v>6.7000000000000004E-2</v>
      </c>
      <c r="M121" s="37">
        <f t="shared" si="1211"/>
        <v>14759.127</v>
      </c>
      <c r="N121" s="38">
        <v>0.73199999999999998</v>
      </c>
      <c r="O121" s="25">
        <f t="shared" si="1212"/>
        <v>10803.680963999999</v>
      </c>
      <c r="P121" s="36">
        <v>0.251</v>
      </c>
      <c r="Q121" s="25">
        <f t="shared" si="1213"/>
        <v>3704.5408769999999</v>
      </c>
      <c r="R121" s="39">
        <v>1.7000000000000001E-2</v>
      </c>
      <c r="S121" s="25">
        <f t="shared" si="1214"/>
        <v>250.90515900000003</v>
      </c>
      <c r="T121" s="28">
        <v>0.17599999999999999</v>
      </c>
      <c r="U121" s="25">
        <f t="shared" si="1215"/>
        <v>2597.6063519999998</v>
      </c>
      <c r="V121" s="39">
        <v>0.53700000000000003</v>
      </c>
      <c r="W121" s="25">
        <f t="shared" si="1216"/>
        <v>7925.6511990000008</v>
      </c>
      <c r="X121" s="39">
        <v>0.39</v>
      </c>
      <c r="Y121" s="25">
        <f t="shared" si="1217"/>
        <v>5756.0595300000004</v>
      </c>
      <c r="Z121" s="40">
        <v>2.8500000000000001E-3</v>
      </c>
      <c r="AA121" s="18">
        <f t="shared" si="1218"/>
        <v>42.063511950000006</v>
      </c>
      <c r="AB121" s="27">
        <f>IF(M121&gt;0,(AD121+AL121)/M121,0)</f>
        <v>3.0014919263178647E-3</v>
      </c>
      <c r="AC121" s="40">
        <v>1.9000000000000001E-4</v>
      </c>
      <c r="AD121" s="37">
        <f t="shared" si="1219"/>
        <v>2.8042341300000002</v>
      </c>
      <c r="AE121" s="28">
        <v>0.21240000000000001</v>
      </c>
      <c r="AF121" s="41">
        <f t="shared" si="1220"/>
        <v>42.413731200000008</v>
      </c>
      <c r="AG121" s="28">
        <f t="shared" si="1221"/>
        <v>0.93416898355402656</v>
      </c>
      <c r="AH121" s="29">
        <f t="shared" si="663"/>
        <v>0.9375553922985137</v>
      </c>
      <c r="AI121" s="34">
        <v>218</v>
      </c>
      <c r="AJ121" s="36">
        <v>8.4000000000000005E-2</v>
      </c>
      <c r="AK121" s="38">
        <v>0.20780000000000001</v>
      </c>
      <c r="AL121" s="41">
        <f t="shared" si="1222"/>
        <v>41.495166400000009</v>
      </c>
      <c r="AM121" s="42">
        <v>1.6</v>
      </c>
      <c r="AN121" s="42"/>
      <c r="AO121" s="122">
        <f>AO120+AI121-AN121</f>
        <v>974.19000000000051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11" t="s">
        <v>51</v>
      </c>
      <c r="D122" s="43">
        <v>18710</v>
      </c>
      <c r="E122" s="43">
        <v>2</v>
      </c>
      <c r="F122" s="43">
        <v>18706</v>
      </c>
      <c r="G122" s="37">
        <v>1</v>
      </c>
      <c r="H122" s="37">
        <v>4.9000000000000004</v>
      </c>
      <c r="I122" s="43">
        <v>18158</v>
      </c>
      <c r="J122" s="37">
        <v>6.4</v>
      </c>
      <c r="K122" s="43">
        <v>16170</v>
      </c>
      <c r="L122" s="39">
        <v>6.8000000000000005E-2</v>
      </c>
      <c r="M122" s="37">
        <f t="shared" si="1211"/>
        <v>15070.439999999999</v>
      </c>
      <c r="N122" s="28">
        <v>0.68899999999999995</v>
      </c>
      <c r="O122" s="25">
        <f t="shared" si="1212"/>
        <v>10383.533159999999</v>
      </c>
      <c r="P122" s="39">
        <v>0.30099999999999999</v>
      </c>
      <c r="Q122" s="25">
        <f t="shared" si="1213"/>
        <v>4536.2024399999991</v>
      </c>
      <c r="R122" s="39">
        <v>0.01</v>
      </c>
      <c r="S122" s="25">
        <f t="shared" si="1214"/>
        <v>150.70439999999999</v>
      </c>
      <c r="T122" s="28">
        <v>0.188</v>
      </c>
      <c r="U122" s="25">
        <f t="shared" si="1215"/>
        <v>2833.2427199999997</v>
      </c>
      <c r="V122" s="39">
        <v>0.52500000000000002</v>
      </c>
      <c r="W122" s="25">
        <f t="shared" si="1216"/>
        <v>7911.9809999999998</v>
      </c>
      <c r="X122" s="39">
        <v>0.38</v>
      </c>
      <c r="Y122" s="25">
        <f t="shared" si="1217"/>
        <v>5726.7671999999993</v>
      </c>
      <c r="Z122" s="47">
        <v>2.9399999999999999E-3</v>
      </c>
      <c r="AA122" s="18">
        <f t="shared" si="1218"/>
        <v>44.307093599999995</v>
      </c>
      <c r="AB122" s="27">
        <f>IF(M122&gt;0,(AD122+AL122)/M122,0)</f>
        <v>2.7174415345537356E-3</v>
      </c>
      <c r="AC122" s="47">
        <v>1.9000000000000001E-4</v>
      </c>
      <c r="AD122" s="37">
        <f t="shared" si="1219"/>
        <v>2.8633835999999997</v>
      </c>
      <c r="AE122" s="28">
        <v>0.21870000000000001</v>
      </c>
      <c r="AF122" s="41">
        <f t="shared" si="1220"/>
        <v>40.242549600000004</v>
      </c>
      <c r="AG122" s="28">
        <f t="shared" si="1221"/>
        <v>0.93618748126224072</v>
      </c>
      <c r="AH122" s="29">
        <f t="shared" si="663"/>
        <v>0.93093577453933285</v>
      </c>
      <c r="AI122" s="43">
        <v>204</v>
      </c>
      <c r="AJ122" s="39">
        <v>9.8000000000000004E-2</v>
      </c>
      <c r="AK122" s="28">
        <v>0.20699999999999999</v>
      </c>
      <c r="AL122" s="41">
        <f t="shared" si="1222"/>
        <v>38.089655999999998</v>
      </c>
      <c r="AM122" s="18">
        <v>1.6</v>
      </c>
      <c r="AN122" s="18"/>
      <c r="AO122" s="122">
        <f>AO121+AI122-AN122</f>
        <v>1178.1900000000005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223">SUM(D120:D122)</f>
        <v>46019</v>
      </c>
      <c r="E123" s="51"/>
      <c r="F123" s="51">
        <f t="shared" ref="F123" si="1224">SUM(F120:F122)</f>
        <v>44223</v>
      </c>
      <c r="G123" s="52"/>
      <c r="H123" s="52"/>
      <c r="I123" s="51">
        <f t="shared" ref="I123:K123" si="1225">SUM(I120:I122)</f>
        <v>44882</v>
      </c>
      <c r="J123" s="52"/>
      <c r="K123" s="51">
        <f t="shared" si="1225"/>
        <v>47734</v>
      </c>
      <c r="L123" s="21">
        <f t="shared" ref="L123" si="1226">IF(K123&gt;0,(K120*L120+K121*L121+K122*L122)/K123,0)</f>
        <v>6.7668600997192796E-2</v>
      </c>
      <c r="M123" s="52">
        <f t="shared" ref="M123" si="1227">M120+M121+M122</f>
        <v>44503.906999999992</v>
      </c>
      <c r="N123" s="53">
        <f t="shared" ref="N123" si="1228">IF(M123&gt;0,O123/M123,0)</f>
        <v>0.72370372929280125</v>
      </c>
      <c r="O123" s="54">
        <f t="shared" ref="O123" si="1229">O120+O121+O122</f>
        <v>32207.643463999997</v>
      </c>
      <c r="P123" s="21">
        <f t="shared" ref="P123" si="1230">IF(M123&gt;0,Q123/M123,0)</f>
        <v>0.26001803610186408</v>
      </c>
      <c r="Q123" s="54">
        <f t="shared" ref="Q123" si="1231">Q120+Q121+Q122</f>
        <v>11571.818496999998</v>
      </c>
      <c r="R123" s="21">
        <f t="shared" ref="R123" si="1232">IF(M123&gt;0,S123/M123,0)</f>
        <v>1.6278234605334764E-2</v>
      </c>
      <c r="S123" s="54">
        <f t="shared" ref="S123" si="1233">S120+S121+S122</f>
        <v>724.44503899999995</v>
      </c>
      <c r="T123" s="21">
        <f t="shared" ref="T123" si="1234">IF(M123&gt;0,U123/M123,0)</f>
        <v>0.1853392860990834</v>
      </c>
      <c r="U123" s="54">
        <f t="shared" ref="U123" si="1235">U120+U121+U122</f>
        <v>8248.3223519999992</v>
      </c>
      <c r="V123" s="21">
        <f t="shared" ref="V123" si="1236">IF(M123&gt;0,W123/M123,0)</f>
        <v>0.52040662090633982</v>
      </c>
      <c r="W123" s="54">
        <f t="shared" ref="W123" si="1237">W120+W121+W122</f>
        <v>23160.127859</v>
      </c>
      <c r="X123" s="21">
        <f t="shared" ref="X123" si="1238">IF(M123&gt;0,Y123/M123,0)</f>
        <v>0.38331636658327556</v>
      </c>
      <c r="Y123" s="54">
        <f t="shared" ref="Y123" si="1239">Y120+Y121+Y122</f>
        <v>17059.075929999999</v>
      </c>
      <c r="Z123" s="55">
        <f t="shared" ref="Z123" si="1240">IF(M123&gt;0,AA123/M123,0)</f>
        <v>2.8508010307948923E-3</v>
      </c>
      <c r="AA123" s="56">
        <f t="shared" ref="AA123" si="1241">SUM(AA120:AA122)</f>
        <v>126.87178395000001</v>
      </c>
      <c r="AB123" s="55">
        <f t="shared" ref="AB123" si="1242">IF(M123&gt;0,(AB120*M120+AB121*M121+AB122*M122)/M123,0)</f>
        <v>2.8492353655601523E-3</v>
      </c>
      <c r="AC123" s="55">
        <f t="shared" ref="AC123" si="1243">IF(K123&gt;0,(K120*AC120+K121*AC121+K122*AC122)/K123,0)</f>
        <v>1.9000000000000004E-4</v>
      </c>
      <c r="AD123" s="52">
        <f t="shared" ref="AD123" si="1244">SUM(AD120:AD122)</f>
        <v>8.4557423299999996</v>
      </c>
      <c r="AE123" s="53">
        <f t="shared" ref="AE123" si="1245">IF(K123&gt;0,(K120*AE120+K121*AE121+K122*AE122)/K123,0)</f>
        <v>0.21413832069384503</v>
      </c>
      <c r="AF123" s="58">
        <f t="shared" ref="AF123" si="1246">SUM(AF120:AF122)</f>
        <v>119.74933680000001</v>
      </c>
      <c r="AG123" s="53">
        <f t="shared" ref="AG123" si="1247">IF(AND(AA123&gt;0),((AA120*AG120+AA121*AG121+AA122*AG122)/AA123),0)</f>
        <v>0.93418081377107665</v>
      </c>
      <c r="AH123" s="57">
        <f t="shared" si="663"/>
        <v>0.93415350909166928</v>
      </c>
      <c r="AI123" s="51">
        <f t="shared" ref="AI123" si="1248">SUM(AI120:AI122)</f>
        <v>615</v>
      </c>
      <c r="AJ123" s="21">
        <f t="shared" ref="AJ123" si="1249">IF(AI123&gt;0,(AJ120*AI120+AJ121*AI121+AJ122*AI122)/AI123,0)</f>
        <v>9.0526829268292697E-2</v>
      </c>
      <c r="AK123" s="53">
        <f t="shared" ref="AK123" si="1250">IF(K123&gt;0,(AK120*K120+AK121*K121+AK122*K122)/K123,0)</f>
        <v>0.21178404701051659</v>
      </c>
      <c r="AL123" s="58">
        <f t="shared" ref="AL123" si="1251">SUM(AL120:AL122)</f>
        <v>118.3463634</v>
      </c>
      <c r="AM123" s="56"/>
      <c r="AN123" s="56">
        <f t="shared" ref="AN123" si="1252">SUM(AN120:AN122)</f>
        <v>458.92</v>
      </c>
      <c r="AO123" s="106"/>
      <c r="AP123" s="107">
        <f>AO122</f>
        <v>1178.1900000000005</v>
      </c>
      <c r="AQ123" s="51">
        <f t="shared" ref="AQ123" si="1253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1" t="s">
        <v>49</v>
      </c>
      <c r="D124" s="12">
        <v>15700</v>
      </c>
      <c r="E124" s="12">
        <v>1</v>
      </c>
      <c r="F124" s="12">
        <v>15886</v>
      </c>
      <c r="G124" s="13">
        <v>3.2</v>
      </c>
      <c r="H124" s="13">
        <v>5.7</v>
      </c>
      <c r="I124" s="12">
        <v>17190</v>
      </c>
      <c r="J124" s="13">
        <v>6.4</v>
      </c>
      <c r="K124" s="12">
        <v>16083</v>
      </c>
      <c r="L124" s="14">
        <v>6.7000000000000004E-2</v>
      </c>
      <c r="M124" s="24">
        <f t="shared" ref="M124:M126" si="1254">K124*(1-L124)</f>
        <v>15005.439</v>
      </c>
      <c r="N124" s="15">
        <v>0.69499999999999995</v>
      </c>
      <c r="O124" s="25">
        <f t="shared" ref="O124:O126" si="1255">M124*N124</f>
        <v>10428.780105</v>
      </c>
      <c r="P124" s="14">
        <v>0.28799999999999998</v>
      </c>
      <c r="Q124" s="25">
        <f t="shared" ref="Q124:Q126" si="1256">M124*P124</f>
        <v>4321.5664319999996</v>
      </c>
      <c r="R124" s="16">
        <v>1.7000000000000001E-2</v>
      </c>
      <c r="S124" s="25">
        <f t="shared" ref="S124:S126" si="1257">M124*R124</f>
        <v>255.09246300000004</v>
      </c>
      <c r="T124" s="26">
        <v>0.189</v>
      </c>
      <c r="U124" s="25">
        <f t="shared" ref="U124:U126" si="1258">M124*T124</f>
        <v>2836.027971</v>
      </c>
      <c r="V124" s="16">
        <v>0.52700000000000002</v>
      </c>
      <c r="W124" s="25">
        <f t="shared" ref="W124:W126" si="1259">M124*V124</f>
        <v>7907.8663530000003</v>
      </c>
      <c r="X124" s="16">
        <v>0.38</v>
      </c>
      <c r="Y124" s="25">
        <f t="shared" ref="Y124:Y126" si="1260">X124*M124</f>
        <v>5702.06682</v>
      </c>
      <c r="Z124" s="17">
        <v>3.0100000000000001E-3</v>
      </c>
      <c r="AA124" s="18">
        <f t="shared" ref="AA124:AA126" si="1261">M124*Z124</f>
        <v>45.166371390000002</v>
      </c>
      <c r="AB124" s="27">
        <f>IF(M124&gt;0,(AD124+AL124)/M124,0)</f>
        <v>2.6622735396145359E-3</v>
      </c>
      <c r="AC124" s="17">
        <v>2.0000000000000001E-4</v>
      </c>
      <c r="AD124" s="24">
        <f t="shared" ref="AD124:AD126" si="1262">AC124*M124</f>
        <v>3.0010878000000001</v>
      </c>
      <c r="AE124" s="118">
        <v>0.21510000000000001</v>
      </c>
      <c r="AF124" s="30">
        <f t="shared" ref="AF124:AF126" si="1263">AI124*(1-AJ124)*AE124</f>
        <v>37.611955800000004</v>
      </c>
      <c r="AG124" s="28">
        <f t="shared" ref="AG124:AG126" si="1264">IF(AND(AE124&gt;0,AC124&gt;0,Z124&gt;0),((Z124-AC124)*AE124)/((AE124-AC124)*Z124),0)</f>
        <v>0.9344236444672559</v>
      </c>
      <c r="AH124" s="60">
        <f t="shared" si="663"/>
        <v>0.92575248407641408</v>
      </c>
      <c r="AI124" s="12">
        <v>193</v>
      </c>
      <c r="AJ124" s="14">
        <v>9.4E-2</v>
      </c>
      <c r="AK124" s="15">
        <v>0.21129999999999999</v>
      </c>
      <c r="AL124" s="30">
        <f t="shared" ref="AL124:AL126" si="1265">AI124*(1-AJ124)*AK124</f>
        <v>36.947495400000001</v>
      </c>
      <c r="AM124" s="19">
        <v>1.65</v>
      </c>
      <c r="AN124" s="19"/>
      <c r="AO124" s="102">
        <f>AO122+AI124-AN124-AP124</f>
        <v>1244.3900000000006</v>
      </c>
      <c r="AP124" s="103">
        <v>126.8</v>
      </c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 t="s">
        <v>54</v>
      </c>
      <c r="D125" s="34">
        <v>20280</v>
      </c>
      <c r="E125" s="34">
        <v>4</v>
      </c>
      <c r="F125" s="34">
        <v>17595</v>
      </c>
      <c r="G125" s="35">
        <v>3.7</v>
      </c>
      <c r="H125" s="35">
        <v>6.2</v>
      </c>
      <c r="I125" s="34">
        <v>17622</v>
      </c>
      <c r="J125" s="35">
        <v>5.9</v>
      </c>
      <c r="K125" s="34">
        <v>16196</v>
      </c>
      <c r="L125" s="36">
        <v>6.8000000000000005E-2</v>
      </c>
      <c r="M125" s="37">
        <f t="shared" si="1254"/>
        <v>15094.671999999999</v>
      </c>
      <c r="N125" s="38">
        <v>0.70799999999999996</v>
      </c>
      <c r="O125" s="25">
        <f t="shared" si="1255"/>
        <v>10687.027775999999</v>
      </c>
      <c r="P125" s="36">
        <v>0.26500000000000001</v>
      </c>
      <c r="Q125" s="25">
        <f t="shared" si="1256"/>
        <v>4000.08808</v>
      </c>
      <c r="R125" s="39">
        <v>2.7E-2</v>
      </c>
      <c r="S125" s="25">
        <f t="shared" si="1257"/>
        <v>407.55614399999996</v>
      </c>
      <c r="T125" s="28">
        <v>0.20499999999999999</v>
      </c>
      <c r="U125" s="25">
        <f t="shared" si="1258"/>
        <v>3094.4077599999996</v>
      </c>
      <c r="V125" s="39">
        <v>0.51</v>
      </c>
      <c r="W125" s="25">
        <f t="shared" si="1259"/>
        <v>7698.2827199999992</v>
      </c>
      <c r="X125" s="39">
        <v>0.38</v>
      </c>
      <c r="Y125" s="25">
        <f t="shared" si="1260"/>
        <v>5735.9753599999995</v>
      </c>
      <c r="Z125" s="40">
        <v>2.8500000000000001E-3</v>
      </c>
      <c r="AA125" s="18">
        <f t="shared" si="1261"/>
        <v>43.019815199999996</v>
      </c>
      <c r="AB125" s="27">
        <f>IF(M125&gt;0,(AD125+AL125)/M125,0)</f>
        <v>2.5847803238122696E-3</v>
      </c>
      <c r="AC125" s="40">
        <v>1.9000000000000001E-4</v>
      </c>
      <c r="AD125" s="37">
        <f t="shared" si="1262"/>
        <v>2.8679876799999997</v>
      </c>
      <c r="AE125" s="28">
        <v>0.21779999999999999</v>
      </c>
      <c r="AF125" s="41">
        <f t="shared" si="1263"/>
        <v>36.841958999999996</v>
      </c>
      <c r="AG125" s="28">
        <f t="shared" si="1264"/>
        <v>0.93414824686365527</v>
      </c>
      <c r="AH125" s="29">
        <f t="shared" si="663"/>
        <v>0.9273172610262832</v>
      </c>
      <c r="AI125" s="34">
        <v>189</v>
      </c>
      <c r="AJ125" s="36">
        <v>0.105</v>
      </c>
      <c r="AK125" s="38">
        <v>0.2137</v>
      </c>
      <c r="AL125" s="41">
        <f t="shared" si="1265"/>
        <v>36.1484235</v>
      </c>
      <c r="AM125" s="42">
        <v>1.8</v>
      </c>
      <c r="AN125" s="42"/>
      <c r="AO125" s="122">
        <f>AO124+AI125-AN125</f>
        <v>1433.3900000000006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11" t="s">
        <v>51</v>
      </c>
      <c r="D126" s="43">
        <v>17154</v>
      </c>
      <c r="E126" s="43">
        <v>1</v>
      </c>
      <c r="F126" s="43">
        <v>17783</v>
      </c>
      <c r="G126" s="37">
        <v>3.3</v>
      </c>
      <c r="H126" s="37">
        <v>7</v>
      </c>
      <c r="I126" s="43">
        <v>18824</v>
      </c>
      <c r="J126" s="37">
        <v>5.5</v>
      </c>
      <c r="K126" s="43">
        <v>16375</v>
      </c>
      <c r="L126" s="39">
        <v>7.0000000000000007E-2</v>
      </c>
      <c r="M126" s="37">
        <f t="shared" si="1254"/>
        <v>15228.749999999998</v>
      </c>
      <c r="N126" s="28">
        <v>0.67500000000000004</v>
      </c>
      <c r="O126" s="25">
        <f t="shared" si="1255"/>
        <v>10279.40625</v>
      </c>
      <c r="P126" s="39">
        <v>0.315</v>
      </c>
      <c r="Q126" s="25">
        <f t="shared" si="1256"/>
        <v>4797.0562499999996</v>
      </c>
      <c r="R126" s="39">
        <v>0.01</v>
      </c>
      <c r="S126" s="25">
        <f t="shared" si="1257"/>
        <v>152.28749999999999</v>
      </c>
      <c r="T126" s="28">
        <v>0.191</v>
      </c>
      <c r="U126" s="25">
        <f t="shared" si="1258"/>
        <v>2908.6912499999999</v>
      </c>
      <c r="V126" s="39">
        <v>0.52600000000000002</v>
      </c>
      <c r="W126" s="25">
        <f t="shared" si="1259"/>
        <v>8010.3224999999993</v>
      </c>
      <c r="X126" s="39">
        <v>0.38</v>
      </c>
      <c r="Y126" s="25">
        <f t="shared" si="1260"/>
        <v>5786.9249999999993</v>
      </c>
      <c r="Z126" s="47">
        <v>2.8300000000000001E-3</v>
      </c>
      <c r="AA126" s="18">
        <f t="shared" si="1261"/>
        <v>43.097362499999996</v>
      </c>
      <c r="AB126" s="27">
        <f>IF(M126&gt;0,(AD126+AL126)/M126,0)</f>
        <v>3.0547288845112048E-3</v>
      </c>
      <c r="AC126" s="47">
        <v>1.9000000000000001E-4</v>
      </c>
      <c r="AD126" s="37">
        <f t="shared" si="1262"/>
        <v>2.8934624999999996</v>
      </c>
      <c r="AE126" s="28">
        <v>0.2218</v>
      </c>
      <c r="AF126" s="41">
        <f t="shared" si="1263"/>
        <v>44.714880000000001</v>
      </c>
      <c r="AG126" s="28">
        <f t="shared" si="1264"/>
        <v>0.93366199143658446</v>
      </c>
      <c r="AH126" s="29">
        <f t="shared" si="663"/>
        <v>0.93862547080148984</v>
      </c>
      <c r="AI126" s="43">
        <v>225</v>
      </c>
      <c r="AJ126" s="39">
        <v>0.104</v>
      </c>
      <c r="AK126" s="28">
        <v>0.21640000000000001</v>
      </c>
      <c r="AL126" s="41">
        <f t="shared" si="1265"/>
        <v>43.626240000000003</v>
      </c>
      <c r="AM126" s="18">
        <v>1.65</v>
      </c>
      <c r="AN126" s="18"/>
      <c r="AO126" s="122">
        <f>AO125+AI126-AN126</f>
        <v>1658.3900000000006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53134</v>
      </c>
      <c r="E127" s="61"/>
      <c r="F127" s="51">
        <f>SUM(F124:F126)</f>
        <v>51264</v>
      </c>
      <c r="G127" s="62"/>
      <c r="H127" s="62"/>
      <c r="I127" s="51">
        <f>SUM(I124:I126)</f>
        <v>53636</v>
      </c>
      <c r="J127" s="52"/>
      <c r="K127" s="51">
        <f>SUM(K124:K126)</f>
        <v>48654</v>
      </c>
      <c r="L127" s="21">
        <f>IF(K127&gt;0,(K124*L124+K125*L125+K126*L126)/K127,0)</f>
        <v>6.834256176265055E-2</v>
      </c>
      <c r="M127" s="52">
        <f>M124+M125+M126</f>
        <v>45328.860999999997</v>
      </c>
      <c r="N127" s="53">
        <f>IF(M127&gt;0,O127/M127,0)</f>
        <v>0.6926098171979217</v>
      </c>
      <c r="O127" s="54">
        <f t="shared" ref="O127" si="1266">O124+O125+O126</f>
        <v>31395.214131000001</v>
      </c>
      <c r="P127" s="21">
        <f>IF(M127&gt;0,Q127/M127,0)</f>
        <v>0.28941187739087465</v>
      </c>
      <c r="Q127" s="54">
        <f t="shared" ref="Q127" si="1267">Q124+Q125+Q126</f>
        <v>13118.710761999999</v>
      </c>
      <c r="R127" s="21">
        <f>IF(M127&gt;0,S127/M127,0)</f>
        <v>1.7978305411203693E-2</v>
      </c>
      <c r="S127" s="54">
        <f t="shared" ref="S127" si="1268">S124+S125+S126</f>
        <v>814.93610699999999</v>
      </c>
      <c r="T127" s="21">
        <f>IF(M127&gt;0,U127/M127,0)</f>
        <v>0.19499997983624606</v>
      </c>
      <c r="U127" s="54">
        <f t="shared" ref="U127" si="1269">U124+U125+U126</f>
        <v>8839.1269809999994</v>
      </c>
      <c r="V127" s="21">
        <f>IF(M127&gt;0,W127/M127,0)</f>
        <v>0.52100297805850448</v>
      </c>
      <c r="W127" s="54">
        <f t="shared" ref="W127" si="1270">W124+W125+W126</f>
        <v>23616.471572999999</v>
      </c>
      <c r="X127" s="21">
        <f>IF(M127&gt;0,Y127/M127,0)</f>
        <v>0.38</v>
      </c>
      <c r="Y127" s="54">
        <f t="shared" ref="Y127" si="1271">Y124+Y125+Y126</f>
        <v>17224.96718</v>
      </c>
      <c r="Z127" s="55">
        <f>IF(M127&gt;0,AA127/M127,0)</f>
        <v>2.8962463691730531E-3</v>
      </c>
      <c r="AA127" s="56">
        <f t="shared" ref="AA127" si="1272">SUM(AA124:AA126)</f>
        <v>131.28354909000001</v>
      </c>
      <c r="AB127" s="55">
        <f t="shared" ref="AB127" si="1273">IF(M127&gt;0,(AB124*M124+AB125*M125+AB126*M126)/M127,0)</f>
        <v>2.7683178908907507E-3</v>
      </c>
      <c r="AC127" s="55">
        <f>IF(K127&gt;0,(K124*AC124+K125*AC125+K126*AC126)/K127,0)</f>
        <v>1.9330558638549762E-4</v>
      </c>
      <c r="AD127" s="52">
        <f t="shared" ref="AD127" si="1274">SUM(AD124:AD126)</f>
        <v>8.7625379799999994</v>
      </c>
      <c r="AE127" s="53">
        <f>IF(K127&gt;0,(K124*AE124+K125*AE125+K126*AE126)/K127,0)</f>
        <v>0.21825373247831628</v>
      </c>
      <c r="AF127" s="58">
        <f>SUM(AF124:AF126)</f>
        <v>119.1687948</v>
      </c>
      <c r="AG127" s="53">
        <f>IF(AND(AA127&gt;0),((AA124*AG124+AA125*AG125+AA126*AG126)/AA127),0)</f>
        <v>0.93408336732602115</v>
      </c>
      <c r="AH127" s="57">
        <f t="shared" si="663"/>
        <v>0.93101389450581351</v>
      </c>
      <c r="AI127" s="51">
        <f>SUM(AI124:AI126)</f>
        <v>607</v>
      </c>
      <c r="AJ127" s="21">
        <f>IF(AI127&gt;0,(AJ124*AI124+AJ125*AI125+AJ126*AI126)/AI127,0)</f>
        <v>0.1011317957166392</v>
      </c>
      <c r="AK127" s="53">
        <f>IF(K127&gt;0,(AK124*K124+AK125*K125+AK126*K126)/K127,0)</f>
        <v>0.21381537180910098</v>
      </c>
      <c r="AL127" s="58">
        <f>SUM(AL124:AL126)</f>
        <v>116.72215890000001</v>
      </c>
      <c r="AM127" s="63"/>
      <c r="AN127" s="56">
        <f>SUM(AN124:AN126)</f>
        <v>0</v>
      </c>
      <c r="AO127" s="106"/>
      <c r="AP127" s="107">
        <f>AO126</f>
        <v>1658.3900000000006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1464801</v>
      </c>
      <c r="E128" s="69"/>
      <c r="F128" s="69">
        <f>SUM(F127,F123,F119,F115,F111,F107,F103,F99,F95,F91,F87,F83,F79,F75,F71,F67,F63,F59,F55,F51,F47,F43,F39,F35,F31,F27,F23,F19,F15,F11,F7)</f>
        <v>1430560</v>
      </c>
      <c r="G128" s="75"/>
      <c r="H128" s="69"/>
      <c r="I128" s="69">
        <f>SUM(I127,I123,I119,I115,I111,I107,I103,I99,I95,I91,I87,I83,I79,I75,I71,I67,I63,I59,I55,I51,I47,I43,I39,I35,I31,I27,I23,I19,I15,I11,I7)</f>
        <v>1498789</v>
      </c>
      <c r="J128" s="75"/>
      <c r="K128" s="69">
        <f>SUM(K127,K123,K119,K115,K111,K107,K103,K99,K95,K91,K87,K83,K79,K75,K71,K67,K63,K59,K55,K51,K47,K43,K39,K35,K31,K27,K23,K19,K15,K11,K7)</f>
        <v>1473777</v>
      </c>
      <c r="L128" s="70">
        <f>1-M128/K128</f>
        <v>7.3103812856354922E-2</v>
      </c>
      <c r="M128" s="69">
        <f>SUM(M127,M123,M119,M115,M111,M107,M103,M99,M95,M91,M87,M83,M79,M75,M71,M67,M63,M59,M55,M51,M47,M43,M39,M35,M31,M27,M23,M19,M15,M11,M7)</f>
        <v>1366038.2819999999</v>
      </c>
      <c r="N128" s="71">
        <f>IF(AND(M128&gt;0),(O128/M128),0)</f>
        <v>0.69463166975506474</v>
      </c>
      <c r="O128" s="69">
        <f>SUM(O127,O123,O119,O115,O111,O107,O103,O99,O95,O91,O87,O83,O79,O75,O71,O67,O63,O59,O55,O51,O47,O43,O39,O35,O31,O27,O23,O19,O15,O11,O7)</f>
        <v>948893.4527749999</v>
      </c>
      <c r="P128" s="71">
        <f>Q128/M128</f>
        <v>0.27650391894214876</v>
      </c>
      <c r="Q128" s="69">
        <f>SUM(Q127,Q123,Q119,Q115,Q111,Q107,Q103,Q99,Q95,Q91,Q87,Q83,Q79,Q75,Q71,Q67,Q63,Q59,Q55,Q51,Q47,Q43,Q39,Q35,Q31,Q27,Q23,Q19,Q15,Q11,Q7)</f>
        <v>377714.93839800009</v>
      </c>
      <c r="R128" s="71">
        <f>S128/M128</f>
        <v>2.8874675561251961E-2</v>
      </c>
      <c r="S128" s="69">
        <f>SUM(S127,S123,S119,S115,S111,S107,S103,S99,S95,S91,S87,S83,S79,S75,S71,S67,S63,S59,S55,S51,S47,S43,S39,S35,S31,S27,S23,S19,S15,S11,S7)</f>
        <v>39443.912197000012</v>
      </c>
      <c r="T128" s="71">
        <f>U128/M128</f>
        <v>0.18290097773848479</v>
      </c>
      <c r="U128" s="69">
        <f>SUM(U127,U123,U119,U115,U111,U107,U103,U99,U95,U91,U87,U83,U79,U75,U71,U67,U63,U59,U55,U51,U47,U43,U39,U35,U31,U27,U23,U19,U15,U11,U7)</f>
        <v>249849.737406</v>
      </c>
      <c r="V128" s="71">
        <f>W128/M128</f>
        <v>0.52980885472139361</v>
      </c>
      <c r="W128" s="69">
        <f>SUM(W127,W123,W119,W115,W111,W107,W103,W99,W95,W91,W87,W83,W79,W75,W71,W67,W63,W59,W55,W51,W47,W43,W39,W35,W31,W27,W23,W19,W15,W11,W7)</f>
        <v>723739.17769200006</v>
      </c>
      <c r="X128" s="71">
        <f>IF(AND(M128&gt;0),(Y128/M128),0)</f>
        <v>0.37252296677583163</v>
      </c>
      <c r="Y128" s="69">
        <f>SUM(Y127,Y123,Y119,Y115,Y111,Y107,Y103,Y99,Y95,Y91,Y87,Y83,Y79,Y75,Y71,Y67,Y63,Y59,Y55,Y51,Y47,Y43,Y39,Y35,Y31,Y27,Y23,Y19,Y15,Y11,Y7)</f>
        <v>508880.63354000007</v>
      </c>
      <c r="Z128" s="72">
        <f>IF(AND(M128&gt;0),(AA128/M128),0)</f>
        <v>3.0328925717910452E-3</v>
      </c>
      <c r="AA128" s="69">
        <f>SUM(AA127,AA123,AA119,AA115,AA111,AA107,AA103,AA99,AA95,AA91,AA87,AA83,AA79,AA75,AA71,AA67,AA63,AA59,AA55,AA51,AA47,AA43,AA39,AA35,AA31,AA27,AA23,AA19,AA15,AA11,AA7)</f>
        <v>4143.0473582600007</v>
      </c>
      <c r="AB128" s="73">
        <f>(AD128+AL128)/M128</f>
        <v>3.1786721006915393E-3</v>
      </c>
      <c r="AC128" s="74">
        <f>AD128/(M128-AI128)</f>
        <v>2.5916588603446569E-4</v>
      </c>
      <c r="AD128" s="75">
        <f>SUM(AD127,AD123,AD119,AD115,AD111,AD107,AD103,AD99,AD95,AD91,AD87,AD83,AD79,AD75,AD71,AD67,AD63,AD59,AD55,AD51,AD47,AD43,AD39,AD35,AD31,AD27,AD23,AD19,AD15,AD11,AD7)</f>
        <v>348.95372117000011</v>
      </c>
      <c r="AE128" s="71">
        <f>AF128/AI128</f>
        <v>0.2009930642758691</v>
      </c>
      <c r="AF128" s="69">
        <f>SUM(AF127,AF123,AF119,AF115,AF111,AF107,AF103,AF99,AF95,AF91,AF87,AF83,AF79,AF75,AF71,AF67,AF63,AF59,AF55,AF51,AF47,AF43,AF39,AF35,AF31,AF27,AF23,AF19,AF15,AF11,AF7)</f>
        <v>3937.2531361000001</v>
      </c>
      <c r="AG128" s="76">
        <f>((Z128-AC128)*AE128)/((AE128-AC128)*Z128)</f>
        <v>0.91572904603028005</v>
      </c>
      <c r="AH128" s="77">
        <f>((AB128-AC128)*AK128)/((AK128-AC128)*AB128)</f>
        <v>0.91963642771477583</v>
      </c>
      <c r="AI128" s="69">
        <f>SUM(AI127,AI123,AI119,AI115,AI111,AI107,AI103,AI99,AI95,AI91,AI87,AI83,AI79,AI75,AI71,AI67,AI63,AI59,AI55,AI51,AI47,AI43,AI39,AI35,AI31,AI27,AI23,AI19,AI15,AI11,AI7)</f>
        <v>19589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9.2437337281127172E-2</v>
      </c>
      <c r="AK128" s="71">
        <f>AL128/AI128</f>
        <v>0.20385083742406454</v>
      </c>
      <c r="AL128" s="69">
        <f>SUM(AL127,AL123,AL119,AL115,AL111,AL107,AL103,AL99,AL95,AL91,AL87,AL83,AL79,AL75,AL71,AL67,AL63,AL59,AL55,AL51,AL47,AL43,AL39,AL35,AL31,AL27,AL23,AL19,AL15,AL11,AL7)</f>
        <v>3993.2340543000005</v>
      </c>
      <c r="AM128" s="69"/>
      <c r="AN128" s="108">
        <f>SUM(AN127,AN123,AN119,AN115,AN111,AN107,AN103,AN99,AN95,AN91,AN87,AN83,AN79,AN75,AN71,AN67,AN63,AN59,AN55,AN51,AN47,AN43,AN39,AN35,AN31,AN27,AN23,AN19,AN15,AN11,AN7)</f>
        <v>19389.519999999997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M1:M1048576 S1:S3 AD1:AD3 AH1:AH1048576 AA1:AB3 AA128:AB1048576 O128:O1048576 Q128:Q1048576 S128:S1048576 U128:U1048576 W128:W1048576 Y128:Y1048576 AD128:AD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4:AB127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V1" zoomScale="110" zoomScaleNormal="110" workbookViewId="0">
      <pane ySplit="2" topLeftCell="A100" activePane="bottomLeft" state="frozen"/>
      <selection pane="bottomLeft" activeCell="M94" sqref="M94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7109375" style="32" customWidth="1"/>
    <col min="27" max="28" width="11.7109375" style="32" hidden="1" customWidth="1"/>
    <col min="29" max="29" width="11.7109375" style="32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46" t="s">
        <v>57</v>
      </c>
      <c r="K1" s="127" t="s">
        <v>5</v>
      </c>
      <c r="L1" s="127" t="s">
        <v>6</v>
      </c>
      <c r="M1" s="127" t="s">
        <v>7</v>
      </c>
      <c r="N1" s="127" t="s">
        <v>8</v>
      </c>
      <c r="O1" s="127"/>
      <c r="P1" s="1" t="s">
        <v>9</v>
      </c>
      <c r="Q1" s="1"/>
      <c r="R1" s="1" t="s">
        <v>10</v>
      </c>
      <c r="S1" s="1"/>
      <c r="T1" s="127" t="s">
        <v>11</v>
      </c>
      <c r="U1" s="127"/>
      <c r="V1" s="127" t="s">
        <v>12</v>
      </c>
      <c r="W1" s="127"/>
      <c r="X1" s="127" t="s">
        <v>13</v>
      </c>
      <c r="Y1" s="127"/>
      <c r="Z1" s="127" t="s">
        <v>14</v>
      </c>
      <c r="AA1" s="127" t="s">
        <v>15</v>
      </c>
      <c r="AB1" s="127" t="s">
        <v>16</v>
      </c>
      <c r="AC1" s="127" t="s">
        <v>17</v>
      </c>
      <c r="AD1" s="127" t="s">
        <v>18</v>
      </c>
      <c r="AE1" s="115" t="s">
        <v>43</v>
      </c>
      <c r="AF1" s="3" t="s">
        <v>44</v>
      </c>
      <c r="AG1" s="127" t="s">
        <v>19</v>
      </c>
      <c r="AH1" s="127" t="s">
        <v>20</v>
      </c>
      <c r="AI1" s="127" t="s">
        <v>21</v>
      </c>
      <c r="AJ1" s="2" t="s">
        <v>22</v>
      </c>
      <c r="AK1" s="3" t="s">
        <v>23</v>
      </c>
      <c r="AL1" s="127" t="s">
        <v>24</v>
      </c>
      <c r="AM1" s="127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7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6"/>
      <c r="E3" s="126"/>
      <c r="F3" s="126"/>
      <c r="G3" s="88"/>
      <c r="H3" s="126"/>
      <c r="I3" s="126"/>
      <c r="J3" s="88"/>
      <c r="K3" s="126"/>
      <c r="L3" s="126"/>
      <c r="M3" s="126"/>
      <c r="N3" s="126"/>
      <c r="O3" s="6"/>
      <c r="P3" s="126"/>
      <c r="Q3" s="6"/>
      <c r="R3" s="126"/>
      <c r="S3" s="6"/>
      <c r="T3" s="91"/>
      <c r="U3" s="6"/>
      <c r="V3" s="126"/>
      <c r="W3" s="6"/>
      <c r="X3" s="126"/>
      <c r="Y3" s="6"/>
      <c r="Z3" s="86"/>
      <c r="AA3" s="87"/>
      <c r="AB3" s="92"/>
      <c r="AC3" s="86"/>
      <c r="AD3" s="86"/>
      <c r="AE3" s="117"/>
      <c r="AF3" s="120"/>
      <c r="AG3" s="92"/>
      <c r="AH3" s="92"/>
      <c r="AI3" s="126"/>
      <c r="AJ3" s="88"/>
      <c r="AK3" s="89"/>
      <c r="AL3" s="126"/>
      <c r="AM3" s="126"/>
      <c r="AN3" s="99"/>
      <c r="AO3" s="100">
        <f>Юли!AP127</f>
        <v>1658.3900000000006</v>
      </c>
      <c r="AP3" s="101"/>
      <c r="AQ3" s="90"/>
      <c r="AR3" s="126"/>
      <c r="AS3" s="126"/>
      <c r="AT3" s="126"/>
      <c r="AU3" s="126"/>
      <c r="AV3" s="126"/>
    </row>
    <row r="4" spans="1:48" x14ac:dyDescent="0.2">
      <c r="A4" s="187">
        <v>1</v>
      </c>
      <c r="B4" s="23">
        <v>1</v>
      </c>
      <c r="C4" s="11" t="s">
        <v>49</v>
      </c>
      <c r="D4" s="12">
        <v>18473</v>
      </c>
      <c r="E4" s="12">
        <v>0</v>
      </c>
      <c r="F4" s="12">
        <v>19109</v>
      </c>
      <c r="G4" s="13">
        <v>2.9</v>
      </c>
      <c r="H4" s="13">
        <v>6.5</v>
      </c>
      <c r="I4" s="12">
        <v>19096</v>
      </c>
      <c r="J4" s="13">
        <v>4.7</v>
      </c>
      <c r="K4" s="12">
        <v>16575</v>
      </c>
      <c r="L4" s="14">
        <v>6.5000000000000002E-2</v>
      </c>
      <c r="M4" s="24">
        <f>K4*(1-L4)</f>
        <v>15497.625</v>
      </c>
      <c r="N4" s="15">
        <v>0.78</v>
      </c>
      <c r="O4" s="25">
        <f t="shared" ref="O4:O6" si="0">M4*N4</f>
        <v>12088.147500000001</v>
      </c>
      <c r="P4" s="14">
        <v>0.188</v>
      </c>
      <c r="Q4" s="25">
        <f t="shared" ref="Q4:Q6" si="1">M4*P4</f>
        <v>2913.5535</v>
      </c>
      <c r="R4" s="16">
        <v>3.2000000000000001E-2</v>
      </c>
      <c r="S4" s="25">
        <f t="shared" ref="S4:S6" si="2">M4*R4</f>
        <v>495.92400000000004</v>
      </c>
      <c r="T4" s="26">
        <v>0.185</v>
      </c>
      <c r="U4" s="25">
        <f t="shared" ref="U4:U6" si="3">M4*T4</f>
        <v>2867.0606250000001</v>
      </c>
      <c r="V4" s="16">
        <v>0.52100000000000002</v>
      </c>
      <c r="W4" s="25">
        <f t="shared" ref="W4:W6" si="4">M4*V4</f>
        <v>8074.2626250000003</v>
      </c>
      <c r="X4" s="16">
        <v>0.38</v>
      </c>
      <c r="Y4" s="25"/>
      <c r="Z4" s="17">
        <v>2.8300000000000001E-3</v>
      </c>
      <c r="AA4" s="19">
        <f>M4*Z4</f>
        <v>43.858278750000004</v>
      </c>
      <c r="AB4" s="27">
        <f>IF(M4&gt;0,(AD4+AL4)/M4,0)</f>
        <v>2.8943284438744648E-3</v>
      </c>
      <c r="AC4" s="17">
        <v>1.9000000000000001E-4</v>
      </c>
      <c r="AD4" s="24">
        <f t="shared" ref="AD4:AD6" si="5">AC4*M4</f>
        <v>2.94454875</v>
      </c>
      <c r="AE4" s="118">
        <v>0.22500000000000001</v>
      </c>
      <c r="AF4" s="30">
        <f>AI4*(1-AJ4)*AE4</f>
        <v>43.276274999999998</v>
      </c>
      <c r="AG4" s="28">
        <f>IF(AND(AE4&gt;0,AC4&gt;0,Z4&gt;0),((Z4-AC4)*AE4)/((AE4-AC4)*Z4),0)</f>
        <v>0.93365060688075341</v>
      </c>
      <c r="AH4" s="60">
        <f>IF(AND(AB4&gt;0,AK4&gt;0,AC4&gt;0),((AK4*(AB4-AC4))/(AB4*(AK4-AC4))),0)</f>
        <v>0.93516980518307569</v>
      </c>
      <c r="AI4" s="12">
        <v>213</v>
      </c>
      <c r="AJ4" s="14">
        <v>9.7000000000000003E-2</v>
      </c>
      <c r="AK4" s="15">
        <v>0.21790000000000001</v>
      </c>
      <c r="AL4" s="30">
        <f>AI4*(1-AJ4)*AK4</f>
        <v>41.910668100000002</v>
      </c>
      <c r="AM4" s="19">
        <v>1.65</v>
      </c>
      <c r="AN4" s="19"/>
      <c r="AO4" s="102">
        <f>AO3+AI4-AN4</f>
        <v>1871.3900000000006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11" t="s">
        <v>54</v>
      </c>
      <c r="D5" s="34">
        <v>20113</v>
      </c>
      <c r="E5" s="34">
        <v>3</v>
      </c>
      <c r="F5" s="34">
        <v>18184</v>
      </c>
      <c r="G5" s="35">
        <v>3</v>
      </c>
      <c r="H5" s="35">
        <v>5.3</v>
      </c>
      <c r="I5" s="34">
        <v>18912</v>
      </c>
      <c r="J5" s="35">
        <v>4.7</v>
      </c>
      <c r="K5" s="34">
        <v>16406</v>
      </c>
      <c r="L5" s="36">
        <v>6.9000000000000006E-2</v>
      </c>
      <c r="M5" s="37">
        <f>K5*(1-L5)</f>
        <v>15273.986000000001</v>
      </c>
      <c r="N5" s="28">
        <v>0.66600000000000004</v>
      </c>
      <c r="O5" s="25">
        <f t="shared" si="0"/>
        <v>10172.474676000002</v>
      </c>
      <c r="P5" s="39">
        <v>0.29799999999999999</v>
      </c>
      <c r="Q5" s="25">
        <f t="shared" si="1"/>
        <v>4551.6478280000001</v>
      </c>
      <c r="R5" s="39">
        <v>3.5999999999999997E-2</v>
      </c>
      <c r="S5" s="25">
        <f t="shared" si="2"/>
        <v>549.86349599999994</v>
      </c>
      <c r="T5" s="28">
        <v>0.19</v>
      </c>
      <c r="U5" s="25">
        <f t="shared" si="3"/>
        <v>2902.0573400000003</v>
      </c>
      <c r="V5" s="39">
        <v>0.52400000000000002</v>
      </c>
      <c r="W5" s="25">
        <f t="shared" si="4"/>
        <v>8003.5686640000004</v>
      </c>
      <c r="X5" s="39">
        <v>0.38</v>
      </c>
      <c r="Y5" s="25"/>
      <c r="Z5" s="40">
        <v>2.8800000000000002E-3</v>
      </c>
      <c r="AA5" s="18">
        <f>M5*Z5</f>
        <v>43.989079680000003</v>
      </c>
      <c r="AB5" s="27">
        <f>IF(M5&gt;0,(AD5+AL5)/M5,0)</f>
        <v>3.233673253334133E-3</v>
      </c>
      <c r="AC5" s="40">
        <v>2.0000000000000001E-4</v>
      </c>
      <c r="AD5" s="37">
        <f t="shared" si="5"/>
        <v>3.0547972000000003</v>
      </c>
      <c r="AE5" s="28">
        <v>0.22700000000000001</v>
      </c>
      <c r="AF5" s="41">
        <f>AI5*(1-AJ5)*AE5</f>
        <v>46.479612000000003</v>
      </c>
      <c r="AG5" s="28">
        <f>IF(AND(AE5&gt;0,AC5&gt;0,Z5&gt;0),((Z5-AC5)*AE5)/((AE5-AC5)*Z5),0)</f>
        <v>0.93137615128355877</v>
      </c>
      <c r="AH5" s="29">
        <f t="shared" ref="AH5:AH68" si="6">IF(AND(AB5&gt;0,AK5&gt;0,AC5&gt;0),((AK5*(AB5-AC5))/(AB5*(AK5-AC5))),0)</f>
        <v>0.9389806868764905</v>
      </c>
      <c r="AI5" s="34">
        <v>226</v>
      </c>
      <c r="AJ5" s="36">
        <v>9.4E-2</v>
      </c>
      <c r="AK5" s="38">
        <v>0.2263</v>
      </c>
      <c r="AL5" s="41">
        <f>AI5*(1-AJ5)*AK5</f>
        <v>46.336282799999999</v>
      </c>
      <c r="AM5" s="42">
        <v>1.82</v>
      </c>
      <c r="AN5" s="42"/>
      <c r="AO5" s="114">
        <f>AO4+AI5-AN5</f>
        <v>2097.3900000000003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1" t="s">
        <v>53</v>
      </c>
      <c r="D6" s="43">
        <v>18297</v>
      </c>
      <c r="E6" s="43">
        <v>2</v>
      </c>
      <c r="F6" s="43">
        <v>18805</v>
      </c>
      <c r="G6" s="37">
        <v>2.2999999999999998</v>
      </c>
      <c r="H6" s="37">
        <v>4.9000000000000004</v>
      </c>
      <c r="I6" s="43">
        <v>19395</v>
      </c>
      <c r="J6" s="37">
        <v>3.9</v>
      </c>
      <c r="K6" s="43">
        <v>16316</v>
      </c>
      <c r="L6" s="39">
        <v>7.1999999999999995E-2</v>
      </c>
      <c r="M6" s="37">
        <f>K6*(1-L6)</f>
        <v>15141.248000000001</v>
      </c>
      <c r="N6" s="150">
        <v>0.749</v>
      </c>
      <c r="O6" s="151">
        <f t="shared" si="0"/>
        <v>11340.794752000002</v>
      </c>
      <c r="P6" s="132">
        <v>0.192</v>
      </c>
      <c r="Q6" s="151">
        <f t="shared" si="1"/>
        <v>2907.1196160000004</v>
      </c>
      <c r="R6" s="39">
        <v>5.8999999999999997E-2</v>
      </c>
      <c r="S6" s="25">
        <f t="shared" si="2"/>
        <v>893.33363200000008</v>
      </c>
      <c r="T6" s="28">
        <v>0.19</v>
      </c>
      <c r="U6" s="25">
        <f t="shared" si="3"/>
        <v>2876.8371200000001</v>
      </c>
      <c r="V6" s="39">
        <v>0.53</v>
      </c>
      <c r="W6" s="25">
        <f t="shared" si="4"/>
        <v>8024.8614400000015</v>
      </c>
      <c r="X6" s="39">
        <v>0.39</v>
      </c>
      <c r="Y6" s="25"/>
      <c r="Z6" s="47">
        <v>2.9499999999999999E-3</v>
      </c>
      <c r="AA6" s="18">
        <f>M6*Z6</f>
        <v>44.666681600000004</v>
      </c>
      <c r="AB6" s="27">
        <f>IF(M6&gt;0,(AD6+AL6)/M6,0)</f>
        <v>3.3124511215984311E-3</v>
      </c>
      <c r="AC6" s="47">
        <v>2.4000000000000001E-4</v>
      </c>
      <c r="AD6" s="37">
        <f t="shared" si="5"/>
        <v>3.6338995200000004</v>
      </c>
      <c r="AE6" s="28">
        <v>0.23319999999999999</v>
      </c>
      <c r="AF6" s="41">
        <f>AI6*(1-AJ6)*AE6</f>
        <v>47.960378399999996</v>
      </c>
      <c r="AG6" s="28">
        <f>IF(AND(AE6&gt;0,AC6&gt;0,Z6&gt;0),((Z6-AC6)*AE6)/((AE6-AC6)*Z6),0)</f>
        <v>0.91959047308623576</v>
      </c>
      <c r="AH6" s="29">
        <f t="shared" si="6"/>
        <v>0.92853127977682648</v>
      </c>
      <c r="AI6" s="43">
        <v>227</v>
      </c>
      <c r="AJ6" s="39">
        <v>9.4E-2</v>
      </c>
      <c r="AK6" s="28">
        <v>0.22620000000000001</v>
      </c>
      <c r="AL6" s="41">
        <f>AI6*(1-AJ6)*AK6</f>
        <v>46.520744400000005</v>
      </c>
      <c r="AM6" s="18">
        <v>1.7</v>
      </c>
      <c r="AN6" s="18"/>
      <c r="AO6" s="114">
        <f>AO5+AI6-AN6</f>
        <v>2324.3900000000003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56883</v>
      </c>
      <c r="E7" s="51"/>
      <c r="F7" s="51">
        <f>SUM(F4:F6)</f>
        <v>56098</v>
      </c>
      <c r="G7" s="52"/>
      <c r="H7" s="52"/>
      <c r="I7" s="51">
        <f>SUM(I4:I6)</f>
        <v>57403</v>
      </c>
      <c r="J7" s="52"/>
      <c r="K7" s="51">
        <f>SUM(K4:K6)</f>
        <v>49297</v>
      </c>
      <c r="L7" s="21">
        <f>IF(K7&gt;0,(K4*L4+K5*L5+K6*L6)/K7,0)</f>
        <v>6.8648011035154277E-2</v>
      </c>
      <c r="M7" s="52">
        <f>M4+M5+M6</f>
        <v>45912.859000000004</v>
      </c>
      <c r="N7" s="53">
        <f>IF(M7&gt;0,O7/M7,0)</f>
        <v>0.73185198351511949</v>
      </c>
      <c r="O7" s="54">
        <f>O4+O5+O6</f>
        <v>33601.416928000006</v>
      </c>
      <c r="P7" s="21">
        <f>IF(M7&gt;0,Q7/M7,0)</f>
        <v>0.22591320100540896</v>
      </c>
      <c r="Q7" s="54">
        <f>Q4+Q5+Q6</f>
        <v>10372.320944000001</v>
      </c>
      <c r="R7" s="21">
        <f>IF(M7&gt;0,S7/M7,0)</f>
        <v>4.2234815479471666E-2</v>
      </c>
      <c r="S7" s="54">
        <f>S4+S5+S6</f>
        <v>1939.121128</v>
      </c>
      <c r="T7" s="21">
        <f>IF(M7&gt;0,U7/M7,0)</f>
        <v>0.18831227837499731</v>
      </c>
      <c r="U7" s="54">
        <f>U4+U5+U6</f>
        <v>8645.9550850000014</v>
      </c>
      <c r="V7" s="21">
        <f>IF(M7&gt;0,W7/M7,0)</f>
        <v>0.52496606079355679</v>
      </c>
      <c r="W7" s="54">
        <f>W4+W5+W6</f>
        <v>24102.692729000002</v>
      </c>
      <c r="X7" s="21">
        <f>IF(M7&gt;0,Y7/M7,0)</f>
        <v>0</v>
      </c>
      <c r="Y7" s="54">
        <f>Y4+Y5+Y6</f>
        <v>0</v>
      </c>
      <c r="Z7" s="55">
        <f>IF(M7&gt;0,AA7/M7,0)</f>
        <v>2.8862075443831544E-3</v>
      </c>
      <c r="AA7" s="56">
        <f>SUM(AA4:AA6)</f>
        <v>132.51404003000002</v>
      </c>
      <c r="AB7" s="55">
        <f>IF(M7&gt;0,(AB4*M4+AB5*M5+AB6*M6)/M7,0)</f>
        <v>3.1451088848551121E-3</v>
      </c>
      <c r="AC7" s="55">
        <f>IF(K7&gt;0,(K4*AC4+K5*AC5+K6*AC6)/K7,0)</f>
        <v>2.0987666592287563E-4</v>
      </c>
      <c r="AD7" s="52">
        <f>SUM(AD4:AD6)</f>
        <v>9.6332454700000003</v>
      </c>
      <c r="AE7" s="53">
        <f>IF(K7&gt;0,(K4*AE4+K5*AE5+K6*AE6)/K7,0)</f>
        <v>0.2283795809075603</v>
      </c>
      <c r="AF7" s="58">
        <f>SUM(AF4:AF6)</f>
        <v>137.7162654</v>
      </c>
      <c r="AG7" s="53">
        <f>IF(AND(AA7&gt;0),((AA4*AG4+AA5*AG5+AA6*AG6)/AA7),0)</f>
        <v>0.92815631565107004</v>
      </c>
      <c r="AH7" s="57">
        <f t="shared" si="6"/>
        <v>0.93414630249223674</v>
      </c>
      <c r="AI7" s="51">
        <f>SUM(AI4:AI6)</f>
        <v>666</v>
      </c>
      <c r="AJ7" s="21">
        <f>IF(AI7&gt;0,(AJ4*AI4+AJ5*AI5+AJ6*AI6)/AI7,0)</f>
        <v>9.4959459459459467E-2</v>
      </c>
      <c r="AK7" s="53">
        <f>IF(K7&gt;0,(AK4*K4+AK5*K5+AK6*K6)/K7,0)</f>
        <v>0.22344259285554904</v>
      </c>
      <c r="AL7" s="58">
        <f>SUM(AL4:AL6)</f>
        <v>134.76769530000001</v>
      </c>
      <c r="AM7" s="56"/>
      <c r="AN7" s="56">
        <f>SUM(AN4:AN6)</f>
        <v>0</v>
      </c>
      <c r="AO7" s="106"/>
      <c r="AP7" s="107">
        <f>AO6</f>
        <v>2324.3900000000003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11" t="s">
        <v>50</v>
      </c>
      <c r="D8" s="12">
        <v>8885</v>
      </c>
      <c r="E8" s="12">
        <v>1</v>
      </c>
      <c r="F8" s="12">
        <v>18570</v>
      </c>
      <c r="G8" s="13">
        <v>2.1</v>
      </c>
      <c r="H8" s="13">
        <v>5.3</v>
      </c>
      <c r="I8" s="12">
        <v>18661</v>
      </c>
      <c r="J8" s="13">
        <v>3.6</v>
      </c>
      <c r="K8" s="12">
        <v>16389</v>
      </c>
      <c r="L8" s="14">
        <v>7.4999999999999997E-2</v>
      </c>
      <c r="M8" s="24">
        <f t="shared" ref="M8:M10" si="7">K8*(1-L8)</f>
        <v>15159.825000000001</v>
      </c>
      <c r="N8" s="15">
        <v>0.71</v>
      </c>
      <c r="O8" s="25"/>
      <c r="P8" s="14">
        <v>0.27900000000000003</v>
      </c>
      <c r="Q8" s="25"/>
      <c r="R8" s="16">
        <v>1.0999999999999999E-2</v>
      </c>
      <c r="S8" s="25">
        <f t="shared" ref="S8:S10" si="8">M8*R8</f>
        <v>166.75807499999999</v>
      </c>
      <c r="T8" s="26">
        <v>0.186</v>
      </c>
      <c r="U8" s="25">
        <f t="shared" ref="U8:U10" si="9">M8*T8</f>
        <v>2819.7274500000003</v>
      </c>
      <c r="V8" s="16">
        <v>0.54100000000000004</v>
      </c>
      <c r="W8" s="25">
        <f t="shared" ref="W8:W10" si="10">M8*V8</f>
        <v>8201.465325000001</v>
      </c>
      <c r="X8" s="16">
        <v>0.39</v>
      </c>
      <c r="Y8" s="25">
        <f t="shared" ref="Y8:Y10" si="11">X8*M8</f>
        <v>5912.3317500000003</v>
      </c>
      <c r="Z8" s="17">
        <v>2.9299999999999999E-3</v>
      </c>
      <c r="AA8" s="18">
        <f t="shared" ref="AA8:AA10" si="12">M8*Z8</f>
        <v>44.418287249999999</v>
      </c>
      <c r="AB8" s="27">
        <f>IF(M8&gt;0,(AD8+AL8)/M8,0)</f>
        <v>2.6981047241640323E-3</v>
      </c>
      <c r="AC8" s="17">
        <v>2.5000000000000001E-4</v>
      </c>
      <c r="AD8" s="24">
        <f t="shared" ref="AD8:AD10" si="13">AC8*M8</f>
        <v>3.7899562500000004</v>
      </c>
      <c r="AE8" s="118">
        <v>0.22750000000000001</v>
      </c>
      <c r="AF8" s="30">
        <f t="shared" ref="AF8:AF10" si="14">AI8*(1-AJ8)*AE8</f>
        <v>38.135370000000002</v>
      </c>
      <c r="AG8" s="28">
        <f t="shared" ref="AG8:AG10" si="15">IF(AND(AE8&gt;0,AC8&gt;0,Z8&gt;0),((Z8-AC8)*AE8)/((AE8-AC8)*Z8),0)</f>
        <v>0.91568201188719556</v>
      </c>
      <c r="AH8" s="60">
        <f t="shared" si="6"/>
        <v>0.90836807521805507</v>
      </c>
      <c r="AI8" s="12">
        <v>183</v>
      </c>
      <c r="AJ8" s="14">
        <v>8.4000000000000005E-2</v>
      </c>
      <c r="AK8" s="15">
        <v>0.22140000000000001</v>
      </c>
      <c r="AL8" s="30">
        <f t="shared" ref="AL8:AL10" si="16">AI8*(1-AJ8)*AK8</f>
        <v>37.112839200000003</v>
      </c>
      <c r="AM8" s="19">
        <v>1.6</v>
      </c>
      <c r="AN8" s="19">
        <v>1201.3599999999999</v>
      </c>
      <c r="AO8" s="102">
        <f>AO6+AI8-AN8</f>
        <v>1306.0300000000004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11" t="s">
        <v>54</v>
      </c>
      <c r="D9" s="34">
        <v>19725</v>
      </c>
      <c r="E9" s="34">
        <v>8</v>
      </c>
      <c r="F9" s="34">
        <v>16142</v>
      </c>
      <c r="G9" s="35">
        <v>3.4</v>
      </c>
      <c r="H9" s="35">
        <v>4.3</v>
      </c>
      <c r="I9" s="34">
        <v>17058</v>
      </c>
      <c r="J9" s="35">
        <v>3.9</v>
      </c>
      <c r="K9" s="34">
        <v>16266</v>
      </c>
      <c r="L9" s="36">
        <v>7.2999999999999995E-2</v>
      </c>
      <c r="M9" s="37">
        <f t="shared" si="7"/>
        <v>15078.582</v>
      </c>
      <c r="N9" s="38">
        <v>0.55400000000000005</v>
      </c>
      <c r="O9" s="25">
        <f t="shared" ref="O9:O10" si="17">M9*N9</f>
        <v>8353.5344280000008</v>
      </c>
      <c r="P9" s="36">
        <v>0.41599999999999998</v>
      </c>
      <c r="Q9" s="25">
        <f t="shared" ref="Q9:Q10" si="18">M9*P9</f>
        <v>6272.6901120000002</v>
      </c>
      <c r="R9" s="39">
        <v>0.03</v>
      </c>
      <c r="S9" s="25">
        <f t="shared" si="8"/>
        <v>452.35746</v>
      </c>
      <c r="T9" s="28">
        <v>0.20399999999999999</v>
      </c>
      <c r="U9" s="25">
        <f t="shared" si="9"/>
        <v>3076.0307279999997</v>
      </c>
      <c r="V9" s="39">
        <v>0.51600000000000001</v>
      </c>
      <c r="W9" s="25">
        <f t="shared" si="10"/>
        <v>7780.5483120000008</v>
      </c>
      <c r="X9" s="39">
        <v>0.38</v>
      </c>
      <c r="Y9" s="25">
        <f t="shared" si="11"/>
        <v>5729.8611600000004</v>
      </c>
      <c r="Z9" s="40">
        <v>2.9099999999999998E-3</v>
      </c>
      <c r="AA9" s="18">
        <f t="shared" si="12"/>
        <v>43.878673620000001</v>
      </c>
      <c r="AB9" s="27">
        <f>IF(M9&gt;0,(AD9+AL9)/M9,0)</f>
        <v>2.7118733896861124E-3</v>
      </c>
      <c r="AC9" s="40">
        <v>2.4000000000000001E-4</v>
      </c>
      <c r="AD9" s="37">
        <f t="shared" si="13"/>
        <v>3.6188596800000004</v>
      </c>
      <c r="AE9" s="28">
        <v>0.23169999999999999</v>
      </c>
      <c r="AF9" s="41">
        <f t="shared" si="14"/>
        <v>37.613251200000001</v>
      </c>
      <c r="AG9" s="28">
        <f t="shared" si="15"/>
        <v>0.91847715220549786</v>
      </c>
      <c r="AH9" s="29">
        <f t="shared" si="6"/>
        <v>0.91245407790098576</v>
      </c>
      <c r="AI9" s="34">
        <v>178</v>
      </c>
      <c r="AJ9" s="36">
        <v>8.7999999999999995E-2</v>
      </c>
      <c r="AK9" s="38">
        <v>0.2296</v>
      </c>
      <c r="AL9" s="41">
        <f t="shared" si="16"/>
        <v>37.272345600000001</v>
      </c>
      <c r="AM9" s="42">
        <v>1.6</v>
      </c>
      <c r="AN9" s="42"/>
      <c r="AO9" s="114">
        <f>AO8+AI9-AN9</f>
        <v>1484.0300000000004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11" t="s">
        <v>53</v>
      </c>
      <c r="D10" s="43">
        <v>22071</v>
      </c>
      <c r="E10" s="43">
        <v>2</v>
      </c>
      <c r="F10" s="43">
        <v>17440</v>
      </c>
      <c r="G10" s="37">
        <v>2.7</v>
      </c>
      <c r="H10" s="37">
        <v>5.2</v>
      </c>
      <c r="I10" s="43">
        <v>18081</v>
      </c>
      <c r="J10" s="37">
        <v>3.4</v>
      </c>
      <c r="K10" s="43">
        <v>16492</v>
      </c>
      <c r="L10" s="39">
        <v>7.0999999999999994E-2</v>
      </c>
      <c r="M10" s="37">
        <f t="shared" si="7"/>
        <v>15321.068000000001</v>
      </c>
      <c r="N10" s="28">
        <v>0.61299999999999999</v>
      </c>
      <c r="O10" s="25">
        <f t="shared" si="17"/>
        <v>9391.8146840000009</v>
      </c>
      <c r="P10" s="39">
        <v>0.36599999999999999</v>
      </c>
      <c r="Q10" s="25">
        <f t="shared" si="18"/>
        <v>5607.5108880000007</v>
      </c>
      <c r="R10" s="39">
        <v>2.1000000000000001E-2</v>
      </c>
      <c r="S10" s="25">
        <f t="shared" si="8"/>
        <v>321.74242800000002</v>
      </c>
      <c r="T10" s="28">
        <v>0.18</v>
      </c>
      <c r="U10" s="25">
        <f t="shared" si="9"/>
        <v>2757.7922400000002</v>
      </c>
      <c r="V10" s="39">
        <v>0.52900000000000003</v>
      </c>
      <c r="W10" s="25">
        <f t="shared" si="10"/>
        <v>8104.8449720000008</v>
      </c>
      <c r="X10" s="39">
        <v>0.39</v>
      </c>
      <c r="Y10" s="25">
        <f t="shared" si="11"/>
        <v>5975.2165200000009</v>
      </c>
      <c r="Z10" s="47">
        <v>2.98E-3</v>
      </c>
      <c r="AA10" s="18">
        <f t="shared" si="12"/>
        <v>45.656782640000003</v>
      </c>
      <c r="AB10" s="27">
        <f>IF(M10&gt;0,(AD10+AL10)/M10,0)</f>
        <v>3.2926616003531865E-3</v>
      </c>
      <c r="AC10" s="47">
        <v>2.5999999999999998E-4</v>
      </c>
      <c r="AD10" s="37">
        <f t="shared" si="13"/>
        <v>3.98347768</v>
      </c>
      <c r="AE10" s="28">
        <v>0.2366</v>
      </c>
      <c r="AF10" s="41">
        <f t="shared" si="14"/>
        <v>47.425760199999999</v>
      </c>
      <c r="AG10" s="28">
        <f t="shared" si="15"/>
        <v>0.91375580511071242</v>
      </c>
      <c r="AH10" s="29">
        <f t="shared" si="6"/>
        <v>0.92207077236412549</v>
      </c>
      <c r="AI10" s="43">
        <v>221</v>
      </c>
      <c r="AJ10" s="39">
        <v>9.2999999999999999E-2</v>
      </c>
      <c r="AK10" s="28">
        <v>0.23180000000000001</v>
      </c>
      <c r="AL10" s="41">
        <f t="shared" si="16"/>
        <v>46.4636146</v>
      </c>
      <c r="AM10" s="18">
        <v>1.8</v>
      </c>
      <c r="AN10" s="18"/>
      <c r="AO10" s="114">
        <f>AO9+AI10-AN10</f>
        <v>1705.0300000000004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9">SUM(D8:D10)</f>
        <v>50681</v>
      </c>
      <c r="E11" s="51"/>
      <c r="F11" s="51">
        <f t="shared" ref="F11" si="20">SUM(F8:F10)</f>
        <v>52152</v>
      </c>
      <c r="G11" s="52"/>
      <c r="H11" s="52"/>
      <c r="I11" s="51">
        <f t="shared" ref="I11:K11" si="21">SUM(I8:I10)</f>
        <v>53800</v>
      </c>
      <c r="J11" s="52"/>
      <c r="K11" s="51">
        <f t="shared" si="21"/>
        <v>49147</v>
      </c>
      <c r="L11" s="21">
        <f t="shared" ref="L11" si="22">IF(K11&gt;0,(K8*L8+K9*L9+K10*L10)/K11,0)</f>
        <v>7.299580849288867E-2</v>
      </c>
      <c r="M11" s="52">
        <f t="shared" ref="M11" si="23">M8+M9+M10</f>
        <v>45559.474999999999</v>
      </c>
      <c r="N11" s="53">
        <f t="shared" ref="N11" si="24">IF(M11&gt;0,O11/M11,0)</f>
        <v>0.38949854255344257</v>
      </c>
      <c r="O11" s="54">
        <f t="shared" ref="O11" si="25">O8+O9+O10</f>
        <v>17745.349112000004</v>
      </c>
      <c r="P11" s="21">
        <f t="shared" ref="P11" si="26">IF(M11&gt;0,Q11/M11,0)</f>
        <v>0.26076246488792948</v>
      </c>
      <c r="Q11" s="54">
        <f t="shared" ref="Q11" si="27">Q8+Q9+Q10</f>
        <v>11880.201000000001</v>
      </c>
      <c r="R11" s="21">
        <f t="shared" ref="R11" si="28">IF(M11&gt;0,S11/M11,0)</f>
        <v>2.0651202916627115E-2</v>
      </c>
      <c r="S11" s="54">
        <f t="shared" ref="S11" si="29">S8+S9+S10</f>
        <v>940.85796300000004</v>
      </c>
      <c r="T11" s="21">
        <f t="shared" ref="T11" si="30">IF(M11&gt;0,U11/M11,0)</f>
        <v>0.18993964302705421</v>
      </c>
      <c r="U11" s="54">
        <f t="shared" ref="U11" si="31">U8+U9+U10</f>
        <v>8653.5504180000007</v>
      </c>
      <c r="V11" s="21">
        <f t="shared" ref="V11" si="32">IF(M11&gt;0,W11/M11,0)</f>
        <v>0.52869043396571191</v>
      </c>
      <c r="W11" s="54">
        <f t="shared" ref="W11" si="33">W8+W9+W10</f>
        <v>24086.858609000003</v>
      </c>
      <c r="X11" s="21">
        <f t="shared" ref="X11" si="34">IF(M11&gt;0,Y11/M11,0)</f>
        <v>0.38669035211665637</v>
      </c>
      <c r="Y11" s="54">
        <f t="shared" ref="Y11" si="35">Y8+Y9+Y10</f>
        <v>17617.409430000003</v>
      </c>
      <c r="Z11" s="55">
        <f t="shared" ref="Z11" si="36">IF(M11&gt;0,AA11/M11,0)</f>
        <v>2.9401950639246829E-3</v>
      </c>
      <c r="AA11" s="56">
        <f t="shared" ref="AA11" si="37">SUM(AA8:AA10)</f>
        <v>133.95374350999998</v>
      </c>
      <c r="AB11" s="55">
        <f t="shared" ref="AB11" si="38">IF(M11&gt;0,(AB8*M8+AB9*M9+AB10*M10)/M11,0)</f>
        <v>2.9026035310986357E-3</v>
      </c>
      <c r="AC11" s="55">
        <f t="shared" ref="AC11" si="39">IF(K11&gt;0,(K8*AC8+K9*AC9+K10*AC10)/K11,0)</f>
        <v>2.5004598449549311E-4</v>
      </c>
      <c r="AD11" s="52">
        <f t="shared" ref="AD11" si="40">SUM(AD8:AD10)</f>
        <v>11.392293610000001</v>
      </c>
      <c r="AE11" s="53">
        <f t="shared" ref="AE11" si="41">IF(K11&gt;0,(K8*AE8+K9*AE9+K10*AE10)/K11,0)</f>
        <v>0.2319436974789916</v>
      </c>
      <c r="AF11" s="58">
        <f t="shared" ref="AF11" si="42">SUM(AF8:AF10)</f>
        <v>123.1743814</v>
      </c>
      <c r="AG11" s="53">
        <f t="shared" ref="AG11" si="43">IF(AND(AA11&gt;0),((AA8*AG8+AA9*AG9+AA10*AG10)/AA11),0)</f>
        <v>0.91594107628305355</v>
      </c>
      <c r="AH11" s="57">
        <f t="shared" si="6"/>
        <v>0.91485965207410713</v>
      </c>
      <c r="AI11" s="51">
        <f t="shared" ref="AI11" si="44">SUM(AI8:AI10)</f>
        <v>582</v>
      </c>
      <c r="AJ11" s="21">
        <f t="shared" ref="AJ11" si="45">IF(AI11&gt;0,(AJ8*AI8+AJ9*AI9+AJ10*AI10)/AI11,0)</f>
        <v>8.8640893470790377E-2</v>
      </c>
      <c r="AK11" s="53">
        <f t="shared" ref="AK11" si="46">IF(K11&gt;0,(AK8*K8+AK9*K9+AK10*K10)/K11,0)</f>
        <v>0.22760379677294648</v>
      </c>
      <c r="AL11" s="58">
        <f t="shared" ref="AL11" si="47">SUM(AL8:AL10)</f>
        <v>120.8487994</v>
      </c>
      <c r="AM11" s="56"/>
      <c r="AN11" s="56">
        <f t="shared" ref="AN11" si="48">SUM(AN8:AN10)</f>
        <v>1201.3599999999999</v>
      </c>
      <c r="AO11" s="106"/>
      <c r="AP11" s="107">
        <f>AO10</f>
        <v>1705.0300000000004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11" t="s">
        <v>50</v>
      </c>
      <c r="D12" s="12">
        <v>8891</v>
      </c>
      <c r="E12" s="12">
        <v>2</v>
      </c>
      <c r="F12" s="12">
        <v>4860</v>
      </c>
      <c r="G12" s="13">
        <v>3.8</v>
      </c>
      <c r="H12" s="13">
        <v>6.2</v>
      </c>
      <c r="I12" s="12">
        <v>5402</v>
      </c>
      <c r="J12" s="13">
        <v>6.7</v>
      </c>
      <c r="K12" s="12">
        <v>14984</v>
      </c>
      <c r="L12" s="14">
        <v>7.3999999999999996E-2</v>
      </c>
      <c r="M12" s="24">
        <f t="shared" ref="M12:M14" si="50">K12*(1-L12)</f>
        <v>13875.184000000001</v>
      </c>
      <c r="N12" s="15">
        <v>0.78200000000000003</v>
      </c>
      <c r="O12" s="25">
        <f t="shared" ref="O12:O14" si="51">M12*N12</f>
        <v>10850.393888000001</v>
      </c>
      <c r="P12" s="14">
        <v>0.187</v>
      </c>
      <c r="Q12" s="25">
        <f t="shared" ref="Q12:Q14" si="52">M12*P12</f>
        <v>2594.659408</v>
      </c>
      <c r="R12" s="16">
        <v>3.1E-2</v>
      </c>
      <c r="S12" s="25">
        <f t="shared" ref="S12:S14" si="53">M12*R12</f>
        <v>430.13070400000004</v>
      </c>
      <c r="T12" s="26">
        <v>0.17699999999999999</v>
      </c>
      <c r="U12" s="25">
        <f t="shared" ref="U12:U14" si="54">M12*T12</f>
        <v>2455.9075680000001</v>
      </c>
      <c r="V12" s="16">
        <v>0.54200000000000004</v>
      </c>
      <c r="W12" s="25">
        <f t="shared" ref="W12:W14" si="55">M12*V12</f>
        <v>7520.3497280000011</v>
      </c>
      <c r="X12" s="16">
        <v>0.39</v>
      </c>
      <c r="Y12" s="25">
        <f t="shared" ref="Y12:Y14" si="56">X12*M12</f>
        <v>5411.3217600000007</v>
      </c>
      <c r="Z12" s="17">
        <v>2.9499999999999999E-3</v>
      </c>
      <c r="AA12" s="18">
        <f t="shared" ref="AA12:AA14" si="57">M12*Z12</f>
        <v>40.931792800000004</v>
      </c>
      <c r="AB12" s="27">
        <f>IF(M12&gt;0,(AD12+AL12)/M12,0)</f>
        <v>3.6230963135335712E-3</v>
      </c>
      <c r="AC12" s="17">
        <v>2.5000000000000001E-4</v>
      </c>
      <c r="AD12" s="24">
        <f t="shared" ref="AD12:AD14" si="58">AC12*M12</f>
        <v>3.4687960000000002</v>
      </c>
      <c r="AE12" s="118">
        <v>0.24299999999999999</v>
      </c>
      <c r="AF12" s="30">
        <f t="shared" ref="AF12:AF14" si="59">AI12*(1-AJ12)*AE12</f>
        <v>47.17116</v>
      </c>
      <c r="AG12" s="28">
        <f t="shared" ref="AG12:AG14" si="60">IF(AND(AE12&gt;0,AC12&gt;0,Z12&gt;0),((Z12-AC12)*AE12)/((AE12-AC12)*Z12),0)</f>
        <v>0.91619682661592994</v>
      </c>
      <c r="AH12" s="60">
        <f t="shared" si="6"/>
        <v>0.93196461343927994</v>
      </c>
      <c r="AI12" s="12">
        <v>211</v>
      </c>
      <c r="AJ12" s="14">
        <v>0.08</v>
      </c>
      <c r="AK12" s="15">
        <v>0.24110000000000001</v>
      </c>
      <c r="AL12" s="30">
        <f t="shared" ref="AL12:AL14" si="61">AI12*(1-AJ12)*AK12</f>
        <v>46.802332</v>
      </c>
      <c r="AM12" s="19">
        <v>1.78</v>
      </c>
      <c r="AN12" s="19"/>
      <c r="AO12" s="102">
        <f>AO10+AI12-AN12</f>
        <v>1916.0300000000004</v>
      </c>
      <c r="AP12" s="103"/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51</v>
      </c>
      <c r="D13" s="34">
        <v>12803</v>
      </c>
      <c r="E13" s="34">
        <v>1</v>
      </c>
      <c r="F13" s="34">
        <v>7290</v>
      </c>
      <c r="G13" s="35">
        <v>3.7</v>
      </c>
      <c r="H13" s="35">
        <v>6</v>
      </c>
      <c r="I13" s="34">
        <v>8106</v>
      </c>
      <c r="J13" s="35">
        <v>8.5</v>
      </c>
      <c r="K13" s="34">
        <v>14520</v>
      </c>
      <c r="L13" s="36">
        <v>6.8000000000000005E-2</v>
      </c>
      <c r="M13" s="37">
        <f t="shared" si="50"/>
        <v>13532.64</v>
      </c>
      <c r="N13" s="38">
        <v>0.64800000000000002</v>
      </c>
      <c r="O13" s="25">
        <f t="shared" si="51"/>
        <v>8769.1507199999996</v>
      </c>
      <c r="P13" s="36">
        <v>0.34200000000000003</v>
      </c>
      <c r="Q13" s="25">
        <f t="shared" si="52"/>
        <v>4628.1628799999999</v>
      </c>
      <c r="R13" s="39">
        <v>0.01</v>
      </c>
      <c r="S13" s="25">
        <f t="shared" si="53"/>
        <v>135.32640000000001</v>
      </c>
      <c r="T13" s="28">
        <v>0.184</v>
      </c>
      <c r="U13" s="25">
        <f t="shared" si="54"/>
        <v>2490.00576</v>
      </c>
      <c r="V13" s="39">
        <v>0.54</v>
      </c>
      <c r="W13" s="25">
        <f t="shared" si="55"/>
        <v>7307.6256000000003</v>
      </c>
      <c r="X13" s="39">
        <v>0.39</v>
      </c>
      <c r="Y13" s="25">
        <f t="shared" si="56"/>
        <v>5277.7295999999997</v>
      </c>
      <c r="Z13" s="40">
        <v>2.8800000000000002E-3</v>
      </c>
      <c r="AA13" s="18">
        <f t="shared" si="57"/>
        <v>38.974003199999999</v>
      </c>
      <c r="AB13" s="27">
        <f>IF(M13&gt;0,(AD13+AL13)/M13,0)</f>
        <v>3.0116030574965417E-3</v>
      </c>
      <c r="AC13" s="40">
        <v>2.5000000000000001E-4</v>
      </c>
      <c r="AD13" s="37">
        <f t="shared" si="58"/>
        <v>3.3831599999999997</v>
      </c>
      <c r="AE13" s="28">
        <v>0.23080000000000001</v>
      </c>
      <c r="AF13" s="41">
        <f t="shared" si="59"/>
        <v>37.583472</v>
      </c>
      <c r="AG13" s="28">
        <f t="shared" si="60"/>
        <v>0.91418467914889523</v>
      </c>
      <c r="AH13" s="29">
        <f t="shared" si="6"/>
        <v>0.91798771866099038</v>
      </c>
      <c r="AI13" s="34">
        <v>177</v>
      </c>
      <c r="AJ13" s="36">
        <v>0.08</v>
      </c>
      <c r="AK13" s="38">
        <v>0.22950000000000001</v>
      </c>
      <c r="AL13" s="41">
        <f t="shared" si="61"/>
        <v>37.371780000000001</v>
      </c>
      <c r="AM13" s="42">
        <v>1.6</v>
      </c>
      <c r="AN13" s="42"/>
      <c r="AO13" s="114">
        <f>AO12+AI13-AN13</f>
        <v>2093.0300000000007</v>
      </c>
      <c r="AP13" s="105"/>
      <c r="AQ13" s="43"/>
      <c r="AR13" s="44"/>
      <c r="AS13" s="45"/>
      <c r="AT13" s="45"/>
      <c r="AU13" s="45"/>
      <c r="AV13" s="45"/>
    </row>
    <row r="14" spans="1:48" x14ac:dyDescent="0.2">
      <c r="A14" s="188"/>
      <c r="B14" s="33">
        <v>3</v>
      </c>
      <c r="C14" s="11" t="s">
        <v>53</v>
      </c>
      <c r="D14" s="43">
        <v>16700</v>
      </c>
      <c r="E14" s="43">
        <v>1</v>
      </c>
      <c r="F14" s="43">
        <v>18518</v>
      </c>
      <c r="G14" s="37">
        <v>3.6</v>
      </c>
      <c r="H14" s="37">
        <v>5.8</v>
      </c>
      <c r="I14" s="43">
        <v>18661</v>
      </c>
      <c r="J14" s="37">
        <v>6.9</v>
      </c>
      <c r="K14" s="43">
        <v>15059</v>
      </c>
      <c r="L14" s="39">
        <v>7.0999999999999994E-2</v>
      </c>
      <c r="M14" s="37">
        <f t="shared" si="50"/>
        <v>13989.811000000002</v>
      </c>
      <c r="N14" s="28">
        <v>0.70299999999999996</v>
      </c>
      <c r="O14" s="25">
        <f t="shared" si="51"/>
        <v>9834.8371330000009</v>
      </c>
      <c r="P14" s="39">
        <v>0.25800000000000001</v>
      </c>
      <c r="Q14" s="25">
        <f t="shared" si="52"/>
        <v>3609.3712380000006</v>
      </c>
      <c r="R14" s="39">
        <v>3.9E-2</v>
      </c>
      <c r="S14" s="25">
        <f t="shared" si="53"/>
        <v>545.60262900000009</v>
      </c>
      <c r="T14" s="28">
        <v>0.2</v>
      </c>
      <c r="U14" s="25">
        <f t="shared" si="54"/>
        <v>2797.9622000000004</v>
      </c>
      <c r="V14" s="39">
        <v>0.50900000000000001</v>
      </c>
      <c r="W14" s="25">
        <f t="shared" si="55"/>
        <v>7120.8137990000005</v>
      </c>
      <c r="X14" s="39">
        <v>0.39</v>
      </c>
      <c r="Y14" s="25">
        <f t="shared" si="56"/>
        <v>5456.0262900000007</v>
      </c>
      <c r="Z14" s="47">
        <v>2.99E-3</v>
      </c>
      <c r="AA14" s="18">
        <f t="shared" si="57"/>
        <v>41.829534890000005</v>
      </c>
      <c r="AB14" s="27">
        <f>IF(M14&gt;0,(AD14+AL14)/M14,0)</f>
        <v>3.1895968094207989E-3</v>
      </c>
      <c r="AC14" s="47">
        <v>2.3000000000000001E-4</v>
      </c>
      <c r="AD14" s="37">
        <f t="shared" si="58"/>
        <v>3.2176565300000006</v>
      </c>
      <c r="AE14" s="28">
        <v>0.23799999999999999</v>
      </c>
      <c r="AF14" s="41">
        <f t="shared" si="59"/>
        <v>43.506399999999999</v>
      </c>
      <c r="AG14" s="28">
        <f t="shared" si="60"/>
        <v>0.92396983510244235</v>
      </c>
      <c r="AH14" s="29">
        <f t="shared" si="6"/>
        <v>0.92883375906197452</v>
      </c>
      <c r="AI14" s="43">
        <v>200</v>
      </c>
      <c r="AJ14" s="39">
        <v>8.5999999999999993E-2</v>
      </c>
      <c r="AK14" s="28">
        <v>0.22650000000000001</v>
      </c>
      <c r="AL14" s="41">
        <f t="shared" si="61"/>
        <v>41.404200000000003</v>
      </c>
      <c r="AM14" s="18">
        <v>1.7</v>
      </c>
      <c r="AN14" s="18"/>
      <c r="AO14" s="114">
        <f>AO13+AI14-AN14</f>
        <v>2293.0300000000007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62">SUM(D12:D14)</f>
        <v>38394</v>
      </c>
      <c r="E15" s="51"/>
      <c r="F15" s="51">
        <f t="shared" ref="F15" si="63">SUM(F12:F14)</f>
        <v>30668</v>
      </c>
      <c r="G15" s="52"/>
      <c r="H15" s="52"/>
      <c r="I15" s="51">
        <f t="shared" ref="I15:K15" si="64">SUM(I12:I14)</f>
        <v>32169</v>
      </c>
      <c r="J15" s="52"/>
      <c r="K15" s="51">
        <f t="shared" si="64"/>
        <v>44563</v>
      </c>
      <c r="L15" s="21">
        <f t="shared" ref="L15" si="65">IF(K15&gt;0,(K12*L12+K13*L13+K14*L14)/K15,0)</f>
        <v>7.1031236676166329E-2</v>
      </c>
      <c r="M15" s="52">
        <f t="shared" ref="M15" si="66">M12+M13+M14</f>
        <v>41397.635000000002</v>
      </c>
      <c r="N15" s="53">
        <f t="shared" ref="N15" si="67">IF(M15&gt;0,O15/M15,0)</f>
        <v>0.71149914097749789</v>
      </c>
      <c r="O15" s="54">
        <f t="shared" ref="O15" si="68">O12+O13+O14</f>
        <v>29454.381741000001</v>
      </c>
      <c r="P15" s="21">
        <f t="shared" ref="P15" si="69">IF(M15&gt;0,Q15/M15,0)</f>
        <v>0.26166213422578366</v>
      </c>
      <c r="Q15" s="54">
        <f t="shared" ref="Q15" si="70">Q12+Q13+Q14</f>
        <v>10832.193525999999</v>
      </c>
      <c r="R15" s="21">
        <f t="shared" ref="R15" si="71">IF(M15&gt;0,S15/M15,0)</f>
        <v>2.683872479671846E-2</v>
      </c>
      <c r="S15" s="54">
        <f t="shared" ref="S15" si="72">S12+S13+S14</f>
        <v>1111.0597330000001</v>
      </c>
      <c r="T15" s="21">
        <f t="shared" ref="T15" si="73">IF(M15&gt;0,U15/M15,0)</f>
        <v>0.18706081948884279</v>
      </c>
      <c r="U15" s="54">
        <f t="shared" ref="U15" si="74">U12+U13+U14</f>
        <v>7743.8755280000005</v>
      </c>
      <c r="V15" s="21">
        <f t="shared" ref="V15" si="75">IF(M15&gt;0,W15/M15,0)</f>
        <v>0.53019427624307525</v>
      </c>
      <c r="W15" s="54">
        <f t="shared" ref="W15" si="76">W12+W13+W14</f>
        <v>21948.789127</v>
      </c>
      <c r="X15" s="21">
        <f t="shared" ref="X15" si="77">IF(M15&gt;0,Y15/M15,0)</f>
        <v>0.39000000000000007</v>
      </c>
      <c r="Y15" s="54">
        <f t="shared" ref="Y15" si="78">Y12+Y13+Y14</f>
        <v>16145.077650000003</v>
      </c>
      <c r="Z15" s="55">
        <f t="shared" ref="Z15" si="79">IF(M15&gt;0,AA15/M15,0)</f>
        <v>2.940634915255425E-3</v>
      </c>
      <c r="AA15" s="56">
        <f t="shared" ref="AA15" si="80">SUM(AA12:AA14)</f>
        <v>121.73533089000001</v>
      </c>
      <c r="AB15" s="55">
        <f t="shared" ref="AB15" si="81">IF(M15&gt;0,(AB12*M12+AB13*M13+AB14*M14)/M15,0)</f>
        <v>3.2767071000553536E-3</v>
      </c>
      <c r="AC15" s="55">
        <f t="shared" ref="AC15" si="82">IF(K15&gt;0,(K12*AC12+K13*AC13+K14*AC14)/K15,0)</f>
        <v>2.4324147835648409E-4</v>
      </c>
      <c r="AD15" s="52">
        <f t="shared" ref="AD15" si="83">SUM(AD12:AD14)</f>
        <v>10.069612530000001</v>
      </c>
      <c r="AE15" s="53">
        <f t="shared" ref="AE15" si="84">IF(K15&gt;0,(K12*AE12+K13*AE13+K14*AE14)/K15,0)</f>
        <v>0.23733523326526487</v>
      </c>
      <c r="AF15" s="58">
        <f t="shared" ref="AF15" si="85">SUM(AF12:AF14)</f>
        <v>128.261032</v>
      </c>
      <c r="AG15" s="53">
        <f t="shared" ref="AG15" si="86">IF(AND(AA15&gt;0),((AA12*AG12+AA13*AG13+AA14*AG14)/AA15),0)</f>
        <v>0.91822351752040265</v>
      </c>
      <c r="AH15" s="57">
        <f t="shared" si="6"/>
        <v>0.9267365118311256</v>
      </c>
      <c r="AI15" s="51">
        <f t="shared" ref="AI15" si="87">SUM(AI12:AI14)</f>
        <v>588</v>
      </c>
      <c r="AJ15" s="21">
        <f t="shared" ref="AJ15" si="88">IF(AI15&gt;0,(AJ12*AI12+AJ13*AI13+AJ14*AI14)/AI15,0)</f>
        <v>8.2040816326530597E-2</v>
      </c>
      <c r="AK15" s="53">
        <f t="shared" ref="AK15" si="89">IF(K15&gt;0,(AK12*K12+AK13*K13+AK14*K14)/K15,0)</f>
        <v>0.23238664138410789</v>
      </c>
      <c r="AL15" s="58">
        <f t="shared" ref="AL15" si="90">SUM(AL12:AL14)</f>
        <v>125.57831200000001</v>
      </c>
      <c r="AM15" s="56"/>
      <c r="AN15" s="56">
        <f t="shared" ref="AN15" si="91">SUM(AN12:AN14)</f>
        <v>0</v>
      </c>
      <c r="AO15" s="106"/>
      <c r="AP15" s="107">
        <f>AO14</f>
        <v>2293.0300000000007</v>
      </c>
      <c r="AQ15" s="51">
        <f t="shared" ref="AQ15" si="92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50</v>
      </c>
      <c r="D16" s="12">
        <v>4410</v>
      </c>
      <c r="E16" s="12">
        <v>1</v>
      </c>
      <c r="F16" s="12">
        <v>15507</v>
      </c>
      <c r="G16" s="13">
        <v>4.5</v>
      </c>
      <c r="H16" s="13">
        <v>6.8</v>
      </c>
      <c r="I16" s="12">
        <v>16690</v>
      </c>
      <c r="J16" s="13">
        <v>6.8</v>
      </c>
      <c r="K16" s="12">
        <v>15082</v>
      </c>
      <c r="L16" s="14">
        <v>7.4999999999999997E-2</v>
      </c>
      <c r="M16" s="24">
        <f t="shared" ref="M16:M18" si="93">K16*(1-L16)</f>
        <v>13950.85</v>
      </c>
      <c r="N16" s="15">
        <v>0.71699999999999997</v>
      </c>
      <c r="O16" s="25">
        <f t="shared" ref="O16:O18" si="94">M16*N16</f>
        <v>10002.75945</v>
      </c>
      <c r="P16" s="14">
        <v>0.23899999999999999</v>
      </c>
      <c r="Q16" s="25">
        <f t="shared" ref="Q16:Q18" si="95">M16*P16</f>
        <v>3334.25315</v>
      </c>
      <c r="R16" s="16">
        <v>4.3999999999999997E-2</v>
      </c>
      <c r="S16" s="25">
        <f t="shared" ref="S16:S18" si="96">M16*R16</f>
        <v>613.8374</v>
      </c>
      <c r="T16" s="26">
        <v>0.187</v>
      </c>
      <c r="U16" s="25">
        <f t="shared" ref="U16:U18" si="97">M16*T16</f>
        <v>2608.8089500000001</v>
      </c>
      <c r="V16" s="16">
        <v>0.52500000000000002</v>
      </c>
      <c r="W16" s="25">
        <f t="shared" ref="W16:W18" si="98">M16*V16</f>
        <v>7324.1962500000009</v>
      </c>
      <c r="X16" s="16">
        <v>0.39</v>
      </c>
      <c r="Y16" s="25">
        <f t="shared" ref="Y16:Y18" si="99">X16*M16</f>
        <v>5440.8315000000002</v>
      </c>
      <c r="Z16" s="17">
        <v>3.15E-3</v>
      </c>
      <c r="AA16" s="18">
        <f t="shared" ref="AA16:AA18" si="100">M16*Z16</f>
        <v>43.9451775</v>
      </c>
      <c r="AB16" s="27">
        <f>IF(M16&gt;0,(AD16+AL16)/M16,0)</f>
        <v>3.2147986825175529E-3</v>
      </c>
      <c r="AC16" s="17">
        <v>2.2000000000000001E-4</v>
      </c>
      <c r="AD16" s="24">
        <f t="shared" ref="AD16:AD18" si="101">AC16*M16</f>
        <v>3.0691870000000003</v>
      </c>
      <c r="AE16" s="118">
        <v>0.23930000000000001</v>
      </c>
      <c r="AF16" s="30">
        <f t="shared" ref="AF16:AF18" si="102">AI16*(1-AJ16)*AE16</f>
        <v>42.132115200000008</v>
      </c>
      <c r="AG16" s="28">
        <f t="shared" ref="AG16:AG18" si="103">IF(AND(AE16&gt;0,AC16&gt;0,Z16&gt;0),((Z16-AC16)*AE16)/((AE16-AC16)*Z16),0)</f>
        <v>0.93101465671316752</v>
      </c>
      <c r="AH16" s="60">
        <f t="shared" si="6"/>
        <v>0.93243093032364521</v>
      </c>
      <c r="AI16" s="12">
        <v>192</v>
      </c>
      <c r="AJ16" s="14">
        <v>8.3000000000000004E-2</v>
      </c>
      <c r="AK16" s="15">
        <v>0.23730000000000001</v>
      </c>
      <c r="AL16" s="30">
        <f t="shared" ref="AL16:AL18" si="104">AI16*(1-AJ16)*AK16</f>
        <v>41.779987200000008</v>
      </c>
      <c r="AM16" s="19">
        <v>1.7</v>
      </c>
      <c r="AN16" s="19"/>
      <c r="AO16" s="102">
        <f>AO14+AI16-AN16</f>
        <v>2485.0300000000007</v>
      </c>
      <c r="AP16" s="103"/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1" t="s">
        <v>51</v>
      </c>
      <c r="D17" s="34">
        <v>22695</v>
      </c>
      <c r="E17" s="34">
        <v>4</v>
      </c>
      <c r="F17" s="34">
        <v>16069</v>
      </c>
      <c r="G17" s="35">
        <v>7</v>
      </c>
      <c r="H17" s="35">
        <v>6.6</v>
      </c>
      <c r="I17" s="34">
        <v>17051</v>
      </c>
      <c r="J17" s="35">
        <v>5.9</v>
      </c>
      <c r="K17" s="34">
        <v>15045</v>
      </c>
      <c r="L17" s="36">
        <v>7.0999999999999994E-2</v>
      </c>
      <c r="M17" s="37">
        <f t="shared" si="93"/>
        <v>13976.805</v>
      </c>
      <c r="N17" s="38">
        <v>0.502</v>
      </c>
      <c r="O17" s="25">
        <f t="shared" si="94"/>
        <v>7016.3561099999997</v>
      </c>
      <c r="P17" s="36">
        <v>0.49</v>
      </c>
      <c r="Q17" s="25">
        <f t="shared" si="95"/>
        <v>6848.6344500000005</v>
      </c>
      <c r="R17" s="39">
        <v>8.0000000000000002E-3</v>
      </c>
      <c r="S17" s="25">
        <f t="shared" si="96"/>
        <v>111.81444</v>
      </c>
      <c r="T17" s="28">
        <v>0.185</v>
      </c>
      <c r="U17" s="25">
        <f t="shared" si="97"/>
        <v>2585.7089249999999</v>
      </c>
      <c r="V17" s="39">
        <v>0.53600000000000003</v>
      </c>
      <c r="W17" s="25">
        <f t="shared" si="98"/>
        <v>7491.5674800000006</v>
      </c>
      <c r="X17" s="39">
        <v>0.38</v>
      </c>
      <c r="Y17" s="25">
        <f t="shared" si="99"/>
        <v>5311.1859000000004</v>
      </c>
      <c r="Z17" s="40">
        <v>3.16E-3</v>
      </c>
      <c r="AA17" s="18">
        <f t="shared" si="100"/>
        <v>44.166703800000001</v>
      </c>
      <c r="AB17" s="27">
        <f>IF(M17&gt;0,(AD17+AL17)/M17,0)</f>
        <v>3.3480673050815262E-3</v>
      </c>
      <c r="AC17" s="40">
        <v>2.1000000000000001E-4</v>
      </c>
      <c r="AD17" s="37">
        <f t="shared" si="101"/>
        <v>2.93512905</v>
      </c>
      <c r="AE17" s="28">
        <v>0.24379999999999999</v>
      </c>
      <c r="AF17" s="41">
        <f t="shared" si="102"/>
        <v>43.627522399999997</v>
      </c>
      <c r="AG17" s="28">
        <f t="shared" si="103"/>
        <v>0.93434911640799201</v>
      </c>
      <c r="AH17" s="29">
        <f t="shared" si="6"/>
        <v>0.9380809879435833</v>
      </c>
      <c r="AI17" s="34">
        <v>196</v>
      </c>
      <c r="AJ17" s="36">
        <v>8.6999999999999994E-2</v>
      </c>
      <c r="AK17" s="38">
        <v>0.24510000000000001</v>
      </c>
      <c r="AL17" s="41">
        <f t="shared" si="104"/>
        <v>43.860154800000004</v>
      </c>
      <c r="AM17" s="42">
        <v>1.62</v>
      </c>
      <c r="AN17" s="42"/>
      <c r="AO17" s="114">
        <f>AO16+AI17-AN17</f>
        <v>2681.0300000000007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46" t="s">
        <v>49</v>
      </c>
      <c r="D18" s="43">
        <v>22200</v>
      </c>
      <c r="E18" s="43">
        <v>1</v>
      </c>
      <c r="F18" s="43">
        <v>19811</v>
      </c>
      <c r="G18" s="37">
        <v>4</v>
      </c>
      <c r="H18" s="37">
        <v>5.0999999999999996</v>
      </c>
      <c r="I18" s="43">
        <v>17601</v>
      </c>
      <c r="J18" s="37">
        <v>4</v>
      </c>
      <c r="K18" s="43">
        <v>15178</v>
      </c>
      <c r="L18" s="39">
        <v>6.9000000000000006E-2</v>
      </c>
      <c r="M18" s="37">
        <f t="shared" si="93"/>
        <v>14130.718000000001</v>
      </c>
      <c r="N18" s="28">
        <v>0.72699999999999998</v>
      </c>
      <c r="O18" s="25">
        <f t="shared" si="94"/>
        <v>10273.031986</v>
      </c>
      <c r="P18" s="39">
        <v>0.224</v>
      </c>
      <c r="Q18" s="25">
        <f t="shared" si="95"/>
        <v>3165.2808320000004</v>
      </c>
      <c r="R18" s="39">
        <v>4.9000000000000002E-2</v>
      </c>
      <c r="S18" s="25">
        <f t="shared" si="96"/>
        <v>692.40518200000008</v>
      </c>
      <c r="T18" s="28">
        <v>0.19</v>
      </c>
      <c r="U18" s="25">
        <f t="shared" si="97"/>
        <v>2684.8364200000001</v>
      </c>
      <c r="V18" s="39">
        <v>0.51100000000000001</v>
      </c>
      <c r="W18" s="25">
        <f t="shared" si="98"/>
        <v>7220.7968980000005</v>
      </c>
      <c r="X18" s="39">
        <v>0.38</v>
      </c>
      <c r="Y18" s="25">
        <f t="shared" si="99"/>
        <v>5369.6728400000002</v>
      </c>
      <c r="Z18" s="47">
        <v>3.0200000000000001E-3</v>
      </c>
      <c r="AA18" s="18">
        <f t="shared" si="100"/>
        <v>42.674768360000002</v>
      </c>
      <c r="AB18" s="27">
        <f>IF(M18&gt;0,(AD18+AL18)/M18,0)</f>
        <v>3.398904160425536E-3</v>
      </c>
      <c r="AC18" s="47">
        <v>2.0000000000000001E-4</v>
      </c>
      <c r="AD18" s="37">
        <f t="shared" si="101"/>
        <v>2.8261436000000004</v>
      </c>
      <c r="AE18" s="28">
        <v>0.2457</v>
      </c>
      <c r="AF18" s="41">
        <f t="shared" si="102"/>
        <v>45.313468200000003</v>
      </c>
      <c r="AG18" s="28">
        <f t="shared" si="103"/>
        <v>0.93453554713316522</v>
      </c>
      <c r="AH18" s="29">
        <f t="shared" si="6"/>
        <v>0.94192611087105649</v>
      </c>
      <c r="AI18" s="43">
        <v>202</v>
      </c>
      <c r="AJ18" s="39">
        <v>8.6999999999999994E-2</v>
      </c>
      <c r="AK18" s="28">
        <v>0.24510000000000001</v>
      </c>
      <c r="AL18" s="41">
        <f t="shared" si="104"/>
        <v>45.202812600000009</v>
      </c>
      <c r="AM18" s="18">
        <v>1.7</v>
      </c>
      <c r="AN18" s="18"/>
      <c r="AO18" s="114">
        <f>AO17+AI18-AN18</f>
        <v>2883.0300000000007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5">SUM(D16:D18)</f>
        <v>49305</v>
      </c>
      <c r="E19" s="51"/>
      <c r="F19" s="51">
        <f t="shared" ref="F19" si="106">SUM(F16:F18)</f>
        <v>51387</v>
      </c>
      <c r="G19" s="52"/>
      <c r="H19" s="52"/>
      <c r="I19" s="51">
        <f t="shared" ref="I19:K19" si="107">SUM(I16:I18)</f>
        <v>51342</v>
      </c>
      <c r="J19" s="52"/>
      <c r="K19" s="51">
        <f t="shared" si="107"/>
        <v>45305</v>
      </c>
      <c r="L19" s="21">
        <f t="shared" ref="L19" si="108">IF(K19&gt;0,(K16*L16+K17*L17+K18*L18)/K19,0)</f>
        <v>7.166156053415737E-2</v>
      </c>
      <c r="M19" s="52">
        <f t="shared" ref="M19" si="109">M16+M17+M18</f>
        <v>42058.373</v>
      </c>
      <c r="N19" s="53">
        <f t="shared" ref="N19" si="110">IF(M19&gt;0,O19/M19,0)</f>
        <v>0.64891115845113645</v>
      </c>
      <c r="O19" s="54">
        <f t="shared" ref="O19" si="111">O16+O17+O18</f>
        <v>27292.147546</v>
      </c>
      <c r="P19" s="21">
        <f t="shared" ref="P19" si="112">IF(M19&gt;0,Q19/M19,0)</f>
        <v>0.31737243930001763</v>
      </c>
      <c r="Q19" s="54">
        <f t="shared" ref="Q19" si="113">Q16+Q17+Q18</f>
        <v>13348.168432</v>
      </c>
      <c r="R19" s="21">
        <f t="shared" ref="R19" si="114">IF(M19&gt;0,S19/M19,0)</f>
        <v>3.3716402248845909E-2</v>
      </c>
      <c r="S19" s="54">
        <f t="shared" ref="S19" si="115">S16+S17+S18</f>
        <v>1418.057022</v>
      </c>
      <c r="T19" s="21">
        <f t="shared" ref="T19" si="116">IF(M19&gt;0,U19/M19,0)</f>
        <v>0.18734329773051372</v>
      </c>
      <c r="U19" s="54">
        <f t="shared" ref="U19" si="117">U16+U17+U18</f>
        <v>7879.3542949999992</v>
      </c>
      <c r="V19" s="21">
        <f t="shared" ref="V19" si="118">IF(M19&gt;0,W19/M19,0)</f>
        <v>0.52395180926280727</v>
      </c>
      <c r="W19" s="54">
        <f t="shared" ref="W19" si="119">W16+W17+W18</f>
        <v>22036.560628000003</v>
      </c>
      <c r="X19" s="21">
        <f t="shared" ref="X19" si="120">IF(M19&gt;0,Y19/M19,0)</f>
        <v>0.38331702084624147</v>
      </c>
      <c r="Y19" s="54">
        <f t="shared" ref="Y19" si="121">Y16+Y17+Y18</f>
        <v>16121.69024</v>
      </c>
      <c r="Z19" s="55">
        <f t="shared" ref="Z19" si="122">IF(M19&gt;0,AA19/M19,0)</f>
        <v>3.1096459594383264E-3</v>
      </c>
      <c r="AA19" s="56">
        <f t="shared" ref="AA19" si="123">SUM(AA16:AA18)</f>
        <v>130.78664965999999</v>
      </c>
      <c r="AB19" s="55">
        <f t="shared" ref="AB19" si="124">IF(M19&gt;0,(AB16*M16+AB17*M17+AB18*M18)/M19,0)</f>
        <v>3.3209419263555444E-3</v>
      </c>
      <c r="AC19" s="55">
        <f t="shared" ref="AC19" si="125">IF(K19&gt;0,(K16*AC16+K17*AC17+K18*AC18)/K19,0)</f>
        <v>2.0997881028584042E-4</v>
      </c>
      <c r="AD19" s="52">
        <f t="shared" ref="AD19" si="126">SUM(AD16:AD18)</f>
        <v>8.8304596499999999</v>
      </c>
      <c r="AE19" s="53">
        <f t="shared" ref="AE19" si="127">IF(K19&gt;0,(K16*AE16+K17*AE17+K18*AE18)/K19,0)</f>
        <v>0.24293848802560425</v>
      </c>
      <c r="AF19" s="58">
        <f t="shared" ref="AF19" si="128">SUM(AF16:AF18)</f>
        <v>131.07310580000001</v>
      </c>
      <c r="AG19" s="53">
        <f t="shared" ref="AG19" si="129">IF(AND(AA19&gt;0),((AA16*AG16+AA17*AG17+AA18*AG18)/AA19),0)</f>
        <v>0.93328954698325373</v>
      </c>
      <c r="AH19" s="57">
        <f t="shared" si="6"/>
        <v>0.93758314359119399</v>
      </c>
      <c r="AI19" s="51">
        <f t="shared" ref="AI19" si="130">SUM(AI16:AI18)</f>
        <v>590</v>
      </c>
      <c r="AJ19" s="21">
        <f t="shared" ref="AJ19" si="131">IF(AI19&gt;0,(AJ16*AI16+AJ17*AI17+AJ18*AI18)/AI19,0)</f>
        <v>8.5698305084745754E-2</v>
      </c>
      <c r="AK19" s="53">
        <f t="shared" ref="AK19" si="132">IF(K19&gt;0,(AK16*K16+AK17*K17+AK18*K18)/K19,0)</f>
        <v>0.24250338593974177</v>
      </c>
      <c r="AL19" s="58">
        <f t="shared" ref="AL19" si="133">SUM(AL16:AL18)</f>
        <v>130.84295460000001</v>
      </c>
      <c r="AM19" s="56"/>
      <c r="AN19" s="56">
        <f t="shared" ref="AN19" si="134">SUM(AN16:AN18)</f>
        <v>0</v>
      </c>
      <c r="AO19" s="106"/>
      <c r="AP19" s="107">
        <f>AO18</f>
        <v>2883.0300000000007</v>
      </c>
      <c r="AQ19" s="51">
        <f t="shared" ref="AQ19" si="135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54</v>
      </c>
      <c r="D20" s="12">
        <v>3886</v>
      </c>
      <c r="E20" s="12">
        <v>0</v>
      </c>
      <c r="F20" s="12">
        <v>16163</v>
      </c>
      <c r="G20" s="13">
        <v>1.7</v>
      </c>
      <c r="H20" s="13">
        <v>4.3</v>
      </c>
      <c r="I20" s="12">
        <v>17313</v>
      </c>
      <c r="J20" s="13">
        <v>5.4</v>
      </c>
      <c r="K20" s="12">
        <v>15378</v>
      </c>
      <c r="L20" s="14">
        <v>7.3999999999999996E-2</v>
      </c>
      <c r="M20" s="24">
        <f t="shared" ref="M20:M22" si="136">K20*(1-L20)</f>
        <v>14240.028</v>
      </c>
      <c r="N20" s="15">
        <v>0.69899999999999995</v>
      </c>
      <c r="O20" s="25">
        <f t="shared" ref="O20:O22" si="137">M20*N20</f>
        <v>9953.7795719999995</v>
      </c>
      <c r="P20" s="14">
        <v>0.28100000000000003</v>
      </c>
      <c r="Q20" s="25">
        <f t="shared" ref="Q20:Q22" si="138">M20*P20</f>
        <v>4001.4478680000007</v>
      </c>
      <c r="R20" s="16">
        <v>2.3E-2</v>
      </c>
      <c r="S20" s="25">
        <f t="shared" ref="S20:S22" si="139">M20*R20</f>
        <v>327.520644</v>
      </c>
      <c r="T20" s="26">
        <v>0.19400000000000001</v>
      </c>
      <c r="U20" s="25">
        <f t="shared" ref="U20:U22" si="140">M20*T20</f>
        <v>2762.5654320000003</v>
      </c>
      <c r="V20" s="16">
        <v>0.52200000000000002</v>
      </c>
      <c r="W20" s="25">
        <f t="shared" ref="W20:W22" si="141">M20*V20</f>
        <v>7433.2946160000001</v>
      </c>
      <c r="X20" s="16">
        <v>0.38</v>
      </c>
      <c r="Y20" s="25">
        <f t="shared" ref="Y20:Y22" si="142">X20*M20</f>
        <v>5411.2106400000002</v>
      </c>
      <c r="Z20" s="17">
        <v>3.0599999999999998E-3</v>
      </c>
      <c r="AA20" s="18">
        <f t="shared" ref="AA20:AA22" si="143">M20*Z20</f>
        <v>43.574485679999995</v>
      </c>
      <c r="AB20" s="27">
        <f>IF(M20&gt;0,(AD20+AL20)/M20,0)</f>
        <v>3.2988213141153934E-3</v>
      </c>
      <c r="AC20" s="17">
        <v>2.1000000000000001E-4</v>
      </c>
      <c r="AD20" s="24">
        <f t="shared" ref="AD20:AD22" si="144">AC20*M20</f>
        <v>2.99040588</v>
      </c>
      <c r="AE20" s="118">
        <v>0.2452</v>
      </c>
      <c r="AF20" s="30">
        <f t="shared" ref="AF20:AF22" si="145">AI20*(1-AJ20)*AE20</f>
        <v>43.558554000000001</v>
      </c>
      <c r="AG20" s="28">
        <f t="shared" ref="AG20:AG22" si="146">IF(AND(AE20&gt;0,AC20&gt;0,Z20&gt;0),((Z20-AC20)*AE20)/((AE20-AC20)*Z20),0)</f>
        <v>0.93217090093313126</v>
      </c>
      <c r="AH20" s="60">
        <f t="shared" si="6"/>
        <v>0.93713572308327764</v>
      </c>
      <c r="AI20" s="12">
        <v>195</v>
      </c>
      <c r="AJ20" s="14">
        <v>8.8999999999999996E-2</v>
      </c>
      <c r="AK20" s="15">
        <v>0.24759999999999999</v>
      </c>
      <c r="AL20" s="30">
        <f t="shared" ref="AL20:AL22" si="147">AI20*(1-AJ20)*AK20</f>
        <v>43.984901999999998</v>
      </c>
      <c r="AM20" s="19">
        <v>1.65</v>
      </c>
      <c r="AN20" s="19">
        <v>1200.22</v>
      </c>
      <c r="AO20" s="102">
        <f>AO18+AI20-AN20</f>
        <v>1877.8100000000006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1" t="s">
        <v>51</v>
      </c>
      <c r="D21" s="34">
        <v>19512</v>
      </c>
      <c r="E21" s="34">
        <v>6</v>
      </c>
      <c r="F21" s="34">
        <v>15453</v>
      </c>
      <c r="G21" s="35">
        <v>1.9</v>
      </c>
      <c r="H21" s="35">
        <v>5.2</v>
      </c>
      <c r="I21" s="34">
        <v>16471</v>
      </c>
      <c r="J21" s="35">
        <v>5.5</v>
      </c>
      <c r="K21" s="34">
        <v>16268</v>
      </c>
      <c r="L21" s="36">
        <v>7.0999999999999994E-2</v>
      </c>
      <c r="M21" s="37">
        <f t="shared" si="136"/>
        <v>15112.972000000002</v>
      </c>
      <c r="N21" s="38">
        <v>0.60899999999999999</v>
      </c>
      <c r="O21" s="25">
        <f t="shared" si="137"/>
        <v>9203.7999479999999</v>
      </c>
      <c r="P21" s="36">
        <v>0.378</v>
      </c>
      <c r="Q21" s="25">
        <f t="shared" si="138"/>
        <v>5712.7034160000003</v>
      </c>
      <c r="R21" s="39">
        <v>1.2999999999999999E-2</v>
      </c>
      <c r="S21" s="25">
        <f t="shared" si="139"/>
        <v>196.468636</v>
      </c>
      <c r="T21" s="28">
        <v>0.17499999999999999</v>
      </c>
      <c r="U21" s="25">
        <f t="shared" si="140"/>
        <v>2644.7701000000002</v>
      </c>
      <c r="V21" s="39">
        <v>0.54</v>
      </c>
      <c r="W21" s="25">
        <f t="shared" si="141"/>
        <v>8161.0048800000013</v>
      </c>
      <c r="X21" s="39">
        <v>0.38</v>
      </c>
      <c r="Y21" s="25">
        <f t="shared" si="142"/>
        <v>5742.929360000001</v>
      </c>
      <c r="Z21" s="40">
        <v>3.0599999999999998E-3</v>
      </c>
      <c r="AA21" s="18">
        <f t="shared" si="143"/>
        <v>46.245694319999998</v>
      </c>
      <c r="AB21" s="27">
        <f>IF(M21&gt;0,(AD21+AL21)/M21,0)</f>
        <v>3.5269810081035016E-3</v>
      </c>
      <c r="AC21" s="40">
        <v>2.1000000000000001E-4</v>
      </c>
      <c r="AD21" s="37">
        <f t="shared" si="144"/>
        <v>3.1737241200000006</v>
      </c>
      <c r="AE21" s="28">
        <v>0.24279999999999999</v>
      </c>
      <c r="AF21" s="41">
        <f t="shared" si="145"/>
        <v>49.217259599999998</v>
      </c>
      <c r="AG21" s="28">
        <f t="shared" si="146"/>
        <v>0.93217879921662383</v>
      </c>
      <c r="AH21" s="29">
        <f t="shared" si="6"/>
        <v>0.94125828253457888</v>
      </c>
      <c r="AI21" s="34">
        <v>223</v>
      </c>
      <c r="AJ21" s="36">
        <v>9.0999999999999998E-2</v>
      </c>
      <c r="AK21" s="38">
        <v>0.24729999999999999</v>
      </c>
      <c r="AL21" s="41">
        <f t="shared" si="147"/>
        <v>50.129441099999994</v>
      </c>
      <c r="AM21" s="42">
        <v>1.63</v>
      </c>
      <c r="AN21" s="42"/>
      <c r="AO21" s="122">
        <f>AO20+AI21-AN21</f>
        <v>2100.8100000000004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46" t="s">
        <v>49</v>
      </c>
      <c r="D22" s="43">
        <v>16200</v>
      </c>
      <c r="E22" s="43">
        <v>6</v>
      </c>
      <c r="F22" s="43">
        <v>17646</v>
      </c>
      <c r="G22" s="37">
        <v>2</v>
      </c>
      <c r="H22" s="37">
        <v>5.3</v>
      </c>
      <c r="I22" s="43">
        <v>17882</v>
      </c>
      <c r="J22" s="37">
        <v>5.7</v>
      </c>
      <c r="K22" s="43">
        <v>16600</v>
      </c>
      <c r="L22" s="39">
        <v>7.1999999999999995E-2</v>
      </c>
      <c r="M22" s="37">
        <f t="shared" si="136"/>
        <v>15404.800000000001</v>
      </c>
      <c r="N22" s="28">
        <v>0.78100000000000003</v>
      </c>
      <c r="O22" s="25">
        <f t="shared" si="137"/>
        <v>12031.148800000001</v>
      </c>
      <c r="P22" s="39">
        <v>0.188</v>
      </c>
      <c r="Q22" s="25">
        <f t="shared" si="138"/>
        <v>2896.1024000000002</v>
      </c>
      <c r="R22" s="39">
        <v>3.1E-2</v>
      </c>
      <c r="S22" s="25">
        <f t="shared" si="139"/>
        <v>477.54880000000003</v>
      </c>
      <c r="T22" s="28">
        <v>0.188</v>
      </c>
      <c r="U22" s="25">
        <f t="shared" si="140"/>
        <v>2896.1024000000002</v>
      </c>
      <c r="V22" s="39">
        <v>0.52700000000000002</v>
      </c>
      <c r="W22" s="25">
        <f t="shared" si="141"/>
        <v>8118.3296000000009</v>
      </c>
      <c r="X22" s="39">
        <v>0.38</v>
      </c>
      <c r="Y22" s="25">
        <f t="shared" si="142"/>
        <v>5853.8240000000005</v>
      </c>
      <c r="Z22" s="47">
        <v>3.1700000000000001E-3</v>
      </c>
      <c r="AA22" s="18">
        <f t="shared" si="143"/>
        <v>48.833216000000007</v>
      </c>
      <c r="AB22" s="27">
        <f>IF(M22&gt;0,(AD22+AL22)/M22,0)</f>
        <v>3.3667495845450764E-3</v>
      </c>
      <c r="AC22" s="47">
        <v>2.3000000000000001E-4</v>
      </c>
      <c r="AD22" s="37">
        <f t="shared" si="144"/>
        <v>3.5431040000000005</v>
      </c>
      <c r="AE22" s="28">
        <v>0.2233</v>
      </c>
      <c r="AF22" s="41">
        <f t="shared" si="145"/>
        <v>45.720675</v>
      </c>
      <c r="AG22" s="28">
        <f t="shared" si="146"/>
        <v>0.92840105219408142</v>
      </c>
      <c r="AH22" s="29">
        <f t="shared" si="6"/>
        <v>0.93259373457999173</v>
      </c>
      <c r="AI22" s="43">
        <v>225</v>
      </c>
      <c r="AJ22" s="39">
        <v>0.09</v>
      </c>
      <c r="AK22" s="28">
        <v>0.23599999999999999</v>
      </c>
      <c r="AL22" s="41">
        <f t="shared" si="147"/>
        <v>48.320999999999998</v>
      </c>
      <c r="AM22" s="18">
        <v>1.7</v>
      </c>
      <c r="AN22" s="18"/>
      <c r="AO22" s="122">
        <f>AO21+AI22-AN22</f>
        <v>2325.8100000000004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8">SUM(D20:D22)</f>
        <v>39598</v>
      </c>
      <c r="E23" s="51"/>
      <c r="F23" s="51">
        <f t="shared" ref="F23" si="149">SUM(F20:F22)</f>
        <v>49262</v>
      </c>
      <c r="G23" s="52"/>
      <c r="H23" s="52"/>
      <c r="I23" s="51">
        <f t="shared" ref="I23:K23" si="150">SUM(I20:I22)</f>
        <v>51666</v>
      </c>
      <c r="J23" s="52"/>
      <c r="K23" s="51">
        <f t="shared" si="150"/>
        <v>48246</v>
      </c>
      <c r="L23" s="21">
        <f t="shared" ref="L23" si="151">IF(K23&gt;0,(K20*L20+K21*L21+K22*L22)/K23,0)</f>
        <v>7.2300294324918121E-2</v>
      </c>
      <c r="M23" s="52">
        <f t="shared" ref="M23" si="152">M20+M21+M22</f>
        <v>44757.8</v>
      </c>
      <c r="N23" s="53">
        <f t="shared" ref="N23" si="153">IF(M23&gt;0,O23/M23,0)</f>
        <v>0.69683336357014869</v>
      </c>
      <c r="O23" s="54">
        <f t="shared" ref="O23" si="154">O20+O21+O22</f>
        <v>31188.728320000002</v>
      </c>
      <c r="P23" s="21">
        <f t="shared" ref="P23" si="155">IF(M23&gt;0,Q23/M23,0)</f>
        <v>0.28174426991496454</v>
      </c>
      <c r="Q23" s="54">
        <f t="shared" ref="Q23" si="156">Q20+Q21+Q22</f>
        <v>12610.253684000001</v>
      </c>
      <c r="R23" s="21">
        <f t="shared" ref="R23" si="157">IF(M23&gt;0,S23/M23,0)</f>
        <v>2.2376838897354204E-2</v>
      </c>
      <c r="S23" s="54">
        <f t="shared" ref="S23" si="158">S20+S21+S22</f>
        <v>1001.53808</v>
      </c>
      <c r="T23" s="21">
        <f t="shared" ref="T23" si="159">IF(M23&gt;0,U23/M23,0)</f>
        <v>0.18551934929777603</v>
      </c>
      <c r="U23" s="54">
        <f t="shared" ref="U23" si="160">U20+U21+U22</f>
        <v>8303.4379320000007</v>
      </c>
      <c r="V23" s="21">
        <f t="shared" ref="V23" si="161">IF(M23&gt;0,W23/M23,0)</f>
        <v>0.52979880816304648</v>
      </c>
      <c r="W23" s="54">
        <f t="shared" ref="W23" si="162">W20+W21+W22</f>
        <v>23712.629096000004</v>
      </c>
      <c r="X23" s="21">
        <f t="shared" ref="X23" si="163">IF(M23&gt;0,Y23/M23,0)</f>
        <v>0.37999999999999995</v>
      </c>
      <c r="Y23" s="54">
        <f t="shared" ref="Y23" si="164">Y20+Y21+Y22</f>
        <v>17007.964</v>
      </c>
      <c r="Z23" s="55">
        <f t="shared" ref="Z23" si="165">IF(M23&gt;0,AA23/M23,0)</f>
        <v>3.0978599484335688E-3</v>
      </c>
      <c r="AA23" s="56">
        <f t="shared" ref="AA23" si="166">SUM(AA20:AA22)</f>
        <v>138.65339599999999</v>
      </c>
      <c r="AB23" s="55">
        <f t="shared" ref="AB23" si="167">IF(M23&gt;0,(AB20*M20+AB21*M21+AB22*M22)/M23,0)</f>
        <v>3.3992416316262187E-3</v>
      </c>
      <c r="AC23" s="55">
        <f t="shared" ref="AC23" si="168">IF(K23&gt;0,(K20*AC20+K21*AC21+K22*AC22)/K23,0)</f>
        <v>2.1688139949425857E-4</v>
      </c>
      <c r="AD23" s="52">
        <f t="shared" ref="AD23" si="169">SUM(AD20:AD22)</f>
        <v>9.7072339999999997</v>
      </c>
      <c r="AE23" s="53">
        <f t="shared" ref="AE23" si="170">IF(K23&gt;0,(K20*AE20+K21*AE21+K22*AE22)/K23,0)</f>
        <v>0.23685561497326202</v>
      </c>
      <c r="AF23" s="58">
        <f t="shared" ref="AF23" si="171">SUM(AF20:AF22)</f>
        <v>138.49648859999999</v>
      </c>
      <c r="AG23" s="53">
        <f t="shared" ref="AG23" si="172">IF(AND(AA23&gt;0),((AA20*AG20+AA21*AG21+AA22*AG22)/AA23),0)</f>
        <v>0.93084580842578801</v>
      </c>
      <c r="AH23" s="57">
        <f t="shared" si="6"/>
        <v>0.93703169427452038</v>
      </c>
      <c r="AI23" s="51">
        <f t="shared" ref="AI23" si="173">SUM(AI20:AI22)</f>
        <v>643</v>
      </c>
      <c r="AJ23" s="21">
        <f t="shared" ref="AJ23" si="174">IF(AI23&gt;0,(AJ20*AI20+AJ21*AI21+AJ22*AI22)/AI23,0)</f>
        <v>9.004354587869362E-2</v>
      </c>
      <c r="AK23" s="53">
        <f t="shared" ref="AK23" si="175">IF(K23&gt;0,(AK20*K20+AK21*K21+AK22*K22)/K23,0)</f>
        <v>0.24350763172076442</v>
      </c>
      <c r="AL23" s="58">
        <f t="shared" ref="AL23" si="176">SUM(AL20:AL22)</f>
        <v>142.43534309999998</v>
      </c>
      <c r="AM23" s="56"/>
      <c r="AN23" s="56">
        <f t="shared" ref="AN23" si="177">SUM(AN20:AN22)</f>
        <v>1200.22</v>
      </c>
      <c r="AO23" s="106"/>
      <c r="AP23" s="107">
        <f>AO22</f>
        <v>2325.8100000000004</v>
      </c>
      <c r="AQ23" s="51">
        <f t="shared" ref="AQ23" si="178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54</v>
      </c>
      <c r="D24" s="12">
        <v>2571</v>
      </c>
      <c r="E24" s="12">
        <v>9</v>
      </c>
      <c r="F24" s="12">
        <v>10670</v>
      </c>
      <c r="G24" s="13">
        <v>1.9</v>
      </c>
      <c r="H24" s="13">
        <v>4.3</v>
      </c>
      <c r="I24" s="12">
        <v>10921</v>
      </c>
      <c r="J24" s="13">
        <v>7.5</v>
      </c>
      <c r="K24" s="12">
        <v>16399</v>
      </c>
      <c r="L24" s="14">
        <v>7.5999999999999998E-2</v>
      </c>
      <c r="M24" s="24">
        <f t="shared" ref="M24:M26" si="179">K24*(1-L24)</f>
        <v>15152.676000000001</v>
      </c>
      <c r="N24" s="15">
        <v>0.60599999999999998</v>
      </c>
      <c r="O24" s="25">
        <f t="shared" ref="O24:O26" si="180">M24*N24</f>
        <v>9182.5216560000008</v>
      </c>
      <c r="P24" s="14">
        <v>0.379</v>
      </c>
      <c r="Q24" s="25">
        <f t="shared" ref="Q24:Q26" si="181">M24*P24</f>
        <v>5742.8642040000004</v>
      </c>
      <c r="R24" s="16">
        <v>1.4999999999999999E-2</v>
      </c>
      <c r="S24" s="25">
        <f t="shared" ref="S24:S26" si="182">M24*R24</f>
        <v>227.29014000000001</v>
      </c>
      <c r="T24" s="26">
        <v>0.17499999999999999</v>
      </c>
      <c r="U24" s="25">
        <f t="shared" ref="U24:U26" si="183">M24*T24</f>
        <v>2651.7183</v>
      </c>
      <c r="V24" s="16">
        <v>0.54</v>
      </c>
      <c r="W24" s="25">
        <f t="shared" ref="W24:W26" si="184">M24*V24</f>
        <v>8182.4450400000014</v>
      </c>
      <c r="X24" s="16">
        <v>0.38</v>
      </c>
      <c r="Y24" s="25">
        <f t="shared" ref="Y24:Y26" si="185">X24*M24</f>
        <v>5758.0168800000001</v>
      </c>
      <c r="Z24" s="17">
        <v>3.0699999999999998E-3</v>
      </c>
      <c r="AA24" s="18">
        <f t="shared" ref="AA24:AA26" si="186">M24*Z24</f>
        <v>46.518715319999998</v>
      </c>
      <c r="AB24" s="27">
        <f>IF(M24&gt;0,(AD24+AL24)/M24,0)</f>
        <v>3.3440141028554951E-3</v>
      </c>
      <c r="AC24" s="17">
        <v>2.4000000000000001E-4</v>
      </c>
      <c r="AD24" s="24">
        <f t="shared" ref="AD24:AD26" si="187">AC24*M24</f>
        <v>3.6366422400000005</v>
      </c>
      <c r="AE24" s="118">
        <v>0.2152</v>
      </c>
      <c r="AF24" s="30">
        <f t="shared" ref="AF24:AF26" si="188">AI24*(1-AJ24)*AE24</f>
        <v>48.084288000000001</v>
      </c>
      <c r="AG24" s="28">
        <f t="shared" ref="AG24:AG26" si="189">IF(AND(AE24&gt;0,AC24&gt;0,Z24&gt;0),((Z24-AC24)*AE24)/((AE24-AC24)*Z24),0)</f>
        <v>0.92285330866798621</v>
      </c>
      <c r="AH24" s="60">
        <f t="shared" si="6"/>
        <v>0.92928949021105989</v>
      </c>
      <c r="AI24" s="12">
        <v>245</v>
      </c>
      <c r="AJ24" s="14">
        <v>8.7999999999999995E-2</v>
      </c>
      <c r="AK24" s="15">
        <v>0.21049999999999999</v>
      </c>
      <c r="AL24" s="30">
        <f t="shared" ref="AL24:AL26" si="190">AI24*(1-AJ24)*AK24</f>
        <v>47.034119999999994</v>
      </c>
      <c r="AM24" s="19">
        <v>1.75</v>
      </c>
      <c r="AN24" s="19"/>
      <c r="AO24" s="102">
        <f>AO22+AI24-AN24</f>
        <v>2570.8100000000004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1" t="s">
        <v>50</v>
      </c>
      <c r="D25" s="34">
        <v>18343</v>
      </c>
      <c r="E25" s="34">
        <v>8</v>
      </c>
      <c r="F25" s="34">
        <v>14402</v>
      </c>
      <c r="G25" s="35">
        <v>1.9</v>
      </c>
      <c r="H25" s="35">
        <v>5.3</v>
      </c>
      <c r="I25" s="34">
        <v>15321</v>
      </c>
      <c r="J25" s="35">
        <v>7.6</v>
      </c>
      <c r="K25" s="34">
        <v>15803</v>
      </c>
      <c r="L25" s="36">
        <v>7.6999999999999999E-2</v>
      </c>
      <c r="M25" s="37">
        <f t="shared" si="179"/>
        <v>14586.169</v>
      </c>
      <c r="N25" s="38">
        <v>0.64100000000000001</v>
      </c>
      <c r="O25" s="25">
        <f t="shared" si="180"/>
        <v>9349.7343290000008</v>
      </c>
      <c r="P25" s="36">
        <v>0.33200000000000002</v>
      </c>
      <c r="Q25" s="25">
        <f t="shared" si="181"/>
        <v>4842.6081080000004</v>
      </c>
      <c r="R25" s="39">
        <v>2.7E-2</v>
      </c>
      <c r="S25" s="25">
        <f t="shared" si="182"/>
        <v>393.82656299999996</v>
      </c>
      <c r="T25" s="28">
        <v>0.191</v>
      </c>
      <c r="U25" s="25">
        <f t="shared" si="183"/>
        <v>2785.9582789999999</v>
      </c>
      <c r="V25" s="39">
        <v>0.51800000000000002</v>
      </c>
      <c r="W25" s="25">
        <f t="shared" si="184"/>
        <v>7555.635542</v>
      </c>
      <c r="X25" s="39">
        <v>0.39</v>
      </c>
      <c r="Y25" s="25">
        <f t="shared" si="185"/>
        <v>5688.6059100000002</v>
      </c>
      <c r="Z25" s="40">
        <v>2.99E-3</v>
      </c>
      <c r="AA25" s="18">
        <f t="shared" si="186"/>
        <v>43.612645309999998</v>
      </c>
      <c r="AB25" s="27">
        <f>IF(M25&gt;0,(AD25+AL25)/M25,0)</f>
        <v>3.2773799055804166E-3</v>
      </c>
      <c r="AC25" s="40">
        <v>2.2000000000000001E-4</v>
      </c>
      <c r="AD25" s="37">
        <f t="shared" si="187"/>
        <v>3.2089571800000001</v>
      </c>
      <c r="AE25" s="28">
        <v>0.22789999999999999</v>
      </c>
      <c r="AF25" s="41">
        <f t="shared" si="188"/>
        <v>44.381245999999997</v>
      </c>
      <c r="AG25" s="28">
        <f t="shared" si="189"/>
        <v>0.92731657645419141</v>
      </c>
      <c r="AH25" s="29">
        <f t="shared" si="6"/>
        <v>0.93377027964848158</v>
      </c>
      <c r="AI25" s="34">
        <v>214</v>
      </c>
      <c r="AJ25" s="36">
        <v>0.09</v>
      </c>
      <c r="AK25" s="38">
        <v>0.22900000000000001</v>
      </c>
      <c r="AL25" s="41">
        <f t="shared" si="190"/>
        <v>44.595460000000003</v>
      </c>
      <c r="AM25" s="42">
        <v>1.7</v>
      </c>
      <c r="AN25" s="42"/>
      <c r="AO25" s="122">
        <f>AO24+AI25-AN25</f>
        <v>2784.8100000000004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46" t="s">
        <v>49</v>
      </c>
      <c r="D26" s="43">
        <v>21900</v>
      </c>
      <c r="E26" s="43">
        <v>4</v>
      </c>
      <c r="F26" s="43">
        <v>15804</v>
      </c>
      <c r="G26" s="37">
        <v>2.2999999999999998</v>
      </c>
      <c r="H26" s="37">
        <v>5</v>
      </c>
      <c r="I26" s="43">
        <v>16566</v>
      </c>
      <c r="J26" s="37">
        <v>5</v>
      </c>
      <c r="K26" s="43">
        <v>16346</v>
      </c>
      <c r="L26" s="39">
        <v>8.2000000000000003E-2</v>
      </c>
      <c r="M26" s="37">
        <f t="shared" si="179"/>
        <v>15005.628000000001</v>
      </c>
      <c r="N26" s="28">
        <v>0.63200000000000001</v>
      </c>
      <c r="O26" s="25">
        <f t="shared" si="180"/>
        <v>9483.5568960000001</v>
      </c>
      <c r="P26" s="39">
        <v>0.29899999999999999</v>
      </c>
      <c r="Q26" s="25">
        <f t="shared" si="181"/>
        <v>4486.6827720000001</v>
      </c>
      <c r="R26" s="39">
        <v>6.9000000000000006E-2</v>
      </c>
      <c r="S26" s="25">
        <f t="shared" si="182"/>
        <v>1035.3883320000002</v>
      </c>
      <c r="T26" s="28">
        <v>0.20399999999999999</v>
      </c>
      <c r="U26" s="25">
        <f t="shared" si="183"/>
        <v>3061.1481119999999</v>
      </c>
      <c r="V26" s="39">
        <v>0.52600000000000002</v>
      </c>
      <c r="W26" s="25">
        <f t="shared" si="184"/>
        <v>7892.960328000001</v>
      </c>
      <c r="X26" s="39">
        <v>0.38</v>
      </c>
      <c r="Y26" s="25">
        <f t="shared" si="185"/>
        <v>5702.1386400000001</v>
      </c>
      <c r="Z26" s="47">
        <v>3.0599999999999998E-3</v>
      </c>
      <c r="AA26" s="18">
        <f t="shared" si="186"/>
        <v>45.917221679999997</v>
      </c>
      <c r="AB26" s="27">
        <f>IF(M26&gt;0,(AD26+AL26)/M26,0)</f>
        <v>3.0898444796845555E-3</v>
      </c>
      <c r="AC26" s="47">
        <v>2.3000000000000001E-4</v>
      </c>
      <c r="AD26" s="37">
        <f t="shared" si="187"/>
        <v>3.4512944400000003</v>
      </c>
      <c r="AE26" s="28">
        <v>0.21410000000000001</v>
      </c>
      <c r="AF26" s="41">
        <f t="shared" si="188"/>
        <v>41.877103600000005</v>
      </c>
      <c r="AG26" s="28">
        <f t="shared" si="189"/>
        <v>0.92583118875891568</v>
      </c>
      <c r="AH26" s="29">
        <f t="shared" si="6"/>
        <v>0.92653389465914748</v>
      </c>
      <c r="AI26" s="43">
        <v>214</v>
      </c>
      <c r="AJ26" s="39">
        <v>8.5999999999999993E-2</v>
      </c>
      <c r="AK26" s="28">
        <v>0.21940000000000001</v>
      </c>
      <c r="AL26" s="41">
        <f t="shared" si="190"/>
        <v>42.913762400000003</v>
      </c>
      <c r="AM26" s="18">
        <v>1.7</v>
      </c>
      <c r="AN26" s="18"/>
      <c r="AO26" s="122">
        <f>AO25+AI26-AN26</f>
        <v>2998.8100000000004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91">SUM(D24:D26)</f>
        <v>42814</v>
      </c>
      <c r="E27" s="51"/>
      <c r="F27" s="51">
        <f t="shared" ref="F27" si="192">SUM(F24:F26)</f>
        <v>40876</v>
      </c>
      <c r="G27" s="52"/>
      <c r="H27" s="52"/>
      <c r="I27" s="51">
        <f t="shared" ref="I27:K27" si="193">SUM(I24:I26)</f>
        <v>42808</v>
      </c>
      <c r="J27" s="52"/>
      <c r="K27" s="51">
        <f t="shared" si="193"/>
        <v>48548</v>
      </c>
      <c r="L27" s="21">
        <f t="shared" ref="L27" si="194">IF(K27&gt;0,(K24*L24+K25*L25+K26*L26)/K27,0)</f>
        <v>7.8345699101919755E-2</v>
      </c>
      <c r="M27" s="52">
        <f t="shared" ref="M27" si="195">M24+M25+M26</f>
        <v>44744.472999999998</v>
      </c>
      <c r="N27" s="53">
        <f t="shared" ref="N27" si="196">IF(M27&gt;0,O27/M27,0)</f>
        <v>0.62612901667207044</v>
      </c>
      <c r="O27" s="54">
        <f t="shared" ref="O27" si="197">O24+O25+O26</f>
        <v>28015.812881000005</v>
      </c>
      <c r="P27" s="21">
        <f t="shared" ref="P27" si="198">IF(M27&gt;0,Q27/M27,0)</f>
        <v>0.33684953857876487</v>
      </c>
      <c r="Q27" s="54">
        <f t="shared" ref="Q27" si="199">Q24+Q25+Q26</f>
        <v>15072.155084000002</v>
      </c>
      <c r="R27" s="21">
        <f t="shared" ref="R27" si="200">IF(M27&gt;0,S27/M27,0)</f>
        <v>3.702144474916489E-2</v>
      </c>
      <c r="S27" s="54">
        <f t="shared" ref="S27" si="201">S24+S25+S26</f>
        <v>1656.5050350000001</v>
      </c>
      <c r="T27" s="21">
        <f t="shared" ref="T27" si="202">IF(M27&gt;0,U27/M27,0)</f>
        <v>0.18994132953582893</v>
      </c>
      <c r="U27" s="54">
        <f t="shared" ref="U27" si="203">U24+U25+U26</f>
        <v>8498.8246909999998</v>
      </c>
      <c r="V27" s="21">
        <f t="shared" ref="V27" si="204">IF(M27&gt;0,W27/M27,0)</f>
        <v>0.52813318216978455</v>
      </c>
      <c r="W27" s="54">
        <f t="shared" ref="W27" si="205">W24+W25+W26</f>
        <v>23631.040910000003</v>
      </c>
      <c r="X27" s="21">
        <f t="shared" ref="X27" si="206">IF(M27&gt;0,Y27/M27,0)</f>
        <v>0.38325988172885628</v>
      </c>
      <c r="Y27" s="54">
        <f t="shared" ref="Y27" si="207">Y24+Y25+Y26</f>
        <v>17148.761430000002</v>
      </c>
      <c r="Z27" s="55">
        <f t="shared" ref="Z27" si="208">IF(M27&gt;0,AA27/M27,0)</f>
        <v>3.0405673190071984E-3</v>
      </c>
      <c r="AA27" s="56">
        <f t="shared" ref="AA27" si="209">SUM(AA24:AA26)</f>
        <v>136.04858230999997</v>
      </c>
      <c r="AB27" s="55">
        <f t="shared" ref="AB27" si="210">IF(M27&gt;0,(AB24*M24+AB25*M25+AB26*M26)/M27,0)</f>
        <v>3.2370531274331913E-3</v>
      </c>
      <c r="AC27" s="55">
        <f t="shared" ref="AC27" si="211">IF(K27&gt;0,(K24*AC24+K25*AC25+K26*AC26)/K27,0)</f>
        <v>2.3012276509845928E-4</v>
      </c>
      <c r="AD27" s="52">
        <f t="shared" ref="AD27" si="212">SUM(AD24:AD26)</f>
        <v>10.296893860000001</v>
      </c>
      <c r="AE27" s="53">
        <f t="shared" ref="AE27" si="213">IF(K27&gt;0,(K24*AE24+K25*AE25+K26*AE26)/K27,0)</f>
        <v>0.21896364628820961</v>
      </c>
      <c r="AF27" s="58">
        <f t="shared" ref="AF27" si="214">SUM(AF24:AF26)</f>
        <v>134.34263759999999</v>
      </c>
      <c r="AG27" s="53">
        <f t="shared" ref="AG27" si="215">IF(AND(AA27&gt;0),((AA24*AG24+AA25*AG25+AA26*AG26)/AA27),0)</f>
        <v>0.92528913629314946</v>
      </c>
      <c r="AH27" s="57">
        <f t="shared" si="6"/>
        <v>0.92988460068215428</v>
      </c>
      <c r="AI27" s="51">
        <f t="shared" ref="AI27" si="216">SUM(AI24:AI26)</f>
        <v>673</v>
      </c>
      <c r="AJ27" s="21">
        <f t="shared" ref="AJ27" si="217">IF(AI27&gt;0,(AJ24*AI24+AJ25*AI25+AJ26*AI26)/AI27,0)</f>
        <v>8.7999999999999981E-2</v>
      </c>
      <c r="AK27" s="53">
        <f t="shared" ref="AK27" si="218">IF(K27&gt;0,(AK24*K24+AK25*K25+AK26*K26)/K27,0)</f>
        <v>0.21951859808848975</v>
      </c>
      <c r="AL27" s="58">
        <f t="shared" ref="AL27" si="219">SUM(AL24:AL26)</f>
        <v>134.5433424</v>
      </c>
      <c r="AM27" s="56"/>
      <c r="AN27" s="56">
        <f t="shared" ref="AN27" si="220">SUM(AN24:AN26)</f>
        <v>0</v>
      </c>
      <c r="AO27" s="106"/>
      <c r="AP27" s="107">
        <f>AO26</f>
        <v>2998.8100000000004</v>
      </c>
      <c r="AQ27" s="51">
        <f t="shared" ref="AQ27" si="221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54</v>
      </c>
      <c r="D28" s="12">
        <v>20186</v>
      </c>
      <c r="E28" s="12">
        <v>1</v>
      </c>
      <c r="F28" s="12">
        <v>16300</v>
      </c>
      <c r="G28" s="13">
        <v>2.4</v>
      </c>
      <c r="H28" s="13">
        <v>4.2</v>
      </c>
      <c r="I28" s="12">
        <v>16840</v>
      </c>
      <c r="J28" s="13">
        <v>7.8</v>
      </c>
      <c r="K28" s="12">
        <v>16375</v>
      </c>
      <c r="L28" s="14">
        <v>7.4999999999999997E-2</v>
      </c>
      <c r="M28" s="24">
        <f t="shared" ref="M28:M30" si="222">K28*(1-L28)</f>
        <v>15146.875</v>
      </c>
      <c r="N28" s="15">
        <v>0.52700000000000002</v>
      </c>
      <c r="O28" s="25">
        <f t="shared" ref="O28:O30" si="223">M28*N28</f>
        <v>7982.4031250000007</v>
      </c>
      <c r="P28" s="14">
        <v>0.313</v>
      </c>
      <c r="Q28" s="25">
        <f t="shared" ref="Q28:Q30" si="224">M28*P28</f>
        <v>4740.9718750000002</v>
      </c>
      <c r="R28" s="16">
        <v>0.16</v>
      </c>
      <c r="S28" s="25">
        <f t="shared" ref="S28:S30" si="225">M28*R28</f>
        <v>2423.5</v>
      </c>
      <c r="T28" s="26">
        <v>0.193</v>
      </c>
      <c r="U28" s="25">
        <f t="shared" ref="U28:U30" si="226">M28*T28</f>
        <v>2923.3468750000002</v>
      </c>
      <c r="V28" s="16">
        <v>0.53800000000000003</v>
      </c>
      <c r="W28" s="25">
        <f t="shared" ref="W28:W30" si="227">M28*V28</f>
        <v>8149.0187500000002</v>
      </c>
      <c r="X28" s="16">
        <v>0.38</v>
      </c>
      <c r="Y28" s="25">
        <f t="shared" ref="Y28:Y30" si="228">X28*M28</f>
        <v>5755.8125</v>
      </c>
      <c r="Z28" s="17">
        <v>3.0599999999999998E-3</v>
      </c>
      <c r="AA28" s="18">
        <f t="shared" ref="AA28:AA30" si="229">M28*Z28</f>
        <v>46.349437499999993</v>
      </c>
      <c r="AB28" s="27">
        <f>IF(M28&gt;0,(AD28+AL28)/M28,0)</f>
        <v>3.1086904229420263E-3</v>
      </c>
      <c r="AC28" s="17">
        <v>2.3000000000000001E-4</v>
      </c>
      <c r="AD28" s="24">
        <f t="shared" ref="AD28:AD30" si="230">AC28*M28</f>
        <v>3.4837812500000003</v>
      </c>
      <c r="AE28" s="118">
        <v>0.22</v>
      </c>
      <c r="AF28" s="30">
        <f t="shared" ref="AF28:AF30" si="231">AI28*(1-AJ28)*AE28</f>
        <v>44.431200000000004</v>
      </c>
      <c r="AG28" s="28">
        <f t="shared" ref="AG28:AG30" si="232">IF(AND(AE28&gt;0,AC28&gt;0,Z28&gt;0),((Z28-AC28)*AE28)/((AE28-AC28)*Z28),0)</f>
        <v>0.92580448781718028</v>
      </c>
      <c r="AH28" s="60">
        <f t="shared" si="6"/>
        <v>0.9270014035829135</v>
      </c>
      <c r="AI28" s="12">
        <v>220</v>
      </c>
      <c r="AJ28" s="14">
        <v>8.2000000000000003E-2</v>
      </c>
      <c r="AK28" s="15">
        <v>0.21590000000000001</v>
      </c>
      <c r="AL28" s="30">
        <f t="shared" ref="AL28:AL30" si="233">AI28*(1-AJ28)*AK28</f>
        <v>43.603164000000007</v>
      </c>
      <c r="AM28" s="19">
        <v>1.65</v>
      </c>
      <c r="AN28" s="19"/>
      <c r="AO28" s="102">
        <f>AO26+AI28-AN28</f>
        <v>3218.8100000000004</v>
      </c>
      <c r="AP28" s="103"/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1" t="s">
        <v>51</v>
      </c>
      <c r="D29" s="34">
        <v>20160</v>
      </c>
      <c r="E29" s="34">
        <v>2</v>
      </c>
      <c r="F29" s="34">
        <v>15790</v>
      </c>
      <c r="G29" s="35">
        <v>2.5</v>
      </c>
      <c r="H29" s="35">
        <v>3.9</v>
      </c>
      <c r="I29" s="34">
        <v>16513</v>
      </c>
      <c r="J29" s="35">
        <v>7.5</v>
      </c>
      <c r="K29" s="34">
        <v>16241</v>
      </c>
      <c r="L29" s="36">
        <v>7.3999999999999996E-2</v>
      </c>
      <c r="M29" s="37">
        <f t="shared" si="222"/>
        <v>15039.166000000001</v>
      </c>
      <c r="N29" s="38">
        <v>0.66400000000000003</v>
      </c>
      <c r="O29" s="25">
        <f t="shared" si="223"/>
        <v>9986.0062240000007</v>
      </c>
      <c r="P29" s="36">
        <v>0.21199999999999999</v>
      </c>
      <c r="Q29" s="25">
        <f t="shared" si="224"/>
        <v>3188.3031920000003</v>
      </c>
      <c r="R29" s="39">
        <v>0.124</v>
      </c>
      <c r="S29" s="25">
        <f t="shared" si="225"/>
        <v>1864.8565840000001</v>
      </c>
      <c r="T29" s="28">
        <v>0.20100000000000001</v>
      </c>
      <c r="U29" s="25">
        <f t="shared" si="226"/>
        <v>3022.8723660000005</v>
      </c>
      <c r="V29" s="39">
        <v>0.52100000000000002</v>
      </c>
      <c r="W29" s="25">
        <f t="shared" si="227"/>
        <v>7835.4054860000006</v>
      </c>
      <c r="X29" s="39">
        <v>0.39</v>
      </c>
      <c r="Y29" s="25">
        <f t="shared" si="228"/>
        <v>5865.2747400000007</v>
      </c>
      <c r="Z29" s="40">
        <v>2.9299999999999999E-3</v>
      </c>
      <c r="AA29" s="18">
        <f t="shared" si="229"/>
        <v>44.064756379999999</v>
      </c>
      <c r="AB29" s="27">
        <f>IF(M29&gt;0,(AD29+AL29)/M29,0)</f>
        <v>2.827505518590592E-3</v>
      </c>
      <c r="AC29" s="40">
        <v>2.1000000000000001E-4</v>
      </c>
      <c r="AD29" s="37">
        <f t="shared" si="230"/>
        <v>3.1582248600000002</v>
      </c>
      <c r="AE29" s="28">
        <v>0.22600000000000001</v>
      </c>
      <c r="AF29" s="41">
        <f t="shared" si="231"/>
        <v>39.540056000000007</v>
      </c>
      <c r="AG29" s="28">
        <f t="shared" si="232"/>
        <v>0.92919105266650392</v>
      </c>
      <c r="AH29" s="29">
        <f t="shared" si="6"/>
        <v>0.92659440937730997</v>
      </c>
      <c r="AI29" s="34">
        <v>191</v>
      </c>
      <c r="AJ29" s="36">
        <v>8.4000000000000005E-2</v>
      </c>
      <c r="AK29" s="38">
        <v>0.22500000000000001</v>
      </c>
      <c r="AL29" s="41">
        <f t="shared" si="233"/>
        <v>39.365100000000005</v>
      </c>
      <c r="AM29" s="42">
        <v>1.68</v>
      </c>
      <c r="AN29" s="42"/>
      <c r="AO29" s="122">
        <f>AO28+AI29-AN29</f>
        <v>3409.8100000000004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11" t="s">
        <v>50</v>
      </c>
      <c r="D30" s="43">
        <v>16495</v>
      </c>
      <c r="E30" s="43">
        <v>2</v>
      </c>
      <c r="F30" s="43">
        <v>16102</v>
      </c>
      <c r="G30" s="37">
        <v>1.8</v>
      </c>
      <c r="H30" s="37">
        <v>5.3</v>
      </c>
      <c r="I30" s="43">
        <v>16752</v>
      </c>
      <c r="J30" s="37">
        <v>7.5</v>
      </c>
      <c r="K30" s="43">
        <v>16315</v>
      </c>
      <c r="L30" s="39">
        <v>7.6999999999999999E-2</v>
      </c>
      <c r="M30" s="37">
        <f t="shared" si="222"/>
        <v>15058.745000000001</v>
      </c>
      <c r="N30" s="28">
        <v>0.70599999999999996</v>
      </c>
      <c r="O30" s="25">
        <f t="shared" si="223"/>
        <v>10631.473969999999</v>
      </c>
      <c r="P30" s="39">
        <v>0.23100000000000001</v>
      </c>
      <c r="Q30" s="25">
        <f t="shared" si="224"/>
        <v>3478.5700950000005</v>
      </c>
      <c r="R30" s="39">
        <v>6.3E-2</v>
      </c>
      <c r="S30" s="25">
        <f t="shared" si="225"/>
        <v>948.70093500000007</v>
      </c>
      <c r="T30" s="28">
        <v>0.192</v>
      </c>
      <c r="U30" s="25">
        <f t="shared" si="226"/>
        <v>2891.2790400000004</v>
      </c>
      <c r="V30" s="39">
        <v>0.51500000000000001</v>
      </c>
      <c r="W30" s="25">
        <f t="shared" si="227"/>
        <v>7755.2536750000008</v>
      </c>
      <c r="X30" s="39">
        <v>0.39</v>
      </c>
      <c r="Y30" s="25">
        <f t="shared" si="228"/>
        <v>5872.9105500000005</v>
      </c>
      <c r="Z30" s="47">
        <v>2.8900000000000002E-3</v>
      </c>
      <c r="AA30" s="18">
        <f t="shared" si="229"/>
        <v>43.519773050000005</v>
      </c>
      <c r="AB30" s="27">
        <f>IF(M30&gt;0,(AD30+AL30)/M30,0)</f>
        <v>2.93640396991914E-3</v>
      </c>
      <c r="AC30" s="47">
        <v>2.0000000000000001E-4</v>
      </c>
      <c r="AD30" s="37">
        <f t="shared" si="230"/>
        <v>3.0117490000000005</v>
      </c>
      <c r="AE30" s="28">
        <v>0.222</v>
      </c>
      <c r="AF30" s="41">
        <f t="shared" si="231"/>
        <v>40.263695999999996</v>
      </c>
      <c r="AG30" s="28">
        <f t="shared" si="232"/>
        <v>0.93163515870465308</v>
      </c>
      <c r="AH30" s="29">
        <f t="shared" si="6"/>
        <v>0.93271052845035385</v>
      </c>
      <c r="AI30" s="43">
        <v>198</v>
      </c>
      <c r="AJ30" s="39">
        <v>8.4000000000000005E-2</v>
      </c>
      <c r="AK30" s="28">
        <v>0.22720000000000001</v>
      </c>
      <c r="AL30" s="41">
        <f t="shared" si="233"/>
        <v>41.2068096</v>
      </c>
      <c r="AM30" s="18">
        <v>1.65</v>
      </c>
      <c r="AN30" s="18"/>
      <c r="AO30" s="122">
        <f>AO29+AI30-AN30</f>
        <v>3607.8100000000004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34">SUM(D28:D30)</f>
        <v>56841</v>
      </c>
      <c r="E31" s="51"/>
      <c r="F31" s="51">
        <f t="shared" ref="F31" si="235">SUM(F28:F30)</f>
        <v>48192</v>
      </c>
      <c r="G31" s="52"/>
      <c r="H31" s="52"/>
      <c r="I31" s="51">
        <f t="shared" ref="I31:K31" si="236">SUM(I28:I30)</f>
        <v>50105</v>
      </c>
      <c r="J31" s="52"/>
      <c r="K31" s="51">
        <f t="shared" si="236"/>
        <v>48931</v>
      </c>
      <c r="L31" s="21">
        <f t="shared" ref="L31" si="237">IF(K31&gt;0,(K28*L28+K29*L29+K30*L30)/K31,0)</f>
        <v>7.5334941039422856E-2</v>
      </c>
      <c r="M31" s="52">
        <f t="shared" ref="M31" si="238">M28+M29+M30</f>
        <v>45244.786</v>
      </c>
      <c r="N31" s="53">
        <f t="shared" ref="N31" si="239">IF(M31&gt;0,O31/M31,0)</f>
        <v>0.63211445665805555</v>
      </c>
      <c r="O31" s="54">
        <f t="shared" ref="O31" si="240">O28+O29+O30</f>
        <v>28599.883319</v>
      </c>
      <c r="P31" s="21">
        <f t="shared" ref="P31" si="241">IF(M31&gt;0,Q31/M31,0)</f>
        <v>0.25213612817176329</v>
      </c>
      <c r="Q31" s="54">
        <f t="shared" ref="Q31" si="242">Q28+Q29+Q30</f>
        <v>11407.845162000001</v>
      </c>
      <c r="R31" s="21">
        <f t="shared" ref="R31" si="243">IF(M31&gt;0,S31/M31,0)</f>
        <v>0.11574941517018116</v>
      </c>
      <c r="S31" s="54">
        <f t="shared" ref="S31" si="244">S28+S29+S30</f>
        <v>5237.057519</v>
      </c>
      <c r="T31" s="21">
        <f t="shared" ref="T31" si="245">IF(M31&gt;0,U31/M31,0)</f>
        <v>0.19532633618821846</v>
      </c>
      <c r="U31" s="54">
        <f t="shared" ref="U31" si="246">U28+U29+U30</f>
        <v>8837.4982810000001</v>
      </c>
      <c r="V31" s="21">
        <f t="shared" ref="V31" si="247">IF(M31&gt;0,W31/M31,0)</f>
        <v>0.52469422467817628</v>
      </c>
      <c r="W31" s="54">
        <f t="shared" ref="W31" si="248">W28+W29+W30</f>
        <v>23739.677911000002</v>
      </c>
      <c r="X31" s="21">
        <f t="shared" ref="X31" si="249">IF(M31&gt;0,Y31/M31,0)</f>
        <v>0.38665223855849384</v>
      </c>
      <c r="Y31" s="54">
        <f t="shared" ref="Y31" si="250">Y28+Y29+Y30</f>
        <v>17493.997790000001</v>
      </c>
      <c r="Z31" s="55">
        <f t="shared" ref="Z31" si="251">IF(M31&gt;0,AA31/M31,0)</f>
        <v>2.960207766923685E-3</v>
      </c>
      <c r="AA31" s="56">
        <f t="shared" ref="AA31" si="252">SUM(AA28:AA30)</f>
        <v>133.93396693</v>
      </c>
      <c r="AB31" s="55">
        <f t="shared" ref="AB31" si="253">IF(M31&gt;0,(AB28*M28+AB29*M29+AB30*M30)/M31,0)</f>
        <v>2.9578840025898234E-3</v>
      </c>
      <c r="AC31" s="55">
        <f t="shared" ref="AC31" si="254">IF(K31&gt;0,(K28*AC28+K29*AC29+K30*AC30)/K31,0)</f>
        <v>2.13358811387464E-4</v>
      </c>
      <c r="AD31" s="52">
        <f t="shared" ref="AD31" si="255">SUM(AD28:AD30)</f>
        <v>9.6537551100000005</v>
      </c>
      <c r="AE31" s="53">
        <f t="shared" ref="AE31" si="256">IF(K31&gt;0,(K28*AE28+K29*AE29+K30*AE30)/K31,0)</f>
        <v>0.22265835564366149</v>
      </c>
      <c r="AF31" s="58">
        <f t="shared" ref="AF31" si="257">SUM(AF28:AF30)</f>
        <v>124.23495200000001</v>
      </c>
      <c r="AG31" s="53">
        <f t="shared" ref="AG31" si="258">IF(AND(AA31&gt;0),((AA28*AG28+AA29*AG29+AA30*AG30)/AA31),0)</f>
        <v>0.92881326623269</v>
      </c>
      <c r="AH31" s="57">
        <f t="shared" si="6"/>
        <v>0.92875760366050986</v>
      </c>
      <c r="AI31" s="51">
        <f t="shared" ref="AI31" si="259">SUM(AI28:AI30)</f>
        <v>609</v>
      </c>
      <c r="AJ31" s="21">
        <f t="shared" ref="AJ31" si="260">IF(AI31&gt;0,(AJ28*AI28+AJ29*AI29+AJ30*AI30)/AI31,0)</f>
        <v>8.3277504105090328E-2</v>
      </c>
      <c r="AK31" s="53">
        <f t="shared" ref="AK31" si="261">IF(K31&gt;0,(AK28*K28+AK29*K29+AK30*K30)/K31,0)</f>
        <v>0.22268818336024196</v>
      </c>
      <c r="AL31" s="58">
        <f t="shared" ref="AL31" si="262">SUM(AL28:AL30)</f>
        <v>124.1750736</v>
      </c>
      <c r="AM31" s="56"/>
      <c r="AN31" s="56">
        <f t="shared" ref="AN31" si="263">SUM(AN28:AN30)</f>
        <v>0</v>
      </c>
      <c r="AO31" s="106"/>
      <c r="AP31" s="107">
        <f>AO30</f>
        <v>3607.8100000000004</v>
      </c>
      <c r="AQ31" s="51">
        <f t="shared" ref="AQ31" si="264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51</v>
      </c>
      <c r="D32" s="12">
        <v>16125</v>
      </c>
      <c r="E32" s="12">
        <v>0</v>
      </c>
      <c r="F32" s="12">
        <v>16294</v>
      </c>
      <c r="G32" s="13">
        <v>2.6</v>
      </c>
      <c r="H32" s="13">
        <v>6.1</v>
      </c>
      <c r="I32" s="12">
        <v>17391</v>
      </c>
      <c r="J32" s="13">
        <v>7.5</v>
      </c>
      <c r="K32" s="12">
        <v>16381</v>
      </c>
      <c r="L32" s="14">
        <v>7.0999999999999994E-2</v>
      </c>
      <c r="M32" s="24">
        <f t="shared" ref="M32:M34" si="265">K32*(1-L32)</f>
        <v>15217.949000000001</v>
      </c>
      <c r="N32" s="15">
        <v>0.59899999999999998</v>
      </c>
      <c r="O32" s="25">
        <f t="shared" ref="O32:O34" si="266">M32*N32</f>
        <v>9115.5514509999994</v>
      </c>
      <c r="P32" s="14">
        <v>0.38600000000000001</v>
      </c>
      <c r="Q32" s="25">
        <f t="shared" ref="Q32:Q34" si="267">M32*P32</f>
        <v>5874.1283140000005</v>
      </c>
      <c r="R32" s="16">
        <v>1.4999999999999999E-2</v>
      </c>
      <c r="S32" s="25">
        <f t="shared" ref="S32:S34" si="268">M32*R32</f>
        <v>228.26923500000001</v>
      </c>
      <c r="T32" s="26">
        <v>0.19800000000000001</v>
      </c>
      <c r="U32" s="25">
        <f t="shared" ref="U32:U34" si="269">M32*T32</f>
        <v>3013.1539020000005</v>
      </c>
      <c r="V32" s="16">
        <v>0.51900000000000002</v>
      </c>
      <c r="W32" s="25">
        <f t="shared" ref="W32:W34" si="270">M32*V32</f>
        <v>7898.1155310000004</v>
      </c>
      <c r="X32" s="16">
        <v>0.39</v>
      </c>
      <c r="Y32" s="25">
        <f t="shared" ref="Y32:Y34" si="271">X32*M32</f>
        <v>5935.0001100000009</v>
      </c>
      <c r="Z32" s="17">
        <v>2.8700000000000002E-3</v>
      </c>
      <c r="AA32" s="18">
        <f t="shared" ref="AA32:AA34" si="272">M32*Z32</f>
        <v>43.675513630000005</v>
      </c>
      <c r="AB32" s="27">
        <f>IF(M32&gt;0,(AD32+AL32)/M32,0)</f>
        <v>2.9498188356394148E-3</v>
      </c>
      <c r="AC32" s="17">
        <v>2.0000000000000001E-4</v>
      </c>
      <c r="AD32" s="24">
        <f t="shared" ref="AD32:AD34" si="273">AC32*M32</f>
        <v>3.0435898000000003</v>
      </c>
      <c r="AE32" s="118">
        <v>0.2225</v>
      </c>
      <c r="AF32" s="30">
        <f t="shared" ref="AF32:AF34" si="274">AI32*(1-AJ32)*AE32</f>
        <v>40.944895000000002</v>
      </c>
      <c r="AG32" s="28">
        <f t="shared" ref="AG32:AG34" si="275">IF(AND(AE32&gt;0,AC32&gt;0,Z32&gt;0),((Z32-AC32)*AE32)/((AE32-AC32)*Z32),0)</f>
        <v>0.93115057813389002</v>
      </c>
      <c r="AH32" s="60">
        <f t="shared" si="6"/>
        <v>0.9330198239835451</v>
      </c>
      <c r="AI32" s="12">
        <v>202</v>
      </c>
      <c r="AJ32" s="14">
        <v>8.8999999999999996E-2</v>
      </c>
      <c r="AK32" s="15">
        <v>0.22739999999999999</v>
      </c>
      <c r="AL32" s="30">
        <f t="shared" ref="AL32:AL34" si="276">AI32*(1-AJ32)*AK32</f>
        <v>41.846602799999999</v>
      </c>
      <c r="AM32" s="19">
        <v>1.64</v>
      </c>
      <c r="AN32" s="19"/>
      <c r="AO32" s="102">
        <f>AO30+AI32-AN32</f>
        <v>3809.8100000000004</v>
      </c>
      <c r="AP32" s="103"/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49</v>
      </c>
      <c r="D33" s="34">
        <v>19700</v>
      </c>
      <c r="E33" s="34">
        <v>2</v>
      </c>
      <c r="F33" s="34">
        <v>14836</v>
      </c>
      <c r="G33" s="35">
        <v>4.4000000000000004</v>
      </c>
      <c r="H33" s="35">
        <v>6.1</v>
      </c>
      <c r="I33" s="34">
        <v>16039</v>
      </c>
      <c r="J33" s="35">
        <v>7.7</v>
      </c>
      <c r="K33" s="34">
        <v>16365</v>
      </c>
      <c r="L33" s="36">
        <v>7.4999999999999997E-2</v>
      </c>
      <c r="M33" s="37">
        <f t="shared" si="265"/>
        <v>15137.625</v>
      </c>
      <c r="N33" s="38">
        <v>0.68</v>
      </c>
      <c r="O33" s="25">
        <f t="shared" si="266"/>
        <v>10293.585000000001</v>
      </c>
      <c r="P33" s="36">
        <v>0.29299999999999998</v>
      </c>
      <c r="Q33" s="25">
        <f t="shared" si="267"/>
        <v>4435.3241250000001</v>
      </c>
      <c r="R33" s="39">
        <v>2.7E-2</v>
      </c>
      <c r="S33" s="25">
        <f t="shared" si="268"/>
        <v>408.71587499999998</v>
      </c>
      <c r="T33" s="28">
        <v>0.20100000000000001</v>
      </c>
      <c r="U33" s="25">
        <f t="shared" si="269"/>
        <v>3042.6626250000004</v>
      </c>
      <c r="V33" s="39">
        <v>0.51200000000000001</v>
      </c>
      <c r="W33" s="25">
        <f t="shared" si="270"/>
        <v>7750.4639999999999</v>
      </c>
      <c r="X33" s="39">
        <v>0.38</v>
      </c>
      <c r="Y33" s="25">
        <f t="shared" si="271"/>
        <v>5752.2974999999997</v>
      </c>
      <c r="Z33" s="40">
        <v>2.9399999999999999E-3</v>
      </c>
      <c r="AA33" s="18">
        <f t="shared" si="272"/>
        <v>44.504617500000002</v>
      </c>
      <c r="AB33" s="27">
        <f>IF(M33&gt;0,(AD33+AL33)/M33,0)</f>
        <v>2.863372771488262E-3</v>
      </c>
      <c r="AC33" s="40">
        <v>2.1000000000000001E-4</v>
      </c>
      <c r="AD33" s="37">
        <f t="shared" si="273"/>
        <v>3.17890125</v>
      </c>
      <c r="AE33" s="28">
        <v>0.221</v>
      </c>
      <c r="AF33" s="41">
        <f t="shared" si="274"/>
        <v>40.020890000000001</v>
      </c>
      <c r="AG33" s="28">
        <f t="shared" si="275"/>
        <v>0.92945462074498719</v>
      </c>
      <c r="AH33" s="29">
        <f t="shared" si="6"/>
        <v>0.92753810793174984</v>
      </c>
      <c r="AI33" s="34">
        <v>199</v>
      </c>
      <c r="AJ33" s="36">
        <v>0.09</v>
      </c>
      <c r="AK33" s="38">
        <v>0.2218</v>
      </c>
      <c r="AL33" s="41">
        <f t="shared" si="276"/>
        <v>40.165762000000001</v>
      </c>
      <c r="AM33" s="42">
        <v>1.7</v>
      </c>
      <c r="AN33" s="42"/>
      <c r="AO33" s="122">
        <f>AO32+AI33-AN33</f>
        <v>4008.8100000000004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11" t="s">
        <v>50</v>
      </c>
      <c r="D34" s="43">
        <v>16315</v>
      </c>
      <c r="E34" s="43">
        <v>0</v>
      </c>
      <c r="F34" s="43">
        <v>15216</v>
      </c>
      <c r="G34" s="37">
        <v>2.9</v>
      </c>
      <c r="H34" s="37">
        <v>6.5</v>
      </c>
      <c r="I34" s="43">
        <v>15074</v>
      </c>
      <c r="J34" s="37">
        <v>8.1</v>
      </c>
      <c r="K34" s="43">
        <v>16286</v>
      </c>
      <c r="L34" s="39">
        <v>7.9000000000000001E-2</v>
      </c>
      <c r="M34" s="37">
        <f t="shared" si="265"/>
        <v>14999.406000000001</v>
      </c>
      <c r="N34" s="28">
        <v>0.754</v>
      </c>
      <c r="O34" s="25">
        <f t="shared" si="266"/>
        <v>11309.552124</v>
      </c>
      <c r="P34" s="39">
        <v>0.22800000000000001</v>
      </c>
      <c r="Q34" s="25">
        <f t="shared" si="267"/>
        <v>3419.8645680000004</v>
      </c>
      <c r="R34" s="39">
        <v>1.7999999999999999E-2</v>
      </c>
      <c r="S34" s="25">
        <f t="shared" si="268"/>
        <v>269.98930799999999</v>
      </c>
      <c r="T34" s="28">
        <v>0.2</v>
      </c>
      <c r="U34" s="25">
        <f t="shared" si="269"/>
        <v>2999.8812000000003</v>
      </c>
      <c r="V34" s="39">
        <v>0.50900000000000001</v>
      </c>
      <c r="W34" s="25">
        <f t="shared" si="270"/>
        <v>7634.6976540000005</v>
      </c>
      <c r="X34" s="39">
        <v>0.39</v>
      </c>
      <c r="Y34" s="25">
        <f t="shared" si="271"/>
        <v>5849.7683400000005</v>
      </c>
      <c r="Z34" s="47">
        <v>2.9299999999999999E-3</v>
      </c>
      <c r="AA34" s="18">
        <f t="shared" si="272"/>
        <v>43.948259579999998</v>
      </c>
      <c r="AB34" s="27">
        <f>IF(M34&gt;0,(AD34+AL34)/M34,0)</f>
        <v>2.8183090183704603E-3</v>
      </c>
      <c r="AC34" s="47">
        <v>2.0000000000000001E-4</v>
      </c>
      <c r="AD34" s="37">
        <f t="shared" si="273"/>
        <v>2.9998812000000004</v>
      </c>
      <c r="AE34" s="28">
        <v>0.22289999999999999</v>
      </c>
      <c r="AF34" s="41">
        <f t="shared" si="274"/>
        <v>40.21116</v>
      </c>
      <c r="AG34" s="28">
        <f t="shared" si="275"/>
        <v>0.93257738183724104</v>
      </c>
      <c r="AH34" s="29">
        <f t="shared" si="6"/>
        <v>0.92988974656952794</v>
      </c>
      <c r="AI34" s="43">
        <v>200</v>
      </c>
      <c r="AJ34" s="39">
        <v>9.8000000000000004E-2</v>
      </c>
      <c r="AK34" s="28">
        <v>0.2177</v>
      </c>
      <c r="AL34" s="41">
        <f t="shared" si="276"/>
        <v>39.27308</v>
      </c>
      <c r="AM34" s="18">
        <v>1.74</v>
      </c>
      <c r="AN34" s="18"/>
      <c r="AO34" s="122">
        <f>AO33+AI34-AN34</f>
        <v>4208.8100000000004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77">SUM(D32:D34)</f>
        <v>52140</v>
      </c>
      <c r="E35" s="51"/>
      <c r="F35" s="51">
        <f t="shared" ref="F35" si="278">SUM(F32:F34)</f>
        <v>46346</v>
      </c>
      <c r="G35" s="52"/>
      <c r="H35" s="52"/>
      <c r="I35" s="51">
        <f t="shared" ref="I35:K35" si="279">SUM(I32:I34)</f>
        <v>48504</v>
      </c>
      <c r="J35" s="52"/>
      <c r="K35" s="51">
        <f t="shared" si="279"/>
        <v>49032</v>
      </c>
      <c r="L35" s="21">
        <f t="shared" ref="L35" si="280">IF(K35&gt;0,(K32*L32+K33*L33+K34*L34)/K35,0)</f>
        <v>7.4992249959210305E-2</v>
      </c>
      <c r="M35" s="52">
        <f t="shared" ref="M35" si="281">M32+M33+M34</f>
        <v>45354.98</v>
      </c>
      <c r="N35" s="53">
        <f t="shared" ref="N35" si="282">IF(M35&gt;0,O35/M35,0)</f>
        <v>0.67729472210107899</v>
      </c>
      <c r="O35" s="54">
        <f t="shared" ref="O35" si="283">O32+O33+O34</f>
        <v>30718.688575</v>
      </c>
      <c r="P35" s="21">
        <f t="shared" ref="P35" si="284">IF(M35&gt;0,Q35/M35,0)</f>
        <v>0.30270803794864426</v>
      </c>
      <c r="Q35" s="54">
        <f t="shared" ref="Q35" si="285">Q32+Q33+Q34</f>
        <v>13729.317007000001</v>
      </c>
      <c r="R35" s="21">
        <f t="shared" ref="R35" si="286">IF(M35&gt;0,S35/M35,0)</f>
        <v>1.9997239950276684E-2</v>
      </c>
      <c r="S35" s="54">
        <f t="shared" ref="S35" si="287">S32+S33+S34</f>
        <v>906.97441800000001</v>
      </c>
      <c r="T35" s="21">
        <f t="shared" ref="T35" si="288">IF(M35&gt;0,U35/M35,0)</f>
        <v>0.1996626991567409</v>
      </c>
      <c r="U35" s="54">
        <f t="shared" ref="U35" si="289">U32+U33+U34</f>
        <v>9055.6977270000007</v>
      </c>
      <c r="V35" s="21">
        <f t="shared" ref="V35" si="290">IF(M35&gt;0,W35/M35,0)</f>
        <v>0.51335657484580521</v>
      </c>
      <c r="W35" s="54">
        <f t="shared" ref="W35" si="291">W32+W33+W34</f>
        <v>23283.277184999999</v>
      </c>
      <c r="X35" s="21">
        <f t="shared" ref="X35" si="292">IF(M35&gt;0,Y35/M35,0)</f>
        <v>0.38666241171311294</v>
      </c>
      <c r="Y35" s="54">
        <f t="shared" ref="Y35" si="293">Y32+Y33+Y34</f>
        <v>17537.065950000004</v>
      </c>
      <c r="Z35" s="55">
        <f t="shared" ref="Z35" si="294">IF(M35&gt;0,AA35/M35,0)</f>
        <v>2.9132057981284525E-3</v>
      </c>
      <c r="AA35" s="56">
        <f t="shared" ref="AA35" si="295">SUM(AA32:AA34)</f>
        <v>132.12839071000002</v>
      </c>
      <c r="AB35" s="55">
        <f t="shared" ref="AB35" si="296">IF(M35&gt;0,(AB32*M32+AB33*M33+AB34*M34)/M35,0)</f>
        <v>2.8774749112445864E-3</v>
      </c>
      <c r="AC35" s="55">
        <f t="shared" ref="AC35" si="297">IF(K35&gt;0,(K32*AC32+K33*AC33+K34*AC34)/K35,0)</f>
        <v>2.0333761625061187E-4</v>
      </c>
      <c r="AD35" s="52">
        <f t="shared" ref="AD35" si="298">SUM(AD32:AD34)</f>
        <v>9.2223722500000012</v>
      </c>
      <c r="AE35" s="53">
        <f t="shared" ref="AE35" si="299">IF(K35&gt;0,(K32*AE32+K33*AE33+K34*AE34)/K35,0)</f>
        <v>0.22213221773535652</v>
      </c>
      <c r="AF35" s="58">
        <f t="shared" ref="AF35" si="300">SUM(AF32:AF34)</f>
        <v>121.17694500000002</v>
      </c>
      <c r="AG35" s="53">
        <f t="shared" ref="AG35" si="301">IF(AND(AA35&gt;0),((AA32*AG32+AA33*AG33+AA34*AG34)/AA35),0)</f>
        <v>0.93105391158632811</v>
      </c>
      <c r="AH35" s="57">
        <f t="shared" si="6"/>
        <v>0.93018550916877896</v>
      </c>
      <c r="AI35" s="51">
        <f t="shared" ref="AI35" si="302">SUM(AI32:AI34)</f>
        <v>601</v>
      </c>
      <c r="AJ35" s="21">
        <f t="shared" ref="AJ35" si="303">IF(AI35&gt;0,(AJ32*AI32+AJ33*AI33+AJ34*AI34)/AI35,0)</f>
        <v>9.2326123128119802E-2</v>
      </c>
      <c r="AK35" s="53">
        <f t="shared" ref="AK35" si="304">IF(K35&gt;0,(AK32*K32+AK33*K33+AK34*K34)/K35,0)</f>
        <v>0.22230907570566158</v>
      </c>
      <c r="AL35" s="58">
        <f t="shared" ref="AL35" si="305">SUM(AL32:AL34)</f>
        <v>121.28544479999999</v>
      </c>
      <c r="AM35" s="56"/>
      <c r="AN35" s="56">
        <f t="shared" ref="AN35" si="306">SUM(AN32:AN34)</f>
        <v>0</v>
      </c>
      <c r="AO35" s="106"/>
      <c r="AP35" s="107">
        <f>AO34</f>
        <v>4208.8100000000004</v>
      </c>
      <c r="AQ35" s="51">
        <f t="shared" ref="AQ35" si="307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1" t="s">
        <v>51</v>
      </c>
      <c r="D36" s="12">
        <v>4856</v>
      </c>
      <c r="E36" s="12">
        <v>0</v>
      </c>
      <c r="F36" s="12">
        <v>15568</v>
      </c>
      <c r="G36" s="13">
        <v>4.5</v>
      </c>
      <c r="H36" s="13">
        <v>6.6</v>
      </c>
      <c r="I36" s="12">
        <v>16212</v>
      </c>
      <c r="J36" s="13">
        <v>7.6</v>
      </c>
      <c r="K36" s="12">
        <v>14749</v>
      </c>
      <c r="L36" s="14">
        <v>7.4999999999999997E-2</v>
      </c>
      <c r="M36" s="24">
        <f t="shared" ref="M36:M38" si="308">K36*(1-L36)</f>
        <v>13642.825000000001</v>
      </c>
      <c r="N36" s="15">
        <v>0.73399999999999999</v>
      </c>
      <c r="O36" s="25">
        <f t="shared" ref="O36:O38" si="309">M36*N36</f>
        <v>10013.833550000001</v>
      </c>
      <c r="P36" s="14">
        <v>0.25700000000000001</v>
      </c>
      <c r="Q36" s="25">
        <f t="shared" ref="Q36:Q38" si="310">M36*P36</f>
        <v>3506.2060250000004</v>
      </c>
      <c r="R36" s="16">
        <v>8.9999999999999993E-3</v>
      </c>
      <c r="S36" s="25">
        <f t="shared" ref="S36:S38" si="311">M36*R36</f>
        <v>122.785425</v>
      </c>
      <c r="T36" s="26">
        <v>0.192</v>
      </c>
      <c r="U36" s="25">
        <f t="shared" ref="U36:U38" si="312">M36*T36</f>
        <v>2619.4224000000004</v>
      </c>
      <c r="V36" s="16">
        <v>0.505</v>
      </c>
      <c r="W36" s="25">
        <f t="shared" ref="W36:W38" si="313">M36*V36</f>
        <v>6889.6266250000008</v>
      </c>
      <c r="X36" s="16">
        <v>0.38</v>
      </c>
      <c r="Y36" s="25">
        <f t="shared" ref="Y36:Y38" si="314">X36*M36</f>
        <v>5184.2735000000002</v>
      </c>
      <c r="Z36" s="17">
        <v>2.9199999999999999E-3</v>
      </c>
      <c r="AA36" s="18">
        <f t="shared" ref="AA36:AA38" si="315">M36*Z36</f>
        <v>39.837049</v>
      </c>
      <c r="AB36" s="27">
        <f>IF(M36&gt;0,(AD36+AL36)/M36,0)</f>
        <v>3.2709100387932847E-3</v>
      </c>
      <c r="AC36" s="17">
        <v>2.1000000000000001E-4</v>
      </c>
      <c r="AD36" s="24">
        <f t="shared" ref="AD36:AD38" si="316">AC36*M36</f>
        <v>2.8649932500000004</v>
      </c>
      <c r="AE36" s="118">
        <v>0.22209999999999999</v>
      </c>
      <c r="AF36" s="30">
        <f t="shared" ref="AF36:AF38" si="317">AI36*(1-AJ36)*AE36</f>
        <v>40.377780000000001</v>
      </c>
      <c r="AG36" s="28">
        <f t="shared" ref="AG36:AG38" si="318">IF(AND(AE36&gt;0,AC36&gt;0,Z36&gt;0),((Z36-AC36)*AE36)/((AE36-AC36)*Z36),0)</f>
        <v>0.92896054258650917</v>
      </c>
      <c r="AH36" s="60">
        <f t="shared" si="6"/>
        <v>0.936654006749985</v>
      </c>
      <c r="AI36" s="12">
        <v>200</v>
      </c>
      <c r="AJ36" s="14">
        <v>9.0999999999999998E-2</v>
      </c>
      <c r="AK36" s="15">
        <v>0.22969999999999999</v>
      </c>
      <c r="AL36" s="30">
        <f t="shared" ref="AL36:AL38" si="319">AI36*(1-AJ36)*AK36</f>
        <v>41.759459999999997</v>
      </c>
      <c r="AM36" s="19">
        <v>1.8</v>
      </c>
      <c r="AN36" s="19">
        <v>1200.32</v>
      </c>
      <c r="AO36" s="102">
        <f>AO34+AI36-AN36</f>
        <v>3208.4900000000007</v>
      </c>
      <c r="AP36" s="103"/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11" t="s">
        <v>49</v>
      </c>
      <c r="D37" s="34">
        <v>19600</v>
      </c>
      <c r="E37" s="34">
        <v>4</v>
      </c>
      <c r="F37" s="34">
        <v>14671</v>
      </c>
      <c r="G37" s="35">
        <v>5.8</v>
      </c>
      <c r="H37" s="35">
        <v>7.9</v>
      </c>
      <c r="I37" s="34">
        <v>15435</v>
      </c>
      <c r="J37" s="35">
        <v>7.5</v>
      </c>
      <c r="K37" s="34">
        <v>14883</v>
      </c>
      <c r="L37" s="36">
        <v>6.7000000000000004E-2</v>
      </c>
      <c r="M37" s="37">
        <f t="shared" si="308"/>
        <v>13885.839</v>
      </c>
      <c r="N37" s="38">
        <v>0.76300000000000001</v>
      </c>
      <c r="O37" s="25">
        <f t="shared" si="309"/>
        <v>10594.895157000001</v>
      </c>
      <c r="P37" s="36">
        <v>0.20599999999999999</v>
      </c>
      <c r="Q37" s="25">
        <f t="shared" si="310"/>
        <v>2860.4828339999999</v>
      </c>
      <c r="R37" s="39">
        <v>3.1E-2</v>
      </c>
      <c r="S37" s="25">
        <f t="shared" si="311"/>
        <v>430.46100899999999</v>
      </c>
      <c r="T37" s="28">
        <v>0.185</v>
      </c>
      <c r="U37" s="25">
        <f t="shared" si="312"/>
        <v>2568.8802150000001</v>
      </c>
      <c r="V37" s="39">
        <v>0.52600000000000002</v>
      </c>
      <c r="W37" s="25">
        <f t="shared" si="313"/>
        <v>7303.9513139999999</v>
      </c>
      <c r="X37" s="39">
        <v>0.38</v>
      </c>
      <c r="Y37" s="25">
        <f t="shared" si="314"/>
        <v>5276.6188199999997</v>
      </c>
      <c r="Z37" s="40">
        <v>2.8999999999999998E-3</v>
      </c>
      <c r="AA37" s="18">
        <f t="shared" si="315"/>
        <v>40.268933099999998</v>
      </c>
      <c r="AB37" s="27">
        <f>IF(M37&gt;0,(AD37+AL37)/M37,0)</f>
        <v>3.6045555914914463E-3</v>
      </c>
      <c r="AC37" s="40">
        <v>1.9000000000000001E-4</v>
      </c>
      <c r="AD37" s="37">
        <f t="shared" si="316"/>
        <v>2.6383094100000002</v>
      </c>
      <c r="AE37" s="28">
        <v>0.22520000000000001</v>
      </c>
      <c r="AF37" s="41">
        <f t="shared" si="317"/>
        <v>47.7959976</v>
      </c>
      <c r="AG37" s="28">
        <f t="shared" si="318"/>
        <v>0.9352718423242492</v>
      </c>
      <c r="AH37" s="29">
        <f t="shared" si="6"/>
        <v>0.94809527284948336</v>
      </c>
      <c r="AI37" s="34">
        <v>234</v>
      </c>
      <c r="AJ37" s="36">
        <v>9.2999999999999999E-2</v>
      </c>
      <c r="AK37" s="38">
        <v>0.22339999999999999</v>
      </c>
      <c r="AL37" s="41">
        <f t="shared" si="319"/>
        <v>47.413969199999997</v>
      </c>
      <c r="AM37" s="42">
        <v>1.65</v>
      </c>
      <c r="AN37" s="42"/>
      <c r="AO37" s="122">
        <f>AO36+AI37-AN37</f>
        <v>3442.4900000000007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11" t="s">
        <v>50</v>
      </c>
      <c r="D38" s="43">
        <v>21444</v>
      </c>
      <c r="E38" s="43">
        <v>1</v>
      </c>
      <c r="F38" s="43">
        <v>16563</v>
      </c>
      <c r="G38" s="37">
        <v>3.6</v>
      </c>
      <c r="H38" s="37">
        <v>5.2</v>
      </c>
      <c r="I38" s="43">
        <v>18139</v>
      </c>
      <c r="J38" s="37">
        <v>6.6</v>
      </c>
      <c r="K38" s="43">
        <v>15045</v>
      </c>
      <c r="L38" s="39">
        <v>7.0999999999999994E-2</v>
      </c>
      <c r="M38" s="37">
        <f t="shared" si="308"/>
        <v>13976.805</v>
      </c>
      <c r="N38" s="28">
        <v>0.65900000000000003</v>
      </c>
      <c r="O38" s="25">
        <f t="shared" si="309"/>
        <v>9210.7144950000002</v>
      </c>
      <c r="P38" s="39">
        <v>0.28799999999999998</v>
      </c>
      <c r="Q38" s="25">
        <f t="shared" si="310"/>
        <v>4025.3198399999997</v>
      </c>
      <c r="R38" s="39">
        <v>5.2999999999999999E-2</v>
      </c>
      <c r="S38" s="25">
        <f t="shared" si="311"/>
        <v>740.77066500000001</v>
      </c>
      <c r="T38" s="28">
        <v>0.19500000000000001</v>
      </c>
      <c r="U38" s="25">
        <f t="shared" si="312"/>
        <v>2725.476975</v>
      </c>
      <c r="V38" s="39">
        <v>0.52</v>
      </c>
      <c r="W38" s="25">
        <f t="shared" si="313"/>
        <v>7267.9386000000004</v>
      </c>
      <c r="X38" s="39">
        <v>0.38</v>
      </c>
      <c r="Y38" s="25">
        <f t="shared" si="314"/>
        <v>5311.1859000000004</v>
      </c>
      <c r="Z38" s="47">
        <v>2.9399999999999999E-3</v>
      </c>
      <c r="AA38" s="18">
        <f t="shared" si="315"/>
        <v>41.091806699999999</v>
      </c>
      <c r="AB38" s="27">
        <f>IF(M38&gt;0,(AD38+AL38)/M38,0)</f>
        <v>3.2591304343159966E-3</v>
      </c>
      <c r="AC38" s="47">
        <v>2.1000000000000001E-4</v>
      </c>
      <c r="AD38" s="37">
        <f t="shared" si="316"/>
        <v>2.93512905</v>
      </c>
      <c r="AE38" s="28">
        <v>0.21540000000000001</v>
      </c>
      <c r="AF38" s="41">
        <f t="shared" si="317"/>
        <v>40.138713000000003</v>
      </c>
      <c r="AG38" s="28">
        <f t="shared" si="318"/>
        <v>0.9294776045089721</v>
      </c>
      <c r="AH38" s="29">
        <f t="shared" si="6"/>
        <v>0.93642549224740945</v>
      </c>
      <c r="AI38" s="43">
        <v>205</v>
      </c>
      <c r="AJ38" s="39">
        <v>9.0999999999999998E-2</v>
      </c>
      <c r="AK38" s="28">
        <v>0.22869999999999999</v>
      </c>
      <c r="AL38" s="41">
        <f t="shared" si="319"/>
        <v>42.617101499999997</v>
      </c>
      <c r="AM38" s="18">
        <v>1.65</v>
      </c>
      <c r="AN38" s="18"/>
      <c r="AO38" s="122">
        <f>AO37+AI38-AN38</f>
        <v>3647.4900000000007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20">SUM(D36:D38)</f>
        <v>45900</v>
      </c>
      <c r="E39" s="51"/>
      <c r="F39" s="51">
        <f t="shared" ref="F39" si="321">SUM(F36:F38)</f>
        <v>46802</v>
      </c>
      <c r="G39" s="52"/>
      <c r="H39" s="52"/>
      <c r="I39" s="51">
        <f t="shared" ref="I39:K39" si="322">SUM(I36:I38)</f>
        <v>49786</v>
      </c>
      <c r="J39" s="52"/>
      <c r="K39" s="51">
        <f t="shared" si="322"/>
        <v>44677</v>
      </c>
      <c r="L39" s="21">
        <f t="shared" ref="L39" si="323">IF(K39&gt;0,(K36*L36+K37*L37+K38*L38)/K39,0)</f>
        <v>7.0988002775477316E-2</v>
      </c>
      <c r="M39" s="52">
        <f t="shared" ref="M39" si="324">M36+M37+M38</f>
        <v>41505.468999999997</v>
      </c>
      <c r="N39" s="53">
        <f t="shared" ref="N39" si="325">IF(M39&gt;0,O39/M39,0)</f>
        <v>0.71844612096781757</v>
      </c>
      <c r="O39" s="54">
        <f t="shared" ref="O39" si="326">O36+O37+O38</f>
        <v>29819.443202000002</v>
      </c>
      <c r="P39" s="21">
        <f t="shared" ref="P39" si="327">IF(M39&gt;0,Q39/M39,0)</f>
        <v>0.25037685272270988</v>
      </c>
      <c r="Q39" s="54">
        <f t="shared" ref="Q39" si="328">Q36+Q37+Q38</f>
        <v>10392.008699</v>
      </c>
      <c r="R39" s="21">
        <f t="shared" ref="R39" si="329">IF(M39&gt;0,S39/M39,0)</f>
        <v>3.1177026309472621E-2</v>
      </c>
      <c r="S39" s="54">
        <f t="shared" ref="S39" si="330">S36+S37+S38</f>
        <v>1294.0170990000001</v>
      </c>
      <c r="T39" s="21">
        <f t="shared" ref="T39" si="331">IF(M39&gt;0,U39/M39,0)</f>
        <v>0.19066835722299633</v>
      </c>
      <c r="U39" s="54">
        <f t="shared" ref="U39" si="332">U36+U37+U38</f>
        <v>7913.7795900000001</v>
      </c>
      <c r="V39" s="21">
        <f t="shared" ref="V39" si="333">IF(M39&gt;0,W39/M39,0)</f>
        <v>0.51707683483831979</v>
      </c>
      <c r="W39" s="54">
        <f t="shared" ref="W39" si="334">W36+W37+W38</f>
        <v>21461.516539</v>
      </c>
      <c r="X39" s="21">
        <f t="shared" ref="X39" si="335">IF(M39&gt;0,Y39/M39,0)</f>
        <v>0.38</v>
      </c>
      <c r="Y39" s="54">
        <f t="shared" ref="Y39" si="336">Y36+Y37+Y38</f>
        <v>15772.078219999999</v>
      </c>
      <c r="Z39" s="55">
        <f t="shared" ref="Z39" si="337">IF(M39&gt;0,AA39/M39,0)</f>
        <v>2.9200438332596607E-3</v>
      </c>
      <c r="AA39" s="56">
        <f t="shared" ref="AA39" si="338">SUM(AA36:AA38)</f>
        <v>121.19778880000001</v>
      </c>
      <c r="AB39" s="55">
        <f t="shared" ref="AB39" si="339">IF(M39&gt;0,(AB36*M36+AB37*M37+AB38*M38)/M39,0)</f>
        <v>3.3785659044112955E-3</v>
      </c>
      <c r="AC39" s="55">
        <f t="shared" ref="AC39" si="340">IF(K39&gt;0,(K36*AC36+K37*AC37+K38*AC38)/K39,0)</f>
        <v>2.033375114712268E-4</v>
      </c>
      <c r="AD39" s="52">
        <f t="shared" ref="AD39" si="341">SUM(AD36:AD38)</f>
        <v>8.4384317100000015</v>
      </c>
      <c r="AE39" s="53">
        <f t="shared" ref="AE39" si="342">IF(K39&gt;0,(K36*AE36+K37*AE37+K38*AE38)/K39,0)</f>
        <v>0.2208764576851624</v>
      </c>
      <c r="AF39" s="58">
        <f t="shared" ref="AF39" si="343">SUM(AF36:AF38)</f>
        <v>128.31249059999999</v>
      </c>
      <c r="AG39" s="53">
        <f t="shared" ref="AG39" si="344">IF(AND(AA39&gt;0),((AA36*AG36+AA37*AG37+AA38*AG38)/AA39),0)</f>
        <v>0.93123283087006292</v>
      </c>
      <c r="AH39" s="57">
        <f t="shared" si="6"/>
        <v>0.94065705934369881</v>
      </c>
      <c r="AI39" s="51">
        <f t="shared" ref="AI39" si="345">SUM(AI36:AI38)</f>
        <v>639</v>
      </c>
      <c r="AJ39" s="21">
        <f t="shared" ref="AJ39" si="346">IF(AI39&gt;0,(AJ36*AI36+AJ37*AI37+AJ38*AI38)/AI39,0)</f>
        <v>9.1732394366197192E-2</v>
      </c>
      <c r="AK39" s="53">
        <f t="shared" ref="AK39" si="347">IF(K39&gt;0,(AK36*K36+AK37*K37+AK38*K38)/K39,0)</f>
        <v>0.22726456566018308</v>
      </c>
      <c r="AL39" s="58">
        <f t="shared" ref="AL39" si="348">SUM(AL36:AL38)</f>
        <v>131.79053069999998</v>
      </c>
      <c r="AM39" s="56"/>
      <c r="AN39" s="56">
        <f t="shared" ref="AN39" si="349">SUM(AN36:AN38)</f>
        <v>1200.32</v>
      </c>
      <c r="AO39" s="106"/>
      <c r="AP39" s="107">
        <f>AO38</f>
        <v>3647.4900000000007</v>
      </c>
      <c r="AQ39" s="51">
        <f t="shared" ref="AQ39" si="350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1" t="s">
        <v>51</v>
      </c>
      <c r="D40" s="12">
        <v>5922</v>
      </c>
      <c r="E40" s="12">
        <v>0</v>
      </c>
      <c r="F40" s="12">
        <v>16575</v>
      </c>
      <c r="G40" s="13">
        <v>2</v>
      </c>
      <c r="H40" s="13">
        <v>6.3</v>
      </c>
      <c r="I40" s="12">
        <v>17732</v>
      </c>
      <c r="J40" s="13">
        <v>6.2</v>
      </c>
      <c r="K40" s="12">
        <v>15035</v>
      </c>
      <c r="L40" s="14">
        <v>7.0999999999999994E-2</v>
      </c>
      <c r="M40" s="24">
        <f t="shared" ref="M40:M42" si="351">K40*(1-L40)</f>
        <v>13967.515000000001</v>
      </c>
      <c r="N40" s="15">
        <v>0.53500000000000003</v>
      </c>
      <c r="O40" s="25">
        <f t="shared" ref="O40:O42" si="352">M40*N40</f>
        <v>7472.6205250000012</v>
      </c>
      <c r="P40" s="14">
        <v>0.45</v>
      </c>
      <c r="Q40" s="25">
        <f t="shared" ref="Q40:Q42" si="353">M40*P40</f>
        <v>6285.3817500000005</v>
      </c>
      <c r="R40" s="16">
        <v>1.4999999999999999E-2</v>
      </c>
      <c r="S40" s="25">
        <f t="shared" ref="S40:S42" si="354">M40*R40</f>
        <v>209.51272500000002</v>
      </c>
      <c r="T40" s="26">
        <v>0.18099999999999999</v>
      </c>
      <c r="U40" s="25">
        <f t="shared" ref="U40:U42" si="355">M40*T40</f>
        <v>2528.1202149999999</v>
      </c>
      <c r="V40" s="16">
        <v>0.54400000000000004</v>
      </c>
      <c r="W40" s="25">
        <f t="shared" ref="W40:W42" si="356">M40*V40</f>
        <v>7598.3281600000009</v>
      </c>
      <c r="X40" s="16">
        <v>0.39</v>
      </c>
      <c r="Y40" s="25">
        <f t="shared" ref="Y40:Y42" si="357">X40*M40</f>
        <v>5447.3308500000003</v>
      </c>
      <c r="Z40" s="17">
        <v>2.99E-3</v>
      </c>
      <c r="AA40" s="18">
        <f t="shared" ref="AA40:AA42" si="358">M40*Z40</f>
        <v>41.762869850000001</v>
      </c>
      <c r="AB40" s="27">
        <f>IF(M40&gt;0,(AD40+AL40)/M40,0)</f>
        <v>2.888418766688276E-3</v>
      </c>
      <c r="AC40" s="17">
        <v>2.3000000000000001E-4</v>
      </c>
      <c r="AD40" s="24">
        <f t="shared" ref="AD40:AD42" si="359">AC40*M40</f>
        <v>3.2125284500000002</v>
      </c>
      <c r="AE40" s="118">
        <v>0.2165</v>
      </c>
      <c r="AF40" s="30">
        <f t="shared" ref="AF40:AF42" si="360">AI40*(1-AJ40)*AE40</f>
        <v>36.876012000000003</v>
      </c>
      <c r="AG40" s="28">
        <f t="shared" ref="AG40:AG42" si="361">IF(AND(AE40&gt;0,AC40&gt;0,Z40&gt;0),((Z40-AC40)*AE40)/((AE40-AC40)*Z40),0)</f>
        <v>0.92405860196122358</v>
      </c>
      <c r="AH40" s="60">
        <f t="shared" si="6"/>
        <v>0.92134371698234474</v>
      </c>
      <c r="AI40" s="12">
        <v>188</v>
      </c>
      <c r="AJ40" s="14">
        <v>9.4E-2</v>
      </c>
      <c r="AK40" s="15">
        <v>0.218</v>
      </c>
      <c r="AL40" s="30">
        <f t="shared" ref="AL40:AL42" si="362">AI40*(1-AJ40)*AK40</f>
        <v>37.131504</v>
      </c>
      <c r="AM40" s="19">
        <v>1.73</v>
      </c>
      <c r="AN40" s="19"/>
      <c r="AO40" s="102">
        <f>AO38+AI40-AN40</f>
        <v>3835.4900000000007</v>
      </c>
      <c r="AP40" s="103"/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11" t="s">
        <v>49</v>
      </c>
      <c r="D41" s="34">
        <v>20000</v>
      </c>
      <c r="E41" s="34">
        <v>7</v>
      </c>
      <c r="F41" s="34">
        <v>15630</v>
      </c>
      <c r="G41" s="35">
        <v>4.8</v>
      </c>
      <c r="H41" s="35">
        <v>7.3</v>
      </c>
      <c r="I41" s="34">
        <v>16023</v>
      </c>
      <c r="J41" s="35">
        <v>6</v>
      </c>
      <c r="K41" s="34">
        <v>15075</v>
      </c>
      <c r="L41" s="36">
        <v>7.1999999999999995E-2</v>
      </c>
      <c r="M41" s="37">
        <f t="shared" si="351"/>
        <v>13989.6</v>
      </c>
      <c r="N41" s="38">
        <v>0.65900000000000003</v>
      </c>
      <c r="O41" s="25">
        <f t="shared" si="352"/>
        <v>9219.1464000000014</v>
      </c>
      <c r="P41" s="36">
        <v>0.29099999999999998</v>
      </c>
      <c r="Q41" s="25">
        <f t="shared" si="353"/>
        <v>4070.9735999999998</v>
      </c>
      <c r="R41" s="39">
        <v>0.05</v>
      </c>
      <c r="S41" s="25">
        <f t="shared" si="354"/>
        <v>699.48</v>
      </c>
      <c r="T41" s="28">
        <v>0.182</v>
      </c>
      <c r="U41" s="25">
        <f t="shared" si="355"/>
        <v>2546.1071999999999</v>
      </c>
      <c r="V41" s="39">
        <v>0.54600000000000004</v>
      </c>
      <c r="W41" s="25">
        <f t="shared" si="356"/>
        <v>7638.3216000000011</v>
      </c>
      <c r="X41" s="39">
        <v>0.38</v>
      </c>
      <c r="Y41" s="25">
        <f t="shared" si="357"/>
        <v>5316.0479999999998</v>
      </c>
      <c r="Z41" s="40">
        <v>3.0200000000000001E-3</v>
      </c>
      <c r="AA41" s="18">
        <f t="shared" si="358"/>
        <v>42.248592000000002</v>
      </c>
      <c r="AB41" s="27">
        <f>IF(M41&gt;0,(AD41+AL41)/M41,0)</f>
        <v>3.3496920569565957E-3</v>
      </c>
      <c r="AC41" s="40">
        <v>2.4000000000000001E-4</v>
      </c>
      <c r="AD41" s="37">
        <f t="shared" si="359"/>
        <v>3.357504</v>
      </c>
      <c r="AE41" s="28">
        <v>0.22370000000000001</v>
      </c>
      <c r="AF41" s="41">
        <f t="shared" si="360"/>
        <v>42.608139000000001</v>
      </c>
      <c r="AG41" s="28">
        <f t="shared" si="361"/>
        <v>0.92151846664410342</v>
      </c>
      <c r="AH41" s="29">
        <f t="shared" si="6"/>
        <v>0.92932814975265454</v>
      </c>
      <c r="AI41" s="34">
        <v>210</v>
      </c>
      <c r="AJ41" s="36">
        <v>9.2999999999999999E-2</v>
      </c>
      <c r="AK41" s="38">
        <v>0.22839999999999999</v>
      </c>
      <c r="AL41" s="41">
        <f t="shared" si="362"/>
        <v>43.503347999999995</v>
      </c>
      <c r="AM41" s="42">
        <v>1.6</v>
      </c>
      <c r="AN41" s="42"/>
      <c r="AO41" s="122">
        <f>AO40+AI41-AN41</f>
        <v>4045.4900000000007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11" t="s">
        <v>52</v>
      </c>
      <c r="D42" s="43">
        <v>21978</v>
      </c>
      <c r="E42" s="43">
        <v>3</v>
      </c>
      <c r="F42" s="43">
        <v>18448</v>
      </c>
      <c r="G42" s="37">
        <v>3.8</v>
      </c>
      <c r="H42" s="37">
        <v>5.6</v>
      </c>
      <c r="I42" s="43">
        <v>19261</v>
      </c>
      <c r="J42" s="37">
        <v>4.7</v>
      </c>
      <c r="K42" s="43">
        <v>15171</v>
      </c>
      <c r="L42" s="39">
        <v>7.0999999999999994E-2</v>
      </c>
      <c r="M42" s="37">
        <f t="shared" si="351"/>
        <v>14093.859</v>
      </c>
      <c r="N42" s="28">
        <v>0.69599999999999995</v>
      </c>
      <c r="O42" s="25">
        <f t="shared" si="352"/>
        <v>9809.3258640000004</v>
      </c>
      <c r="P42" s="39">
        <v>0.25800000000000001</v>
      </c>
      <c r="Q42" s="25">
        <f t="shared" si="353"/>
        <v>3636.2156220000002</v>
      </c>
      <c r="R42" s="39">
        <v>4.5999999999999999E-2</v>
      </c>
      <c r="S42" s="25">
        <f t="shared" si="354"/>
        <v>648.31751399999996</v>
      </c>
      <c r="T42" s="28">
        <v>0.19900000000000001</v>
      </c>
      <c r="U42" s="25">
        <f t="shared" si="355"/>
        <v>2804.6779410000004</v>
      </c>
      <c r="V42" s="39">
        <v>0.52</v>
      </c>
      <c r="W42" s="25">
        <f t="shared" si="356"/>
        <v>7328.8066800000006</v>
      </c>
      <c r="X42" s="39">
        <v>0.38</v>
      </c>
      <c r="Y42" s="25">
        <f t="shared" si="357"/>
        <v>5355.6664200000005</v>
      </c>
      <c r="Z42" s="47">
        <v>2.9199999999999999E-3</v>
      </c>
      <c r="AA42" s="18">
        <f t="shared" si="358"/>
        <v>41.154068279999997</v>
      </c>
      <c r="AB42" s="27">
        <f>IF(M42&gt;0,(AD42+AL42)/M42,0)</f>
        <v>3.116908304531782E-3</v>
      </c>
      <c r="AC42" s="47">
        <v>2.4000000000000001E-4</v>
      </c>
      <c r="AD42" s="37">
        <f t="shared" si="359"/>
        <v>3.3825261600000003</v>
      </c>
      <c r="AE42" s="28">
        <v>0.21879999999999999</v>
      </c>
      <c r="AF42" s="41">
        <f t="shared" si="360"/>
        <v>38.740727999999997</v>
      </c>
      <c r="AG42" s="28">
        <f t="shared" si="361"/>
        <v>0.91881606129284565</v>
      </c>
      <c r="AH42" s="29">
        <f t="shared" si="6"/>
        <v>0.92396897399798417</v>
      </c>
      <c r="AI42" s="43">
        <v>195</v>
      </c>
      <c r="AJ42" s="39">
        <v>9.1999999999999998E-2</v>
      </c>
      <c r="AK42" s="28">
        <v>0.22900000000000001</v>
      </c>
      <c r="AL42" s="41">
        <f t="shared" si="362"/>
        <v>40.54674</v>
      </c>
      <c r="AM42" s="18">
        <v>1.6</v>
      </c>
      <c r="AN42" s="18"/>
      <c r="AO42" s="122">
        <f>AO41+AI42-AN42</f>
        <v>4240.4900000000007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63">SUM(D40:D42)</f>
        <v>47900</v>
      </c>
      <c r="E43" s="51"/>
      <c r="F43" s="51">
        <f t="shared" ref="F43" si="364">SUM(F40:F42)</f>
        <v>50653</v>
      </c>
      <c r="G43" s="52"/>
      <c r="H43" s="52"/>
      <c r="I43" s="51">
        <f t="shared" ref="I43:K43" si="365">SUM(I40:I42)</f>
        <v>53016</v>
      </c>
      <c r="J43" s="52"/>
      <c r="K43" s="51">
        <f t="shared" si="365"/>
        <v>45281</v>
      </c>
      <c r="L43" s="21">
        <f t="shared" ref="L43" si="366">IF(K43&gt;0,(K40*L40+K41*L41+K42*L42)/K43,0)</f>
        <v>7.1332921092732052E-2</v>
      </c>
      <c r="M43" s="52">
        <f t="shared" ref="M43" si="367">M40+M41+M42</f>
        <v>42050.974000000002</v>
      </c>
      <c r="N43" s="53">
        <f t="shared" ref="N43" si="368">IF(M43&gt;0,O43/M43,0)</f>
        <v>0.63021353058314422</v>
      </c>
      <c r="O43" s="54">
        <f t="shared" ref="O43" si="369">O40+O41+O42</f>
        <v>26501.092789000002</v>
      </c>
      <c r="P43" s="21">
        <f t="shared" ref="P43" si="370">IF(M43&gt;0,Q43/M43,0)</f>
        <v>0.33275260097423665</v>
      </c>
      <c r="Q43" s="54">
        <f t="shared" ref="Q43" si="371">Q40+Q41+Q42</f>
        <v>13992.570972</v>
      </c>
      <c r="R43" s="21">
        <f t="shared" ref="R43" si="372">IF(M43&gt;0,S43/M43,0)</f>
        <v>3.7033868442619182E-2</v>
      </c>
      <c r="S43" s="54">
        <f t="shared" ref="S43" si="373">S40+S41+S42</f>
        <v>1557.3102389999999</v>
      </c>
      <c r="T43" s="21">
        <f t="shared" ref="T43" si="374">IF(M43&gt;0,U43/M43,0)</f>
        <v>0.18736558530130595</v>
      </c>
      <c r="U43" s="54">
        <f t="shared" ref="U43" si="375">U40+U41+U42</f>
        <v>7878.9053559999993</v>
      </c>
      <c r="V43" s="21">
        <f t="shared" ref="V43" si="376">IF(M43&gt;0,W43/M43,0)</f>
        <v>0.53662149276256954</v>
      </c>
      <c r="W43" s="54">
        <f t="shared" ref="W43" si="377">W40+W41+W42</f>
        <v>22565.456440000002</v>
      </c>
      <c r="X43" s="21">
        <f t="shared" ref="X43" si="378">IF(M43&gt;0,Y43/M43,0)</f>
        <v>0.38332156753372709</v>
      </c>
      <c r="Y43" s="54">
        <f t="shared" ref="Y43" si="379">Y40+Y41+Y42</f>
        <v>16119.045270000002</v>
      </c>
      <c r="Z43" s="55">
        <f t="shared" ref="Z43" si="380">IF(M43&gt;0,AA43/M43,0)</f>
        <v>2.9765191676654149E-3</v>
      </c>
      <c r="AA43" s="56">
        <f t="shared" ref="AA43" si="381">SUM(AA40:AA42)</f>
        <v>125.16553013000001</v>
      </c>
      <c r="AB43" s="55">
        <f t="shared" ref="AB43" si="382">IF(M43&gt;0,(AB40*M40+AB41*M41+AB42*M42)/M43,0)</f>
        <v>3.1184569139825393E-3</v>
      </c>
      <c r="AC43" s="55">
        <f t="shared" ref="AC43" si="383">IF(K43&gt;0,(K40*AC40+K41*AC41+K42*AC42)/K43,0)</f>
        <v>2.3667962279984983E-4</v>
      </c>
      <c r="AD43" s="52">
        <f t="shared" ref="AD43" si="384">SUM(AD40:AD42)</f>
        <v>9.9525586100000005</v>
      </c>
      <c r="AE43" s="53">
        <f t="shared" ref="AE43" si="385">IF(K43&gt;0,(K40*AE40+K41*AE41+K42*AE42)/K43,0)</f>
        <v>0.21966762659835251</v>
      </c>
      <c r="AF43" s="58">
        <f t="shared" ref="AF43" si="386">SUM(AF40:AF42)</f>
        <v>118.22487899999999</v>
      </c>
      <c r="AG43" s="53">
        <f t="shared" ref="AG43" si="387">IF(AND(AA43&gt;0),((AA40*AG40+AA41*AG41+AA42*AG42)/AA43),0)</f>
        <v>0.92147746786680207</v>
      </c>
      <c r="AH43" s="57">
        <f t="shared" si="6"/>
        <v>0.92507606709521051</v>
      </c>
      <c r="AI43" s="51">
        <f t="shared" ref="AI43" si="388">SUM(AI40:AI42)</f>
        <v>593</v>
      </c>
      <c r="AJ43" s="21">
        <f t="shared" ref="AJ43" si="389">IF(AI43&gt;0,(AJ40*AI40+AJ41*AI41+AJ42*AI42)/AI43,0)</f>
        <v>9.298819561551433E-2</v>
      </c>
      <c r="AK43" s="53">
        <f t="shared" ref="AK43" si="390">IF(K43&gt;0,(AK40*K40+AK41*K41+AK42*K42)/K43,0)</f>
        <v>0.22514783242419559</v>
      </c>
      <c r="AL43" s="58">
        <f t="shared" ref="AL43" si="391">SUM(AL40:AL42)</f>
        <v>121.18159199999999</v>
      </c>
      <c r="AM43" s="56"/>
      <c r="AN43" s="56">
        <f t="shared" ref="AN43" si="392">SUM(AN40:AN42)</f>
        <v>0</v>
      </c>
      <c r="AO43" s="106"/>
      <c r="AP43" s="107">
        <f>AO42</f>
        <v>4240.4900000000007</v>
      </c>
      <c r="AQ43" s="51">
        <f t="shared" ref="AQ43" si="393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1" t="s">
        <v>54</v>
      </c>
      <c r="D44" s="12">
        <v>8215</v>
      </c>
      <c r="E44" s="12">
        <v>1</v>
      </c>
      <c r="F44" s="12">
        <v>16352</v>
      </c>
      <c r="G44" s="13">
        <v>2.7</v>
      </c>
      <c r="H44" s="13">
        <v>4.9000000000000004</v>
      </c>
      <c r="I44" s="12">
        <v>16896</v>
      </c>
      <c r="J44" s="13">
        <v>4.8</v>
      </c>
      <c r="K44" s="12">
        <v>15030</v>
      </c>
      <c r="L44" s="14">
        <v>7.1999999999999995E-2</v>
      </c>
      <c r="M44" s="24">
        <f t="shared" ref="M44:M46" si="394">K44*(1-L44)</f>
        <v>13947.84</v>
      </c>
      <c r="N44" s="15">
        <v>0.78800000000000003</v>
      </c>
      <c r="O44" s="25">
        <f t="shared" ref="O44:O46" si="395">M44*N44</f>
        <v>10990.897920000001</v>
      </c>
      <c r="P44" s="14">
        <v>0.154</v>
      </c>
      <c r="Q44" s="25">
        <f t="shared" ref="Q44:Q46" si="396">M44*P44</f>
        <v>2147.9673600000001</v>
      </c>
      <c r="R44" s="16">
        <v>5.8000000000000003E-2</v>
      </c>
      <c r="S44" s="25">
        <f t="shared" ref="S44:S46" si="397">M44*R44</f>
        <v>808.97472000000005</v>
      </c>
      <c r="T44" s="26">
        <v>0.20799999999999999</v>
      </c>
      <c r="U44" s="25">
        <f t="shared" ref="U44:U46" si="398">M44*T44</f>
        <v>2901.1507200000001</v>
      </c>
      <c r="V44" s="16">
        <v>0.51200000000000001</v>
      </c>
      <c r="W44" s="25">
        <f t="shared" ref="W44:W46" si="399">M44*V44</f>
        <v>7141.2940800000006</v>
      </c>
      <c r="X44" s="16">
        <v>0.39</v>
      </c>
      <c r="Y44" s="25">
        <f t="shared" ref="Y44:Y46" si="400">X44*M44</f>
        <v>5439.6576000000005</v>
      </c>
      <c r="Z44" s="17">
        <v>2.8999999999999998E-3</v>
      </c>
      <c r="AA44" s="18">
        <f t="shared" ref="AA44:AA46" si="401">M44*Z44</f>
        <v>40.448735999999997</v>
      </c>
      <c r="AB44" s="27">
        <f>IF(M44&gt;0,(AD44+AL44)/M44,0)</f>
        <v>2.9224174065661779E-3</v>
      </c>
      <c r="AC44" s="17">
        <v>2.5999999999999998E-4</v>
      </c>
      <c r="AD44" s="24">
        <f t="shared" ref="AD44:AD46" si="402">AC44*M44</f>
        <v>3.6264383999999996</v>
      </c>
      <c r="AE44" s="118">
        <v>0.21870000000000001</v>
      </c>
      <c r="AF44" s="30">
        <f t="shared" ref="AF44:AF46" si="403">AI44*(1-AJ44)*AE44</f>
        <v>36.337442400000008</v>
      </c>
      <c r="AG44" s="28">
        <f t="shared" ref="AG44:AG46" si="404">IF(AND(AE44&gt;0,AC44&gt;0,Z44&gt;0),((Z44-AC44)*AE44)/((AE44-AC44)*Z44),0)</f>
        <v>0.91142837297703472</v>
      </c>
      <c r="AH44" s="60">
        <f t="shared" si="6"/>
        <v>0.91209360687393781</v>
      </c>
      <c r="AI44" s="12">
        <v>184</v>
      </c>
      <c r="AJ44" s="14">
        <v>9.7000000000000003E-2</v>
      </c>
      <c r="AK44" s="15">
        <v>0.2235</v>
      </c>
      <c r="AL44" s="30">
        <f t="shared" ref="AL44:AL46" si="405">AI44*(1-AJ44)*AK44</f>
        <v>37.134972000000005</v>
      </c>
      <c r="AM44" s="19">
        <v>1.6</v>
      </c>
      <c r="AN44" s="19">
        <v>507.02</v>
      </c>
      <c r="AO44" s="102">
        <f>AO42+AI44-AN44-AP44</f>
        <v>3917.4700000000007</v>
      </c>
      <c r="AP44" s="103"/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11" t="s">
        <v>49</v>
      </c>
      <c r="D45" s="34">
        <v>22700</v>
      </c>
      <c r="E45" s="34">
        <v>6</v>
      </c>
      <c r="F45" s="34">
        <v>16295</v>
      </c>
      <c r="G45" s="35">
        <v>4.0999999999999996</v>
      </c>
      <c r="H45" s="35">
        <v>6.3</v>
      </c>
      <c r="I45" s="34">
        <v>16673</v>
      </c>
      <c r="J45" s="35">
        <v>4.3</v>
      </c>
      <c r="K45" s="34">
        <v>14922</v>
      </c>
      <c r="L45" s="36">
        <v>6.7000000000000004E-2</v>
      </c>
      <c r="M45" s="37">
        <f t="shared" si="394"/>
        <v>13922.226000000001</v>
      </c>
      <c r="N45" s="38">
        <v>0.66</v>
      </c>
      <c r="O45" s="25">
        <f t="shared" si="395"/>
        <v>9188.6691600000013</v>
      </c>
      <c r="P45" s="36">
        <v>0.28499999999999998</v>
      </c>
      <c r="Q45" s="25">
        <f t="shared" si="396"/>
        <v>3967.8344099999999</v>
      </c>
      <c r="R45" s="39">
        <v>5.5E-2</v>
      </c>
      <c r="S45" s="25">
        <f t="shared" si="397"/>
        <v>765.72243000000003</v>
      </c>
      <c r="T45" s="28">
        <v>0.191</v>
      </c>
      <c r="U45" s="25">
        <f t="shared" si="398"/>
        <v>2659.1451660000002</v>
      </c>
      <c r="V45" s="39">
        <v>0.53500000000000003</v>
      </c>
      <c r="W45" s="25">
        <f t="shared" si="399"/>
        <v>7448.390910000001</v>
      </c>
      <c r="X45" s="39">
        <v>0.38</v>
      </c>
      <c r="Y45" s="25">
        <f t="shared" si="400"/>
        <v>5290.4458800000002</v>
      </c>
      <c r="Z45" s="40">
        <v>2.8600000000000001E-3</v>
      </c>
      <c r="AA45" s="18">
        <f t="shared" si="401"/>
        <v>39.817566360000001</v>
      </c>
      <c r="AB45" s="27">
        <f>IF(M45&gt;0,(AD45+AL45)/M45,0)</f>
        <v>2.9829640978389521E-3</v>
      </c>
      <c r="AC45" s="40">
        <v>2.2000000000000001E-4</v>
      </c>
      <c r="AD45" s="37">
        <f t="shared" si="402"/>
        <v>3.0628897200000003</v>
      </c>
      <c r="AE45" s="28">
        <v>0.2172</v>
      </c>
      <c r="AF45" s="41">
        <f t="shared" si="403"/>
        <v>37.001540400000003</v>
      </c>
      <c r="AG45" s="28">
        <f t="shared" si="404"/>
        <v>0.9240128476924494</v>
      </c>
      <c r="AH45" s="29">
        <f t="shared" si="6"/>
        <v>0.9271511911959841</v>
      </c>
      <c r="AI45" s="34">
        <v>187</v>
      </c>
      <c r="AJ45" s="36">
        <v>8.8999999999999996E-2</v>
      </c>
      <c r="AK45" s="38">
        <v>0.2258</v>
      </c>
      <c r="AL45" s="41">
        <f t="shared" si="405"/>
        <v>38.466610600000003</v>
      </c>
      <c r="AM45" s="42">
        <v>1.6</v>
      </c>
      <c r="AN45" s="42"/>
      <c r="AO45" s="122">
        <f>AO44+AI45-AN45</f>
        <v>4104.4700000000012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52</v>
      </c>
      <c r="D46" s="43">
        <v>20345</v>
      </c>
      <c r="E46" s="43">
        <v>2</v>
      </c>
      <c r="F46" s="43">
        <v>15730</v>
      </c>
      <c r="G46" s="37">
        <v>4.2</v>
      </c>
      <c r="H46" s="37">
        <v>5</v>
      </c>
      <c r="I46" s="43">
        <v>17179</v>
      </c>
      <c r="J46" s="37">
        <v>4.3</v>
      </c>
      <c r="K46" s="43">
        <v>14765</v>
      </c>
      <c r="L46" s="39">
        <v>7.2999999999999995E-2</v>
      </c>
      <c r="M46" s="37">
        <f t="shared" si="394"/>
        <v>13687.155000000001</v>
      </c>
      <c r="N46" s="28">
        <v>0.55200000000000005</v>
      </c>
      <c r="O46" s="25">
        <f t="shared" si="395"/>
        <v>7555.3095600000006</v>
      </c>
      <c r="P46" s="39">
        <v>0.39800000000000002</v>
      </c>
      <c r="Q46" s="25">
        <f t="shared" si="396"/>
        <v>5447.4876900000008</v>
      </c>
      <c r="R46" s="39">
        <v>0.05</v>
      </c>
      <c r="S46" s="25">
        <f t="shared" si="397"/>
        <v>684.35775000000012</v>
      </c>
      <c r="T46" s="28">
        <v>0.187</v>
      </c>
      <c r="U46" s="25">
        <f t="shared" si="398"/>
        <v>2559.497985</v>
      </c>
      <c r="V46" s="39">
        <v>0.52700000000000002</v>
      </c>
      <c r="W46" s="25">
        <f t="shared" si="399"/>
        <v>7213.130685000001</v>
      </c>
      <c r="X46" s="39">
        <v>0.38</v>
      </c>
      <c r="Y46" s="25">
        <f t="shared" si="400"/>
        <v>5201.1189000000004</v>
      </c>
      <c r="Z46" s="47">
        <v>2.7599999999999999E-3</v>
      </c>
      <c r="AA46" s="18">
        <f t="shared" si="401"/>
        <v>37.776547800000003</v>
      </c>
      <c r="AB46" s="27">
        <f>IF(M46&gt;0,(AD46+AL46)/M46,0)</f>
        <v>2.7807135376197605E-3</v>
      </c>
      <c r="AC46" s="47">
        <v>2.2000000000000001E-4</v>
      </c>
      <c r="AD46" s="37">
        <f t="shared" si="402"/>
        <v>3.0111741000000003</v>
      </c>
      <c r="AE46" s="28">
        <v>0.2122</v>
      </c>
      <c r="AF46" s="41">
        <f t="shared" si="403"/>
        <v>33.5167778</v>
      </c>
      <c r="AG46" s="28">
        <f t="shared" si="404"/>
        <v>0.92124496295111225</v>
      </c>
      <c r="AH46" s="29">
        <f t="shared" si="6"/>
        <v>0.92179752072040144</v>
      </c>
      <c r="AI46" s="43">
        <v>173</v>
      </c>
      <c r="AJ46" s="39">
        <v>8.6999999999999994E-2</v>
      </c>
      <c r="AK46" s="28">
        <v>0.22189999999999999</v>
      </c>
      <c r="AL46" s="41">
        <f t="shared" si="405"/>
        <v>35.048883099999998</v>
      </c>
      <c r="AM46" s="18">
        <v>1.6</v>
      </c>
      <c r="AN46" s="18"/>
      <c r="AO46" s="122">
        <f>AO45+AI46-AN46</f>
        <v>4277.4700000000012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406">SUM(D44:D46)</f>
        <v>51260</v>
      </c>
      <c r="E47" s="51"/>
      <c r="F47" s="51">
        <f t="shared" ref="F47" si="407">SUM(F44:F46)</f>
        <v>48377</v>
      </c>
      <c r="G47" s="52"/>
      <c r="H47" s="52"/>
      <c r="I47" s="51">
        <f t="shared" ref="I47:K47" si="408">SUM(I44:I46)</f>
        <v>50748</v>
      </c>
      <c r="J47" s="52"/>
      <c r="K47" s="51">
        <f t="shared" si="408"/>
        <v>44717</v>
      </c>
      <c r="L47" s="21">
        <f t="shared" ref="L47" si="409">IF(K47&gt;0,(K44*L44+K45*L45+K46*L46)/K47,0)</f>
        <v>7.0661694657512819E-2</v>
      </c>
      <c r="M47" s="52">
        <f t="shared" ref="M47" si="410">M44+M45+M46</f>
        <v>41557.220999999998</v>
      </c>
      <c r="N47" s="53">
        <f t="shared" ref="N47" si="411">IF(M47&gt;0,O47/M47,0)</f>
        <v>0.66739007018780205</v>
      </c>
      <c r="O47" s="54">
        <f t="shared" ref="O47" si="412">O44+O45+O46</f>
        <v>27734.876640000002</v>
      </c>
      <c r="P47" s="21">
        <f t="shared" ref="P47" si="413">IF(M47&gt;0,Q47/M47,0)</f>
        <v>0.27824982474164961</v>
      </c>
      <c r="Q47" s="54">
        <f t="shared" ref="Q47" si="414">Q44+Q45+Q46</f>
        <v>11563.28946</v>
      </c>
      <c r="R47" s="21">
        <f t="shared" ref="R47" si="415">IF(M47&gt;0,S47/M47,0)</f>
        <v>5.4360105070548392E-2</v>
      </c>
      <c r="S47" s="54">
        <f t="shared" ref="S47" si="416">S44+S45+S46</f>
        <v>2259.0549000000001</v>
      </c>
      <c r="T47" s="21">
        <f t="shared" ref="T47" si="417">IF(M47&gt;0,U47/M47,0)</f>
        <v>0.19538827851361862</v>
      </c>
      <c r="U47" s="54">
        <f t="shared" ref="U47" si="418">U44+U45+U46</f>
        <v>8119.7938709999999</v>
      </c>
      <c r="V47" s="21">
        <f t="shared" ref="V47" si="419">IF(M47&gt;0,W47/M47,0)</f>
        <v>0.52464566085879527</v>
      </c>
      <c r="W47" s="54">
        <f t="shared" ref="W47" si="420">W44+W45+W46</f>
        <v>21802.815675000002</v>
      </c>
      <c r="X47" s="21">
        <f t="shared" ref="X47" si="421">IF(M47&gt;0,Y47/M47,0)</f>
        <v>0.383356297573411</v>
      </c>
      <c r="Y47" s="54">
        <f t="shared" ref="Y47" si="422">Y44+Y45+Y46</f>
        <v>15931.222380000003</v>
      </c>
      <c r="Z47" s="55">
        <f t="shared" ref="Z47" si="423">IF(M47&gt;0,AA47/M47,0)</f>
        <v>2.8404895062641464E-3</v>
      </c>
      <c r="AA47" s="56">
        <f t="shared" ref="AA47" si="424">SUM(AA44:AA46)</f>
        <v>118.04285016</v>
      </c>
      <c r="AB47" s="55">
        <f t="shared" ref="AB47" si="425">IF(M47&gt;0,(AB44*M44+AB45*M45+AB46*M46)/M47,0)</f>
        <v>2.8960302210775833E-3</v>
      </c>
      <c r="AC47" s="55">
        <f t="shared" ref="AC47" si="426">IF(K47&gt;0,(K44*AC44+K45*AC45+K46*AC46)/K47,0)</f>
        <v>2.3344455128921889E-4</v>
      </c>
      <c r="AD47" s="52">
        <f t="shared" ref="AD47" si="427">SUM(AD44:AD46)</f>
        <v>9.7005022200000006</v>
      </c>
      <c r="AE47" s="53">
        <f t="shared" ref="AE47" si="428">IF(K47&gt;0,(K44*AE44+K45*AE45+K46*AE46)/K47,0)</f>
        <v>0.21605323255137865</v>
      </c>
      <c r="AF47" s="58">
        <f t="shared" ref="AF47" si="429">SUM(AF44:AF46)</f>
        <v>106.85576060000001</v>
      </c>
      <c r="AG47" s="53">
        <f t="shared" ref="AG47" si="430">IF(AND(AA47&gt;0),((AA44*AG44+AA45*AG45+AA46*AG46)/AA47),0)</f>
        <v>0.91881484353661269</v>
      </c>
      <c r="AH47" s="57">
        <f t="shared" si="6"/>
        <v>0.92035180957200691</v>
      </c>
      <c r="AI47" s="51">
        <f t="shared" ref="AI47" si="431">SUM(AI44:AI46)</f>
        <v>544</v>
      </c>
      <c r="AJ47" s="21">
        <f t="shared" ref="AJ47" si="432">IF(AI47&gt;0,(AJ44*AI44+AJ45*AI45+AJ46*AI46)/AI47,0)</f>
        <v>9.1069852941176477E-2</v>
      </c>
      <c r="AK47" s="53">
        <f t="shared" ref="AK47" si="433">IF(K47&gt;0,(AK44*K44+AK45*K45+AK46*K46)/K47,0)</f>
        <v>0.22373920656573562</v>
      </c>
      <c r="AL47" s="58">
        <f t="shared" ref="AL47" si="434">SUM(AL44:AL46)</f>
        <v>110.6504657</v>
      </c>
      <c r="AM47" s="56"/>
      <c r="AN47" s="56">
        <f t="shared" ref="AN47" si="435">SUM(AN44:AN46)</f>
        <v>507.02</v>
      </c>
      <c r="AO47" s="106"/>
      <c r="AP47" s="107">
        <f>AO46</f>
        <v>4277.4700000000012</v>
      </c>
      <c r="AQ47" s="51">
        <f t="shared" ref="AQ47" si="436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1" t="s">
        <v>54</v>
      </c>
      <c r="D48" s="12">
        <v>5647</v>
      </c>
      <c r="E48" s="12">
        <v>1</v>
      </c>
      <c r="F48" s="12">
        <v>4920</v>
      </c>
      <c r="G48" s="13">
        <v>2.8</v>
      </c>
      <c r="H48" s="13">
        <v>5.2</v>
      </c>
      <c r="I48" s="12">
        <v>5668</v>
      </c>
      <c r="J48" s="13">
        <v>8.4</v>
      </c>
      <c r="K48" s="12">
        <v>14539</v>
      </c>
      <c r="L48" s="14">
        <v>7.8E-2</v>
      </c>
      <c r="M48" s="24">
        <f t="shared" ref="M48:M50" si="437">K48*(1-L48)</f>
        <v>13404.958000000001</v>
      </c>
      <c r="N48" s="15">
        <v>0.81</v>
      </c>
      <c r="O48" s="25">
        <f t="shared" ref="O48:O50" si="438">M48*N48</f>
        <v>10858.015980000002</v>
      </c>
      <c r="P48" s="14">
        <v>0.16300000000000001</v>
      </c>
      <c r="Q48" s="25">
        <f t="shared" ref="Q48:Q50" si="439">M48*P48</f>
        <v>2185.0081540000001</v>
      </c>
      <c r="R48" s="16">
        <v>2.7E-2</v>
      </c>
      <c r="S48" s="25">
        <f t="shared" ref="S48:S50" si="440">M48*R48</f>
        <v>361.93386600000002</v>
      </c>
      <c r="T48" s="26">
        <v>0.189</v>
      </c>
      <c r="U48" s="25">
        <f t="shared" ref="U48:U50" si="441">M48*T48</f>
        <v>2533.5370620000003</v>
      </c>
      <c r="V48" s="16">
        <v>0.52900000000000003</v>
      </c>
      <c r="W48" s="25">
        <f t="shared" ref="W48:W50" si="442">M48*V48</f>
        <v>7091.2227820000007</v>
      </c>
      <c r="X48" s="16">
        <v>0.39</v>
      </c>
      <c r="Y48" s="25">
        <f t="shared" ref="Y48:Y50" si="443">X48*M48</f>
        <v>5227.9336200000007</v>
      </c>
      <c r="Z48" s="17">
        <v>2.8500000000000001E-3</v>
      </c>
      <c r="AA48" s="18">
        <f t="shared" ref="AA48:AA50" si="444">M48*Z48</f>
        <v>38.204130300000003</v>
      </c>
      <c r="AB48" s="27">
        <f>IF(M48&gt;0,(AD48+AL48)/M48,0)</f>
        <v>3.0573099460662239E-3</v>
      </c>
      <c r="AC48" s="17">
        <v>2.4000000000000001E-4</v>
      </c>
      <c r="AD48" s="24">
        <f t="shared" ref="AD48:AD50" si="445">AC48*M48</f>
        <v>3.21718992</v>
      </c>
      <c r="AE48" s="118">
        <v>0.2102</v>
      </c>
      <c r="AF48" s="30">
        <f t="shared" ref="AF48:AF50" si="446">AI48*(1-AJ48)*AE48</f>
        <v>37.855969000000002</v>
      </c>
      <c r="AG48" s="28">
        <f t="shared" ref="AG48:AG50" si="447">IF(AND(AE48&gt;0,AC48&gt;0,Z48&gt;0),((Z48-AC48)*AE48)/((AE48-AC48)*Z48),0)</f>
        <v>0.91683628961907537</v>
      </c>
      <c r="AH48" s="60">
        <f t="shared" si="6"/>
        <v>0.92255547504341451</v>
      </c>
      <c r="AI48" s="12">
        <v>199</v>
      </c>
      <c r="AJ48" s="14">
        <v>9.5000000000000001E-2</v>
      </c>
      <c r="AK48" s="15">
        <v>0.2097</v>
      </c>
      <c r="AL48" s="30">
        <f t="shared" ref="AL48:AL50" si="448">AI48*(1-AJ48)*AK48</f>
        <v>37.765921499999997</v>
      </c>
      <c r="AM48" s="19">
        <v>1.65</v>
      </c>
      <c r="AN48" s="19">
        <v>1200.22</v>
      </c>
      <c r="AO48" s="102">
        <f>AO46+AI48-AN48-AP48</f>
        <v>3276.2500000000009</v>
      </c>
      <c r="AP48" s="103"/>
      <c r="AQ48" s="12"/>
      <c r="AR48" s="31"/>
      <c r="AS48" s="20"/>
      <c r="AT48" s="20">
        <v>0</v>
      </c>
      <c r="AU48" s="20"/>
      <c r="AV48" s="20"/>
    </row>
    <row r="49" spans="1:48" x14ac:dyDescent="0.2">
      <c r="A49" s="188"/>
      <c r="B49" s="33">
        <v>2</v>
      </c>
      <c r="C49" s="11" t="s">
        <v>50</v>
      </c>
      <c r="D49" s="34">
        <v>19993</v>
      </c>
      <c r="E49" s="34">
        <v>1</v>
      </c>
      <c r="F49" s="34">
        <v>10781</v>
      </c>
      <c r="G49" s="35">
        <v>4</v>
      </c>
      <c r="H49" s="35">
        <v>6.2</v>
      </c>
      <c r="I49" s="34">
        <v>11608</v>
      </c>
      <c r="J49" s="35">
        <v>8.3000000000000007</v>
      </c>
      <c r="K49" s="34">
        <v>14595</v>
      </c>
      <c r="L49" s="36">
        <v>7.4999999999999997E-2</v>
      </c>
      <c r="M49" s="37">
        <f t="shared" si="437"/>
        <v>13500.375</v>
      </c>
      <c r="N49" s="38">
        <v>0.60599999999999998</v>
      </c>
      <c r="O49" s="25">
        <f t="shared" si="438"/>
        <v>8181.2272499999999</v>
      </c>
      <c r="P49" s="36">
        <v>0.30199999999999999</v>
      </c>
      <c r="Q49" s="25">
        <f t="shared" si="439"/>
        <v>4077.1132499999999</v>
      </c>
      <c r="R49" s="39">
        <v>9.1999999999999998E-2</v>
      </c>
      <c r="S49" s="25">
        <f t="shared" si="440"/>
        <v>1242.0345</v>
      </c>
      <c r="T49" s="28">
        <v>0.214</v>
      </c>
      <c r="U49" s="25">
        <f t="shared" si="441"/>
        <v>2889.08025</v>
      </c>
      <c r="V49" s="39">
        <v>0.50900000000000001</v>
      </c>
      <c r="W49" s="25">
        <f t="shared" si="442"/>
        <v>6871.6908750000002</v>
      </c>
      <c r="X49" s="39">
        <v>0.39</v>
      </c>
      <c r="Y49" s="25">
        <f t="shared" si="443"/>
        <v>5265.1462499999998</v>
      </c>
      <c r="Z49" s="40">
        <v>2.8999999999999998E-3</v>
      </c>
      <c r="AA49" s="18">
        <f t="shared" si="444"/>
        <v>39.151087499999996</v>
      </c>
      <c r="AB49" s="27">
        <f>IF(M49&gt;0,(AD49+AL49)/M49,0)</f>
        <v>3.0195826041869208E-3</v>
      </c>
      <c r="AC49" s="40">
        <v>2.5999999999999998E-4</v>
      </c>
      <c r="AD49" s="37">
        <f t="shared" si="445"/>
        <v>3.5100974999999996</v>
      </c>
      <c r="AE49" s="28">
        <v>0.21360000000000001</v>
      </c>
      <c r="AF49" s="41">
        <f t="shared" si="446"/>
        <v>35.765184000000005</v>
      </c>
      <c r="AG49" s="28">
        <f t="shared" si="447"/>
        <v>0.91145427567457504</v>
      </c>
      <c r="AH49" s="29">
        <f t="shared" si="6"/>
        <v>0.91496455626902407</v>
      </c>
      <c r="AI49" s="34">
        <v>184</v>
      </c>
      <c r="AJ49" s="36">
        <v>0.09</v>
      </c>
      <c r="AK49" s="38">
        <v>0.2225</v>
      </c>
      <c r="AL49" s="41">
        <f t="shared" si="448"/>
        <v>37.255400000000002</v>
      </c>
      <c r="AM49" s="42">
        <v>1.6</v>
      </c>
      <c r="AN49" s="42"/>
      <c r="AO49" s="122">
        <f>AO48+AI49-AN49</f>
        <v>3460.2500000000009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52</v>
      </c>
      <c r="D50" s="43">
        <v>13460</v>
      </c>
      <c r="E50" s="43">
        <v>2</v>
      </c>
      <c r="F50" s="43">
        <v>16447</v>
      </c>
      <c r="G50" s="37">
        <v>2.2999999999999998</v>
      </c>
      <c r="H50" s="37">
        <v>3.9</v>
      </c>
      <c r="I50" s="43">
        <v>16815</v>
      </c>
      <c r="J50" s="37">
        <v>7.5</v>
      </c>
      <c r="K50" s="43">
        <v>15355</v>
      </c>
      <c r="L50" s="39">
        <v>7.0000000000000007E-2</v>
      </c>
      <c r="M50" s="37">
        <f t="shared" si="437"/>
        <v>14280.15</v>
      </c>
      <c r="N50" s="28">
        <v>0.56499999999999995</v>
      </c>
      <c r="O50" s="25">
        <f t="shared" si="438"/>
        <v>8068.2847499999989</v>
      </c>
      <c r="P50" s="39">
        <v>0.34200000000000003</v>
      </c>
      <c r="Q50" s="25">
        <f t="shared" si="439"/>
        <v>4883.8113000000003</v>
      </c>
      <c r="R50" s="39">
        <v>9.2999999999999999E-2</v>
      </c>
      <c r="S50" s="25">
        <f t="shared" si="440"/>
        <v>1328.05395</v>
      </c>
      <c r="T50" s="28">
        <v>0.187</v>
      </c>
      <c r="U50" s="25">
        <f t="shared" si="441"/>
        <v>2670.38805</v>
      </c>
      <c r="V50" s="39">
        <v>0.52600000000000002</v>
      </c>
      <c r="W50" s="25">
        <f t="shared" si="442"/>
        <v>7511.3589000000002</v>
      </c>
      <c r="X50" s="39">
        <v>0.39</v>
      </c>
      <c r="Y50" s="25">
        <f t="shared" si="443"/>
        <v>5569.2584999999999</v>
      </c>
      <c r="Z50" s="47">
        <v>2.96E-3</v>
      </c>
      <c r="AA50" s="18">
        <f t="shared" si="444"/>
        <v>42.269244</v>
      </c>
      <c r="AB50" s="27">
        <f>IF(M50&gt;0,(AD50+AL50)/M50,0)</f>
        <v>3.0771100023459143E-3</v>
      </c>
      <c r="AC50" s="47">
        <v>2.4000000000000001E-4</v>
      </c>
      <c r="AD50" s="37">
        <f t="shared" si="445"/>
        <v>3.4272360000000002</v>
      </c>
      <c r="AE50" s="28">
        <v>0.2135</v>
      </c>
      <c r="AF50" s="41">
        <f t="shared" si="446"/>
        <v>38.121706000000003</v>
      </c>
      <c r="AG50" s="28">
        <f t="shared" si="447"/>
        <v>0.91995305818807638</v>
      </c>
      <c r="AH50" s="29">
        <f t="shared" si="6"/>
        <v>0.92298100729652122</v>
      </c>
      <c r="AI50" s="43">
        <v>196</v>
      </c>
      <c r="AJ50" s="39">
        <v>8.8999999999999996E-2</v>
      </c>
      <c r="AK50" s="28">
        <v>0.22689999999999999</v>
      </c>
      <c r="AL50" s="41">
        <f t="shared" si="448"/>
        <v>40.514356400000004</v>
      </c>
      <c r="AM50" s="18">
        <v>1.6</v>
      </c>
      <c r="AN50" s="18"/>
      <c r="AO50" s="122">
        <f>AO49+AI50-AN50</f>
        <v>3656.2500000000009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49">SUM(D48:D50)</f>
        <v>39100</v>
      </c>
      <c r="E51" s="51"/>
      <c r="F51" s="51">
        <f t="shared" ref="F51" si="450">SUM(F48:F50)</f>
        <v>32148</v>
      </c>
      <c r="G51" s="52"/>
      <c r="H51" s="52"/>
      <c r="I51" s="51">
        <f t="shared" ref="I51:K51" si="451">SUM(I48:I50)</f>
        <v>34091</v>
      </c>
      <c r="J51" s="52"/>
      <c r="K51" s="51">
        <f t="shared" si="451"/>
        <v>44489</v>
      </c>
      <c r="L51" s="21">
        <f t="shared" ref="L51" si="452">IF(K51&gt;0,(K48*L48+K49*L49+K50*L50)/K51,0)</f>
        <v>7.4254692171098466E-2</v>
      </c>
      <c r="M51" s="52">
        <f t="shared" ref="M51" si="453">M48+M49+M50</f>
        <v>41185.483</v>
      </c>
      <c r="N51" s="53">
        <f t="shared" ref="N51" si="454">IF(M51&gt;0,O51/M51,0)</f>
        <v>0.65818162142228609</v>
      </c>
      <c r="O51" s="54">
        <f t="shared" ref="O51" si="455">O48+O49+O50</f>
        <v>27107.527979999999</v>
      </c>
      <c r="P51" s="21">
        <f t="shared" ref="P51" si="456">IF(M51&gt;0,Q51/M51,0)</f>
        <v>0.27062770403833797</v>
      </c>
      <c r="Q51" s="54">
        <f t="shared" ref="Q51" si="457">Q48+Q49+Q50</f>
        <v>11145.932703999999</v>
      </c>
      <c r="R51" s="21">
        <f t="shared" ref="R51" si="458">IF(M51&gt;0,S51/M51,0)</f>
        <v>7.1190674539375928E-2</v>
      </c>
      <c r="S51" s="54">
        <f t="shared" ref="S51" si="459">S48+S49+S50</f>
        <v>2932.022316</v>
      </c>
      <c r="T51" s="21">
        <f t="shared" ref="T51" si="460">IF(M51&gt;0,U51/M51,0)</f>
        <v>0.19650140710987898</v>
      </c>
      <c r="U51" s="54">
        <f t="shared" ref="U51" si="461">U48+U49+U50</f>
        <v>8093.0053619999999</v>
      </c>
      <c r="V51" s="21">
        <f t="shared" ref="V51" si="462">IF(M51&gt;0,W51/M51,0)</f>
        <v>0.52140392664570667</v>
      </c>
      <c r="W51" s="54">
        <f t="shared" ref="W51" si="463">W48+W49+W50</f>
        <v>21474.272557</v>
      </c>
      <c r="X51" s="21">
        <f t="shared" ref="X51" si="464">IF(M51&gt;0,Y51/M51,0)</f>
        <v>0.39</v>
      </c>
      <c r="Y51" s="54">
        <f t="shared" ref="Y51" si="465">Y48+Y49+Y50</f>
        <v>16062.338370000001</v>
      </c>
      <c r="Z51" s="55">
        <f t="shared" ref="Z51" si="466">IF(M51&gt;0,AA51/M51,0)</f>
        <v>2.9045297781259477E-3</v>
      </c>
      <c r="AA51" s="56">
        <f t="shared" ref="AA51" si="467">SUM(AA48:AA50)</f>
        <v>119.62446179999999</v>
      </c>
      <c r="AB51" s="55">
        <f t="shared" ref="AB51" si="468">IF(M51&gt;0,(AB48*M48+AB49*M49+AB50*M50)/M51,0)</f>
        <v>3.0518083597562765E-3</v>
      </c>
      <c r="AC51" s="55">
        <f t="shared" ref="AC51" si="469">IF(K51&gt;0,(K48*AC48+K49*AC49+K50*AC50)/K51,0)</f>
        <v>2.4656117242464429E-4</v>
      </c>
      <c r="AD51" s="52">
        <f t="shared" ref="AD51" si="470">SUM(AD48:AD50)</f>
        <v>10.15452342</v>
      </c>
      <c r="AE51" s="53">
        <f t="shared" ref="AE51" si="471">IF(K51&gt;0,(K48*AE48+K49*AE49+K50*AE50)/K51,0)</f>
        <v>0.21245436624783653</v>
      </c>
      <c r="AF51" s="58">
        <f t="shared" ref="AF51" si="472">SUM(AF48:AF50)</f>
        <v>111.74285900000001</v>
      </c>
      <c r="AG51" s="53">
        <f t="shared" ref="AG51" si="473">IF(AND(AA51&gt;0),((AA48*AG48+AA49*AG49+AA50*AG50)/AA51),0)</f>
        <v>0.91617615500660166</v>
      </c>
      <c r="AH51" s="57">
        <f t="shared" si="6"/>
        <v>0.92024028783918532</v>
      </c>
      <c r="AI51" s="51">
        <f t="shared" ref="AI51" si="474">SUM(AI48:AI50)</f>
        <v>579</v>
      </c>
      <c r="AJ51" s="21">
        <f t="shared" ref="AJ51" si="475">IF(AI51&gt;0,(AJ48*AI48+AJ49*AI49+AJ50*AI50)/AI51,0)</f>
        <v>9.1379965457685675E-2</v>
      </c>
      <c r="AK51" s="53">
        <f t="shared" ref="AK51" si="476">IF(K51&gt;0,(AK48*K48+AK49*K49+AK50*K50)/K51,0)</f>
        <v>0.21983558407696283</v>
      </c>
      <c r="AL51" s="58">
        <f t="shared" ref="AL51" si="477">SUM(AL48:AL50)</f>
        <v>115.5356779</v>
      </c>
      <c r="AM51" s="56"/>
      <c r="AN51" s="56">
        <f t="shared" ref="AN51" si="478">SUM(AN48:AN50)</f>
        <v>1200.22</v>
      </c>
      <c r="AO51" s="106"/>
      <c r="AP51" s="107">
        <f>AO50</f>
        <v>3656.2500000000009</v>
      </c>
      <c r="AQ51" s="51">
        <f t="shared" ref="AQ51" si="479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1" t="s">
        <v>54</v>
      </c>
      <c r="D52" s="12">
        <v>5800</v>
      </c>
      <c r="E52" s="12">
        <v>0</v>
      </c>
      <c r="F52" s="12">
        <v>14440</v>
      </c>
      <c r="G52" s="13">
        <v>3.5</v>
      </c>
      <c r="H52" s="13">
        <v>5.0999999999999996</v>
      </c>
      <c r="I52" s="12">
        <v>16072</v>
      </c>
      <c r="J52" s="13">
        <v>7.7</v>
      </c>
      <c r="K52" s="12">
        <v>15829</v>
      </c>
      <c r="L52" s="14">
        <v>7.2999999999999995E-2</v>
      </c>
      <c r="M52" s="24">
        <f t="shared" ref="M52:M54" si="480">K52*(1-L52)</f>
        <v>14673.483</v>
      </c>
      <c r="N52" s="15">
        <v>0.72</v>
      </c>
      <c r="O52" s="25">
        <f t="shared" ref="O52:O54" si="481">M52*N52</f>
        <v>10564.90776</v>
      </c>
      <c r="P52" s="14">
        <v>0.23599999999999999</v>
      </c>
      <c r="Q52" s="25">
        <f t="shared" ref="Q52:Q54" si="482">M52*P52</f>
        <v>3462.941988</v>
      </c>
      <c r="R52" s="16">
        <v>4.3999999999999997E-2</v>
      </c>
      <c r="S52" s="25">
        <f t="shared" ref="S52:S54" si="483">M52*R52</f>
        <v>645.63325199999997</v>
      </c>
      <c r="T52" s="26">
        <v>0.189</v>
      </c>
      <c r="U52" s="25">
        <f t="shared" ref="U52:U54" si="484">M52*T52</f>
        <v>2773.2882869999999</v>
      </c>
      <c r="V52" s="16">
        <v>0.52200000000000002</v>
      </c>
      <c r="W52" s="25">
        <f t="shared" ref="W52:W54" si="485">M52*V52</f>
        <v>7659.5581260000008</v>
      </c>
      <c r="X52" s="16">
        <v>0.38</v>
      </c>
      <c r="Y52" s="25">
        <f t="shared" ref="Y52:Y54" si="486">X52*M52</f>
        <v>5575.9235399999998</v>
      </c>
      <c r="Z52" s="17">
        <v>3.0300000000000001E-3</v>
      </c>
      <c r="AA52" s="18">
        <f t="shared" ref="AA52:AA54" si="487">M52*Z52</f>
        <v>44.460653490000006</v>
      </c>
      <c r="AB52" s="27">
        <f>IF(M52&gt;0,(AD52+AL52)/M52,0)</f>
        <v>3.1695983468955531E-3</v>
      </c>
      <c r="AC52" s="17">
        <v>2.2000000000000001E-4</v>
      </c>
      <c r="AD52" s="24">
        <f t="shared" ref="AD52:AD54" si="488">AC52*M52</f>
        <v>3.2281662600000001</v>
      </c>
      <c r="AE52" s="118">
        <v>0.21729999999999999</v>
      </c>
      <c r="AF52" s="30">
        <f t="shared" ref="AF52:AF54" si="489">AI52*(1-AJ52)*AE52</f>
        <v>41.967583599999998</v>
      </c>
      <c r="AG52" s="28">
        <f t="shared" ref="AG52:AG54" si="490">IF(AND(AE52&gt;0,AC52&gt;0,Z52&gt;0),((Z52-AC52)*AE52)/((AE52-AC52)*Z52),0)</f>
        <v>0.92833260661610661</v>
      </c>
      <c r="AH52" s="60">
        <f t="shared" si="6"/>
        <v>0.93150503737869161</v>
      </c>
      <c r="AI52" s="12">
        <v>212</v>
      </c>
      <c r="AJ52" s="14">
        <v>8.8999999999999996E-2</v>
      </c>
      <c r="AK52" s="15">
        <v>0.22409999999999999</v>
      </c>
      <c r="AL52" s="30">
        <f t="shared" ref="AL52:AL54" si="491">AI52*(1-AJ52)*AK52</f>
        <v>43.280881200000003</v>
      </c>
      <c r="AM52" s="19">
        <v>1.65</v>
      </c>
      <c r="AN52" s="19">
        <v>1051.82</v>
      </c>
      <c r="AO52" s="102">
        <f>AO50+AI52-AN52-AP52</f>
        <v>2682.4300000000012</v>
      </c>
      <c r="AP52" s="103">
        <v>134</v>
      </c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1" t="s">
        <v>50</v>
      </c>
      <c r="D53" s="34">
        <v>19540</v>
      </c>
      <c r="E53" s="34">
        <v>4</v>
      </c>
      <c r="F53" s="34">
        <v>15827</v>
      </c>
      <c r="G53" s="35">
        <v>4.5999999999999996</v>
      </c>
      <c r="H53" s="35">
        <v>5.5</v>
      </c>
      <c r="I53" s="34">
        <v>15925</v>
      </c>
      <c r="J53" s="35">
        <v>7.8</v>
      </c>
      <c r="K53" s="34">
        <v>16296</v>
      </c>
      <c r="L53" s="36">
        <v>7.2999999999999995E-2</v>
      </c>
      <c r="M53" s="37">
        <f t="shared" si="480"/>
        <v>15106.392000000002</v>
      </c>
      <c r="N53" s="38">
        <v>0.6</v>
      </c>
      <c r="O53" s="25">
        <f t="shared" si="481"/>
        <v>9063.8352000000014</v>
      </c>
      <c r="P53" s="36">
        <v>0.34399999999999997</v>
      </c>
      <c r="Q53" s="25">
        <f t="shared" si="482"/>
        <v>5196.5988480000005</v>
      </c>
      <c r="R53" s="39">
        <v>5.6000000000000001E-2</v>
      </c>
      <c r="S53" s="25">
        <f t="shared" si="483"/>
        <v>845.95795200000009</v>
      </c>
      <c r="T53" s="28">
        <v>0.193</v>
      </c>
      <c r="U53" s="25">
        <f t="shared" si="484"/>
        <v>2915.5336560000005</v>
      </c>
      <c r="V53" s="39">
        <v>0.52</v>
      </c>
      <c r="W53" s="25">
        <f t="shared" si="485"/>
        <v>7855.3238400000009</v>
      </c>
      <c r="X53" s="39">
        <v>0.38</v>
      </c>
      <c r="Y53" s="25">
        <f t="shared" si="486"/>
        <v>5740.4289600000011</v>
      </c>
      <c r="Z53" s="40">
        <v>2.9399999999999999E-3</v>
      </c>
      <c r="AA53" s="18">
        <f t="shared" si="487"/>
        <v>44.41279248</v>
      </c>
      <c r="AB53" s="27">
        <f>IF(M53&gt;0,(AD53+AL53)/M53,0)</f>
        <v>2.9831739160482524E-3</v>
      </c>
      <c r="AC53" s="40">
        <v>1.9000000000000001E-4</v>
      </c>
      <c r="AD53" s="37">
        <f t="shared" si="488"/>
        <v>2.8702144800000005</v>
      </c>
      <c r="AE53" s="28">
        <v>0.21379999999999999</v>
      </c>
      <c r="AF53" s="41">
        <f t="shared" si="489"/>
        <v>40.6179378</v>
      </c>
      <c r="AG53" s="28">
        <f t="shared" si="490"/>
        <v>0.93620613827666732</v>
      </c>
      <c r="AH53" s="29">
        <f t="shared" si="6"/>
        <v>0.93711111671981351</v>
      </c>
      <c r="AI53" s="34">
        <v>209</v>
      </c>
      <c r="AJ53" s="36">
        <v>9.0999999999999998E-2</v>
      </c>
      <c r="AK53" s="38">
        <v>0.22209999999999999</v>
      </c>
      <c r="AL53" s="41">
        <f t="shared" si="491"/>
        <v>42.194780099999996</v>
      </c>
      <c r="AM53" s="42">
        <v>1.65</v>
      </c>
      <c r="AN53" s="42"/>
      <c r="AO53" s="122">
        <f>AO52+AI53-AN53</f>
        <v>2891.4300000000012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51</v>
      </c>
      <c r="D54" s="43">
        <v>18160</v>
      </c>
      <c r="E54" s="43">
        <v>2</v>
      </c>
      <c r="F54" s="43">
        <v>15273</v>
      </c>
      <c r="G54" s="37">
        <v>2.5</v>
      </c>
      <c r="H54" s="37">
        <v>5.4</v>
      </c>
      <c r="I54" s="43">
        <v>16728</v>
      </c>
      <c r="J54" s="37">
        <v>7.6</v>
      </c>
      <c r="K54" s="43">
        <v>16332</v>
      </c>
      <c r="L54" s="39">
        <v>7.1999999999999995E-2</v>
      </c>
      <c r="M54" s="37">
        <f t="shared" si="480"/>
        <v>15156.096000000001</v>
      </c>
      <c r="N54" s="28">
        <v>0.65</v>
      </c>
      <c r="O54" s="25">
        <f t="shared" si="481"/>
        <v>9851.4624000000003</v>
      </c>
      <c r="P54" s="39">
        <v>0.33600000000000002</v>
      </c>
      <c r="Q54" s="25">
        <f t="shared" si="482"/>
        <v>5092.4482560000006</v>
      </c>
      <c r="R54" s="39">
        <v>1.4E-2</v>
      </c>
      <c r="S54" s="25">
        <f t="shared" si="483"/>
        <v>212.18534400000001</v>
      </c>
      <c r="T54" s="28">
        <v>0.217</v>
      </c>
      <c r="U54" s="25">
        <f t="shared" si="484"/>
        <v>3288.8728320000005</v>
      </c>
      <c r="V54" s="39">
        <v>0.502</v>
      </c>
      <c r="W54" s="25">
        <f t="shared" si="485"/>
        <v>7608.360192000001</v>
      </c>
      <c r="X54" s="39">
        <v>0.38</v>
      </c>
      <c r="Y54" s="25">
        <f t="shared" si="486"/>
        <v>5759.3164800000004</v>
      </c>
      <c r="Z54" s="47">
        <v>2.8800000000000002E-3</v>
      </c>
      <c r="AA54" s="18">
        <f t="shared" si="487"/>
        <v>43.649556480000008</v>
      </c>
      <c r="AB54" s="27">
        <f>IF(M54&gt;0,(AD54+AL54)/M54,0)</f>
        <v>3.0211074197471427E-3</v>
      </c>
      <c r="AC54" s="47">
        <v>1.8000000000000001E-4</v>
      </c>
      <c r="AD54" s="37">
        <f t="shared" si="488"/>
        <v>2.7280972800000005</v>
      </c>
      <c r="AE54" s="28">
        <v>0.214</v>
      </c>
      <c r="AF54" s="41">
        <f t="shared" si="489"/>
        <v>42.899723999999999</v>
      </c>
      <c r="AG54" s="28">
        <f t="shared" si="490"/>
        <v>0.93828921522776176</v>
      </c>
      <c r="AH54" s="29">
        <f t="shared" si="6"/>
        <v>0.94120792071318438</v>
      </c>
      <c r="AI54" s="43">
        <v>222</v>
      </c>
      <c r="AJ54" s="39">
        <v>9.7000000000000003E-2</v>
      </c>
      <c r="AK54" s="28">
        <v>0.21479999999999999</v>
      </c>
      <c r="AL54" s="41">
        <f t="shared" si="491"/>
        <v>43.060096799999997</v>
      </c>
      <c r="AM54" s="18">
        <v>1.65</v>
      </c>
      <c r="AN54" s="18"/>
      <c r="AO54" s="122">
        <f>AO53+AI54-AN54</f>
        <v>3113.4300000000012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92">SUM(D52:D54)</f>
        <v>43500</v>
      </c>
      <c r="E55" s="51"/>
      <c r="F55" s="51">
        <f t="shared" ref="F55" si="493">SUM(F52:F54)</f>
        <v>45540</v>
      </c>
      <c r="G55" s="52"/>
      <c r="H55" s="52"/>
      <c r="I55" s="51">
        <f t="shared" ref="I55:K55" si="494">SUM(I52:I54)</f>
        <v>48725</v>
      </c>
      <c r="J55" s="52"/>
      <c r="K55" s="51">
        <f t="shared" si="494"/>
        <v>48457</v>
      </c>
      <c r="L55" s="21">
        <f t="shared" ref="L55" si="495">IF(K55&gt;0,(K52*L52+K53*L53+K54*L54)/K55,0)</f>
        <v>7.2662958912025094E-2</v>
      </c>
      <c r="M55" s="52">
        <f t="shared" ref="M55" si="496">M52+M53+M54</f>
        <v>44935.971000000005</v>
      </c>
      <c r="N55" s="53">
        <f t="shared" ref="N55" si="497">IF(M55&gt;0,O55/M55,0)</f>
        <v>0.656049145126963</v>
      </c>
      <c r="O55" s="54">
        <f t="shared" ref="O55" si="498">O52+O53+O54</f>
        <v>29480.205360000004</v>
      </c>
      <c r="P55" s="21">
        <f t="shared" ref="P55" si="499">IF(M55&gt;0,Q55/M55,0)</f>
        <v>0.30603520489186709</v>
      </c>
      <c r="Q55" s="54">
        <f t="shared" ref="Q55" si="500">Q52+Q53+Q54</f>
        <v>13751.989092</v>
      </c>
      <c r="R55" s="21">
        <f t="shared" ref="R55" si="501">IF(M55&gt;0,S55/M55,0)</f>
        <v>3.791564998116987E-2</v>
      </c>
      <c r="S55" s="54">
        <f t="shared" ref="S55" si="502">S52+S53+S54</f>
        <v>1703.776548</v>
      </c>
      <c r="T55" s="21">
        <f t="shared" ref="T55" si="503">IF(M55&gt;0,U55/M55,0)</f>
        <v>0.1997886008738968</v>
      </c>
      <c r="U55" s="54">
        <f t="shared" ref="U55" si="504">U52+U53+U54</f>
        <v>8977.6947750000018</v>
      </c>
      <c r="V55" s="21">
        <f t="shared" ref="V55" si="505">IF(M55&gt;0,W55/M55,0)</f>
        <v>0.51458200731881365</v>
      </c>
      <c r="W55" s="54">
        <f t="shared" ref="W55" si="506">W52+W53+W54</f>
        <v>23123.242158000001</v>
      </c>
      <c r="X55" s="21">
        <f t="shared" ref="X55" si="507">IF(M55&gt;0,Y55/M55,0)</f>
        <v>0.38</v>
      </c>
      <c r="Y55" s="54">
        <f t="shared" ref="Y55" si="508">Y52+Y53+Y54</f>
        <v>17075.668980000002</v>
      </c>
      <c r="Z55" s="55">
        <f t="shared" ref="Z55" si="509">IF(M55&gt;0,AA55/M55,0)</f>
        <v>2.949151859876356E-3</v>
      </c>
      <c r="AA55" s="56">
        <f t="shared" ref="AA55" si="510">SUM(AA52:AA54)</f>
        <v>132.52300245000001</v>
      </c>
      <c r="AB55" s="55">
        <f t="shared" ref="AB55" si="511">IF(M55&gt;0,(AB52*M52+AB53*M53+AB54*M54)/M55,0)</f>
        <v>3.0568436168876816E-3</v>
      </c>
      <c r="AC55" s="55">
        <f t="shared" ref="AC55" si="512">IF(K55&gt;0,(K52*AC52+K53*AC53+K54*AC54)/K55,0)</f>
        <v>1.9642941164331264E-4</v>
      </c>
      <c r="AD55" s="52">
        <f t="shared" ref="AD55" si="513">SUM(AD52:AD54)</f>
        <v>8.8264780200000015</v>
      </c>
      <c r="AE55" s="53">
        <f t="shared" ref="AE55" si="514">IF(K55&gt;0,(K52*AE52+K53*AE53+K54*AE54)/K55,0)</f>
        <v>0.2150107208452855</v>
      </c>
      <c r="AF55" s="58">
        <f t="shared" ref="AF55" si="515">SUM(AF52:AF54)</f>
        <v>125.4852454</v>
      </c>
      <c r="AG55" s="53">
        <f t="shared" ref="AG55" si="516">IF(AND(AA55&gt;0),((AA52*AG52+AA53*AG53+AA54*AG54)/AA55),0)</f>
        <v>0.93425072696630607</v>
      </c>
      <c r="AH55" s="57">
        <f t="shared" si="6"/>
        <v>0.93657621931745982</v>
      </c>
      <c r="AI55" s="51">
        <f t="shared" ref="AI55" si="517">SUM(AI52:AI54)</f>
        <v>643</v>
      </c>
      <c r="AJ55" s="21">
        <f t="shared" ref="AJ55" si="518">IF(AI55&gt;0,(AJ52*AI52+AJ53*AI53+AJ54*AI54)/AI55,0)</f>
        <v>9.2412130637636078E-2</v>
      </c>
      <c r="AK55" s="53">
        <f t="shared" ref="AK55" si="519">IF(K55&gt;0,(AK52*K52+AK53*K53+AK54*K54)/K55,0)</f>
        <v>0.22029292155932059</v>
      </c>
      <c r="AL55" s="58">
        <f t="shared" ref="AL55" si="520">SUM(AL52:AL54)</f>
        <v>128.53575810000001</v>
      </c>
      <c r="AM55" s="56"/>
      <c r="AN55" s="56">
        <f t="shared" ref="AN55" si="521">SUM(AN52:AN54)</f>
        <v>1051.82</v>
      </c>
      <c r="AO55" s="106"/>
      <c r="AP55" s="107">
        <f>AO54</f>
        <v>3113.4300000000012</v>
      </c>
      <c r="AQ55" s="51">
        <f t="shared" ref="AQ55" si="522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49</v>
      </c>
      <c r="D56" s="12">
        <v>14000</v>
      </c>
      <c r="E56" s="12">
        <v>1</v>
      </c>
      <c r="F56" s="12">
        <v>16889</v>
      </c>
      <c r="G56" s="13">
        <v>1.9</v>
      </c>
      <c r="H56" s="13">
        <v>5.9</v>
      </c>
      <c r="I56" s="12">
        <v>17299</v>
      </c>
      <c r="J56" s="13">
        <v>8</v>
      </c>
      <c r="K56" s="12">
        <v>16414</v>
      </c>
      <c r="L56" s="14">
        <v>8.3000000000000004E-2</v>
      </c>
      <c r="M56" s="24">
        <f t="shared" ref="M56:M58" si="523">K56*(1-L56)</f>
        <v>15051.638000000001</v>
      </c>
      <c r="N56" s="15">
        <v>0.72899999999999998</v>
      </c>
      <c r="O56" s="25">
        <f t="shared" ref="O56:O58" si="524">M56*N56</f>
        <v>10972.644102</v>
      </c>
      <c r="P56" s="14">
        <v>0.24299999999999999</v>
      </c>
      <c r="Q56" s="25">
        <f t="shared" ref="Q56:Q58" si="525">M56*P56</f>
        <v>3657.5480339999999</v>
      </c>
      <c r="R56" s="16">
        <v>2.8000000000000001E-2</v>
      </c>
      <c r="S56" s="25">
        <f t="shared" ref="S56:S58" si="526">M56*R56</f>
        <v>421.44586400000003</v>
      </c>
      <c r="T56" s="26">
        <v>0.222</v>
      </c>
      <c r="U56" s="25">
        <f t="shared" ref="U56:U58" si="527">M56*T56</f>
        <v>3341.4636360000004</v>
      </c>
      <c r="V56" s="16">
        <v>0.501</v>
      </c>
      <c r="W56" s="25">
        <f t="shared" ref="W56:W58" si="528">M56*V56</f>
        <v>7540.8706380000003</v>
      </c>
      <c r="X56" s="16">
        <v>0.38</v>
      </c>
      <c r="Y56" s="25">
        <f t="shared" ref="Y56:Y58" si="529">X56*M56</f>
        <v>5719.6224400000001</v>
      </c>
      <c r="Z56" s="17">
        <v>2.9299999999999999E-3</v>
      </c>
      <c r="AA56" s="18">
        <f t="shared" ref="AA56:AA58" si="530">M56*Z56</f>
        <v>44.101299339999997</v>
      </c>
      <c r="AB56" s="27">
        <f>IF(M56&gt;0,(AD56+AL56)/M56,0)</f>
        <v>2.9514975858441453E-3</v>
      </c>
      <c r="AC56" s="17">
        <v>1.9000000000000001E-4</v>
      </c>
      <c r="AD56" s="24">
        <f t="shared" ref="AD56:AD58" si="531">AC56*M56</f>
        <v>2.8598112200000001</v>
      </c>
      <c r="AE56" s="118">
        <v>0.221</v>
      </c>
      <c r="AF56" s="30">
        <f t="shared" ref="AF56:AF58" si="532">AI56*(1-AJ56)*AE56</f>
        <v>41.136940000000003</v>
      </c>
      <c r="AG56" s="28">
        <f t="shared" ref="AG56:AG58" si="533">IF(AND(AE56&gt;0,AC56&gt;0,Z56&gt;0),((Z56-AC56)*AE56)/((AE56-AC56)*Z56),0)</f>
        <v>0.93595825360953844</v>
      </c>
      <c r="AH56" s="60">
        <f t="shared" si="6"/>
        <v>0.93642267727153927</v>
      </c>
      <c r="AI56" s="12">
        <v>205</v>
      </c>
      <c r="AJ56" s="14">
        <v>9.1999999999999998E-2</v>
      </c>
      <c r="AK56" s="15">
        <v>0.2233</v>
      </c>
      <c r="AL56" s="30">
        <f t="shared" ref="AL56:AL58" si="534">AI56*(1-AJ56)*AK56</f>
        <v>41.565062000000005</v>
      </c>
      <c r="AM56" s="19">
        <v>1.65</v>
      </c>
      <c r="AN56" s="19"/>
      <c r="AO56" s="102">
        <f>AO54+AI56-AN56</f>
        <v>3318.4300000000012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52</v>
      </c>
      <c r="D57" s="34">
        <v>19240</v>
      </c>
      <c r="E57" s="34">
        <v>3</v>
      </c>
      <c r="F57" s="34">
        <v>13579</v>
      </c>
      <c r="G57" s="35">
        <v>1.8</v>
      </c>
      <c r="H57" s="35">
        <v>4.3</v>
      </c>
      <c r="I57" s="34">
        <v>15609</v>
      </c>
      <c r="J57" s="35">
        <v>8.6</v>
      </c>
      <c r="K57" s="34">
        <v>16391</v>
      </c>
      <c r="L57" s="36">
        <v>7.4999999999999997E-2</v>
      </c>
      <c r="M57" s="37">
        <f t="shared" si="523"/>
        <v>15161.675000000001</v>
      </c>
      <c r="N57" s="38">
        <v>0.68200000000000005</v>
      </c>
      <c r="O57" s="25">
        <f t="shared" si="524"/>
        <v>10340.262350000001</v>
      </c>
      <c r="P57" s="36">
        <v>0.28899999999999998</v>
      </c>
      <c r="Q57" s="25">
        <f t="shared" si="525"/>
        <v>4381.7240750000001</v>
      </c>
      <c r="R57" s="39">
        <v>2.9000000000000001E-2</v>
      </c>
      <c r="S57" s="25">
        <f t="shared" si="526"/>
        <v>439.68857500000007</v>
      </c>
      <c r="T57" s="28">
        <v>0.219</v>
      </c>
      <c r="U57" s="25">
        <f t="shared" si="527"/>
        <v>3320.406825</v>
      </c>
      <c r="V57" s="39">
        <v>0.51900000000000002</v>
      </c>
      <c r="W57" s="25">
        <f t="shared" si="528"/>
        <v>7868.9093250000005</v>
      </c>
      <c r="X57" s="39">
        <v>0.38</v>
      </c>
      <c r="Y57" s="25">
        <f t="shared" si="529"/>
        <v>5761.4365000000007</v>
      </c>
      <c r="Z57" s="40">
        <v>2.96E-3</v>
      </c>
      <c r="AA57" s="18">
        <f t="shared" si="530"/>
        <v>44.878558000000005</v>
      </c>
      <c r="AB57" s="27">
        <f>IF(M57&gt;0,(AD57+AL57)/M57,0)</f>
        <v>3.2860480586742557E-3</v>
      </c>
      <c r="AC57" s="40">
        <v>1.8000000000000001E-4</v>
      </c>
      <c r="AD57" s="37">
        <f t="shared" si="531"/>
        <v>2.7291015000000005</v>
      </c>
      <c r="AE57" s="28">
        <v>0.22059999999999999</v>
      </c>
      <c r="AF57" s="41">
        <f t="shared" si="532"/>
        <v>46.419534399999996</v>
      </c>
      <c r="AG57" s="28">
        <f t="shared" si="533"/>
        <v>0.93995615250492304</v>
      </c>
      <c r="AH57" s="29">
        <f t="shared" si="6"/>
        <v>0.94598380060477527</v>
      </c>
      <c r="AI57" s="34">
        <v>232</v>
      </c>
      <c r="AJ57" s="36">
        <v>9.2999999999999999E-2</v>
      </c>
      <c r="AK57" s="38">
        <v>0.2238</v>
      </c>
      <c r="AL57" s="41">
        <f t="shared" si="534"/>
        <v>47.092891200000004</v>
      </c>
      <c r="AM57" s="42">
        <v>1.6</v>
      </c>
      <c r="AN57" s="42"/>
      <c r="AO57" s="122">
        <f>AO56+AI57-AN57</f>
        <v>3550.4300000000012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1" t="s">
        <v>51</v>
      </c>
      <c r="D58" s="43">
        <v>17760</v>
      </c>
      <c r="E58" s="43">
        <v>2</v>
      </c>
      <c r="F58" s="43">
        <v>17181</v>
      </c>
      <c r="G58" s="37">
        <v>3.1</v>
      </c>
      <c r="H58" s="37">
        <v>6</v>
      </c>
      <c r="I58" s="43">
        <v>17882</v>
      </c>
      <c r="J58" s="37">
        <v>7.7</v>
      </c>
      <c r="K58" s="43">
        <v>16373</v>
      </c>
      <c r="L58" s="39">
        <v>0.08</v>
      </c>
      <c r="M58" s="37">
        <f t="shared" si="523"/>
        <v>15063.16</v>
      </c>
      <c r="N58" s="28">
        <v>0.71099999999999997</v>
      </c>
      <c r="O58" s="25">
        <f t="shared" si="524"/>
        <v>10709.90676</v>
      </c>
      <c r="P58" s="39">
        <v>0.26600000000000001</v>
      </c>
      <c r="Q58" s="25">
        <f t="shared" si="525"/>
        <v>4006.8005600000001</v>
      </c>
      <c r="R58" s="39">
        <v>2.3E-2</v>
      </c>
      <c r="S58" s="25">
        <f t="shared" si="526"/>
        <v>346.45267999999999</v>
      </c>
      <c r="T58" s="28">
        <v>0.20100000000000001</v>
      </c>
      <c r="U58" s="25">
        <f t="shared" si="527"/>
        <v>3027.6951600000002</v>
      </c>
      <c r="V58" s="39">
        <v>0.501</v>
      </c>
      <c r="W58" s="25">
        <f t="shared" si="528"/>
        <v>7546.6431599999996</v>
      </c>
      <c r="X58" s="39">
        <v>0.39</v>
      </c>
      <c r="Y58" s="25">
        <f t="shared" si="529"/>
        <v>5874.6324000000004</v>
      </c>
      <c r="Z58" s="47">
        <v>2.96E-3</v>
      </c>
      <c r="AA58" s="18">
        <f t="shared" si="530"/>
        <v>44.586953600000001</v>
      </c>
      <c r="AB58" s="27">
        <f>IF(M58&gt;0,(AD58+AL58)/M58,0)</f>
        <v>3.2319279885495472E-3</v>
      </c>
      <c r="AC58" s="47">
        <v>1.9000000000000001E-4</v>
      </c>
      <c r="AD58" s="37">
        <f t="shared" si="531"/>
        <v>2.8620004000000003</v>
      </c>
      <c r="AE58" s="28">
        <v>0.217</v>
      </c>
      <c r="AF58" s="41">
        <f t="shared" si="532"/>
        <v>44.628219999999999</v>
      </c>
      <c r="AG58" s="28">
        <f t="shared" si="533"/>
        <v>0.93663090238432711</v>
      </c>
      <c r="AH58" s="29">
        <f t="shared" si="6"/>
        <v>0.94201489550249773</v>
      </c>
      <c r="AI58" s="43">
        <v>226</v>
      </c>
      <c r="AJ58" s="39">
        <v>0.09</v>
      </c>
      <c r="AK58" s="28">
        <v>0.2228</v>
      </c>
      <c r="AL58" s="41">
        <f t="shared" si="534"/>
        <v>45.821047999999998</v>
      </c>
      <c r="AM58" s="18">
        <v>1.65</v>
      </c>
      <c r="AN58" s="18"/>
      <c r="AO58" s="122">
        <f>AO57+AI58-AN58</f>
        <v>3776.4300000000012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35">SUM(D56:D58)</f>
        <v>51000</v>
      </c>
      <c r="E59" s="51"/>
      <c r="F59" s="51">
        <f t="shared" ref="F59" si="536">SUM(F56:F58)</f>
        <v>47649</v>
      </c>
      <c r="G59" s="52"/>
      <c r="H59" s="52"/>
      <c r="I59" s="51">
        <f t="shared" ref="I59:K59" si="537">SUM(I56:I58)</f>
        <v>50790</v>
      </c>
      <c r="J59" s="52"/>
      <c r="K59" s="51">
        <f t="shared" si="537"/>
        <v>49178</v>
      </c>
      <c r="L59" s="21">
        <f t="shared" ref="L59" si="538">IF(K59&gt;0,(K56*L56+K57*L57+K58*L58)/K59,0)</f>
        <v>7.9334804180731217E-2</v>
      </c>
      <c r="M59" s="52">
        <f t="shared" ref="M59" si="539">M56+M57+M58</f>
        <v>45276.472999999998</v>
      </c>
      <c r="N59" s="53">
        <f t="shared" ref="N59" si="540">IF(M59&gt;0,O59/M59,0)</f>
        <v>0.70727269794182079</v>
      </c>
      <c r="O59" s="54">
        <f t="shared" ref="O59" si="541">O56+O57+O58</f>
        <v>32022.813212000001</v>
      </c>
      <c r="P59" s="21">
        <f t="shared" ref="P59" si="542">IF(M59&gt;0,Q59/M59,0)</f>
        <v>0.26605589770651966</v>
      </c>
      <c r="Q59" s="54">
        <f t="shared" ref="Q59" si="543">Q56+Q57+Q58</f>
        <v>12046.072668999999</v>
      </c>
      <c r="R59" s="21">
        <f t="shared" ref="R59" si="544">IF(M59&gt;0,S59/M59,0)</f>
        <v>2.6671404351659642E-2</v>
      </c>
      <c r="S59" s="54">
        <f t="shared" ref="S59" si="545">S56+S57+S58</f>
        <v>1207.5871190000003</v>
      </c>
      <c r="T59" s="21">
        <f t="shared" ref="T59" si="546">IF(M59&gt;0,U59/M59,0)</f>
        <v>0.21400884342294069</v>
      </c>
      <c r="U59" s="54">
        <f t="shared" ref="U59" si="547">U56+U57+U58</f>
        <v>9689.5656210000016</v>
      </c>
      <c r="V59" s="21">
        <f t="shared" ref="V59" si="548">IF(M59&gt;0,W59/M59,0)</f>
        <v>0.50702763713507459</v>
      </c>
      <c r="W59" s="54">
        <f t="shared" ref="W59" si="549">W56+W57+W58</f>
        <v>22956.423123</v>
      </c>
      <c r="X59" s="21">
        <f t="shared" ref="X59" si="550">IF(M59&gt;0,Y59/M59,0)</f>
        <v>0.3833269287561335</v>
      </c>
      <c r="Y59" s="54">
        <f t="shared" ref="Y59" si="551">Y56+Y57+Y58</f>
        <v>17355.691340000001</v>
      </c>
      <c r="Z59" s="55">
        <f t="shared" ref="Z59" si="552">IF(M59&gt;0,AA59/M59,0)</f>
        <v>2.9500268481601911E-3</v>
      </c>
      <c r="AA59" s="56">
        <f t="shared" ref="AA59" si="553">SUM(AA56:AA58)</f>
        <v>133.56681093999998</v>
      </c>
      <c r="AB59" s="55">
        <f t="shared" ref="AB59" si="554">IF(M59&gt;0,(AB56*M56+AB57*M57+AB58*M58)/M59,0)</f>
        <v>3.1568252747955876E-3</v>
      </c>
      <c r="AC59" s="55">
        <f t="shared" ref="AC59" si="555">IF(K59&gt;0,(K56*AC56+K57*AC57+K58*AC58)/K59,0)</f>
        <v>1.8666700557159704E-4</v>
      </c>
      <c r="AD59" s="52">
        <f t="shared" ref="AD59" si="556">SUM(AD56:AD58)</f>
        <v>8.4509131200000009</v>
      </c>
      <c r="AE59" s="53">
        <f t="shared" ref="AE59" si="557">IF(K59&gt;0,(K56*AE56+K57*AE57+K58*AE58)/K59,0)</f>
        <v>0.21953494652080199</v>
      </c>
      <c r="AF59" s="58">
        <f t="shared" ref="AF59" si="558">SUM(AF56:AF58)</f>
        <v>132.18469440000001</v>
      </c>
      <c r="AG59" s="53">
        <f t="shared" ref="AG59" si="559">IF(AND(AA59&gt;0),((AA56*AG56+AA57*AG57+AA58*AG58)/AA59),0)</f>
        <v>0.93752609292299893</v>
      </c>
      <c r="AH59" s="57">
        <f t="shared" si="6"/>
        <v>0.94165592998083836</v>
      </c>
      <c r="AI59" s="51">
        <f t="shared" ref="AI59" si="560">SUM(AI56:AI58)</f>
        <v>663</v>
      </c>
      <c r="AJ59" s="21">
        <f t="shared" ref="AJ59" si="561">IF(AI59&gt;0,(AJ56*AI56+AJ57*AI57+AJ58*AI58)/AI59,0)</f>
        <v>9.1668174962292598E-2</v>
      </c>
      <c r="AK59" s="53">
        <f t="shared" ref="AK59" si="562">IF(K59&gt;0,(AK56*K56+AK57*K57+AK58*K58)/K59,0)</f>
        <v>0.22330018300866239</v>
      </c>
      <c r="AL59" s="58">
        <f t="shared" ref="AL59" si="563">SUM(AL56:AL58)</f>
        <v>134.4790012</v>
      </c>
      <c r="AM59" s="56"/>
      <c r="AN59" s="56">
        <f t="shared" ref="AN59" si="564">SUM(AN56:AN58)</f>
        <v>0</v>
      </c>
      <c r="AO59" s="106"/>
      <c r="AP59" s="107">
        <f>AO58</f>
        <v>3776.4300000000012</v>
      </c>
      <c r="AQ59" s="51">
        <f t="shared" ref="AQ59" si="565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1" t="s">
        <v>49</v>
      </c>
      <c r="D60" s="12">
        <v>11400</v>
      </c>
      <c r="E60" s="12">
        <v>2</v>
      </c>
      <c r="F60" s="12">
        <v>17162</v>
      </c>
      <c r="G60" s="13">
        <v>4.2</v>
      </c>
      <c r="H60" s="13">
        <v>4.9000000000000004</v>
      </c>
      <c r="I60" s="12">
        <v>17389</v>
      </c>
      <c r="J60" s="13">
        <v>7.8</v>
      </c>
      <c r="K60" s="12">
        <v>16345</v>
      </c>
      <c r="L60" s="14">
        <v>7.1999999999999995E-2</v>
      </c>
      <c r="M60" s="24">
        <f t="shared" ref="M60:M62" si="566">K60*(1-L60)</f>
        <v>15168.160000000002</v>
      </c>
      <c r="N60" s="15">
        <v>0.76</v>
      </c>
      <c r="O60" s="25">
        <f t="shared" ref="O60:O62" si="567">M60*N60</f>
        <v>11527.801600000001</v>
      </c>
      <c r="P60" s="14">
        <v>0.20899999999999999</v>
      </c>
      <c r="Q60" s="25">
        <f t="shared" ref="Q60:Q62" si="568">M60*P60</f>
        <v>3170.1454400000002</v>
      </c>
      <c r="R60" s="16">
        <v>3.1E-2</v>
      </c>
      <c r="S60" s="25">
        <f t="shared" ref="S60:S62" si="569">M60*R60</f>
        <v>470.21296000000007</v>
      </c>
      <c r="T60" s="26">
        <v>0.189</v>
      </c>
      <c r="U60" s="25">
        <f t="shared" ref="U60:U62" si="570">M60*T60</f>
        <v>2866.7822400000005</v>
      </c>
      <c r="V60" s="16">
        <v>0.51900000000000002</v>
      </c>
      <c r="W60" s="25">
        <f t="shared" ref="W60:W62" si="571">M60*V60</f>
        <v>7872.2750400000014</v>
      </c>
      <c r="X60" s="16">
        <v>0.38</v>
      </c>
      <c r="Y60" s="25">
        <f t="shared" ref="Y60:Y62" si="572">X60*M60</f>
        <v>5763.9008000000003</v>
      </c>
      <c r="Z60" s="17">
        <v>2.99E-3</v>
      </c>
      <c r="AA60" s="18">
        <f t="shared" ref="AA60:AA62" si="573">M60*Z60</f>
        <v>45.352798400000005</v>
      </c>
      <c r="AB60" s="27">
        <f>IF(M60&gt;0,(AD60+AL60)/M60,0)</f>
        <v>3.2236135826626301E-3</v>
      </c>
      <c r="AC60" s="17">
        <v>2.0000000000000001E-4</v>
      </c>
      <c r="AD60" s="24">
        <f t="shared" ref="AD60:AD62" si="574">AC60*M60</f>
        <v>3.0336320000000003</v>
      </c>
      <c r="AE60" s="118">
        <v>0.21890000000000001</v>
      </c>
      <c r="AF60" s="30">
        <f t="shared" ref="AF60:AF62" si="575">AI60*(1-AJ60)*AE60</f>
        <v>45.365273800000004</v>
      </c>
      <c r="AG60" s="28">
        <f t="shared" ref="AG60:AG62" si="576">IF(AND(AE60&gt;0,AC60&gt;0,Z60&gt;0),((Z60-AC60)*AE60)/((AE60-AC60)*Z60),0)</f>
        <v>0.93396369241779864</v>
      </c>
      <c r="AH60" s="60">
        <f t="shared" si="6"/>
        <v>0.93880627108601611</v>
      </c>
      <c r="AI60" s="12">
        <v>226</v>
      </c>
      <c r="AJ60" s="14">
        <v>8.3000000000000004E-2</v>
      </c>
      <c r="AK60" s="15">
        <v>0.2213</v>
      </c>
      <c r="AL60" s="30">
        <f t="shared" ref="AL60:AL62" si="577">AI60*(1-AJ60)*AK60</f>
        <v>45.862654600000006</v>
      </c>
      <c r="AM60" s="19">
        <v>1.6</v>
      </c>
      <c r="AN60" s="19"/>
      <c r="AO60" s="102">
        <f>AO58+AI60-AN60</f>
        <v>4002.4300000000012</v>
      </c>
      <c r="AP60" s="103"/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50</v>
      </c>
      <c r="D61" s="34">
        <v>18340</v>
      </c>
      <c r="E61" s="34">
        <v>4</v>
      </c>
      <c r="F61" s="34">
        <v>14557</v>
      </c>
      <c r="G61" s="35">
        <v>1.9</v>
      </c>
      <c r="H61" s="35">
        <v>4.9000000000000004</v>
      </c>
      <c r="I61" s="34">
        <v>16288</v>
      </c>
      <c r="J61" s="35">
        <v>8.5</v>
      </c>
      <c r="K61" s="34">
        <v>16299</v>
      </c>
      <c r="L61" s="36">
        <v>7.8E-2</v>
      </c>
      <c r="M61" s="37">
        <f t="shared" si="566"/>
        <v>15027.678</v>
      </c>
      <c r="N61" s="38">
        <v>0.54</v>
      </c>
      <c r="O61" s="25">
        <f t="shared" si="567"/>
        <v>8114.9461200000005</v>
      </c>
      <c r="P61" s="36">
        <v>0.439</v>
      </c>
      <c r="Q61" s="25">
        <f t="shared" si="568"/>
        <v>6597.1506419999996</v>
      </c>
      <c r="R61" s="39">
        <v>2.1000000000000001E-2</v>
      </c>
      <c r="S61" s="25">
        <f t="shared" si="569"/>
        <v>315.58123800000004</v>
      </c>
      <c r="T61" s="28">
        <v>0.182</v>
      </c>
      <c r="U61" s="25">
        <f t="shared" si="570"/>
        <v>2735.0373959999997</v>
      </c>
      <c r="V61" s="39">
        <v>0.53200000000000003</v>
      </c>
      <c r="W61" s="25">
        <f t="shared" si="571"/>
        <v>7994.7246960000002</v>
      </c>
      <c r="X61" s="39">
        <v>0.38</v>
      </c>
      <c r="Y61" s="25">
        <f t="shared" si="572"/>
        <v>5710.51764</v>
      </c>
      <c r="Z61" s="40">
        <v>3.0100000000000001E-3</v>
      </c>
      <c r="AA61" s="18">
        <f t="shared" si="573"/>
        <v>45.233310780000004</v>
      </c>
      <c r="AB61" s="27">
        <f>IF(M61&gt;0,(AD61+AL61)/M61,0)</f>
        <v>3.3349082153610161E-3</v>
      </c>
      <c r="AC61" s="40">
        <v>1.9000000000000001E-4</v>
      </c>
      <c r="AD61" s="37">
        <f t="shared" si="574"/>
        <v>2.85525882</v>
      </c>
      <c r="AE61" s="28">
        <v>0.223</v>
      </c>
      <c r="AF61" s="41">
        <f t="shared" si="575"/>
        <v>45.862180000000002</v>
      </c>
      <c r="AG61" s="28">
        <f t="shared" si="576"/>
        <v>0.93767599317744754</v>
      </c>
      <c r="AH61" s="29">
        <f t="shared" si="6"/>
        <v>0.94380726319582287</v>
      </c>
      <c r="AI61" s="34">
        <v>226</v>
      </c>
      <c r="AJ61" s="36">
        <v>0.09</v>
      </c>
      <c r="AK61" s="38">
        <v>0.2298</v>
      </c>
      <c r="AL61" s="41">
        <f t="shared" si="577"/>
        <v>47.260668000000003</v>
      </c>
      <c r="AM61" s="42">
        <v>1.6</v>
      </c>
      <c r="AN61" s="42"/>
      <c r="AO61" s="122">
        <f>AO60+AI61-AN61</f>
        <v>4228.4300000000012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11" t="s">
        <v>51</v>
      </c>
      <c r="D62" s="43">
        <v>17330</v>
      </c>
      <c r="E62" s="43">
        <v>1</v>
      </c>
      <c r="F62" s="43">
        <v>15996</v>
      </c>
      <c r="G62" s="37">
        <v>2.2999999999999998</v>
      </c>
      <c r="H62" s="37">
        <v>5.0999999999999996</v>
      </c>
      <c r="I62" s="43">
        <v>16629</v>
      </c>
      <c r="J62" s="37">
        <v>8.3000000000000007</v>
      </c>
      <c r="K62" s="43">
        <v>16379</v>
      </c>
      <c r="L62" s="39">
        <v>7.4999999999999997E-2</v>
      </c>
      <c r="M62" s="37">
        <f t="shared" si="566"/>
        <v>15150.575000000001</v>
      </c>
      <c r="N62" s="28">
        <v>0.56000000000000005</v>
      </c>
      <c r="O62" s="25">
        <f t="shared" si="567"/>
        <v>8484.3220000000019</v>
      </c>
      <c r="P62" s="39">
        <v>0.435</v>
      </c>
      <c r="Q62" s="25">
        <f t="shared" si="568"/>
        <v>6590.5001250000005</v>
      </c>
      <c r="R62" s="39">
        <v>5.0000000000000001E-3</v>
      </c>
      <c r="S62" s="25">
        <f t="shared" si="569"/>
        <v>75.752875000000003</v>
      </c>
      <c r="T62" s="28">
        <v>0.189</v>
      </c>
      <c r="U62" s="25">
        <f t="shared" si="570"/>
        <v>2863.4586750000003</v>
      </c>
      <c r="V62" s="39">
        <v>0.53100000000000003</v>
      </c>
      <c r="W62" s="25">
        <f t="shared" si="571"/>
        <v>8044.9553250000008</v>
      </c>
      <c r="X62" s="39">
        <v>0.39</v>
      </c>
      <c r="Y62" s="25">
        <f t="shared" si="572"/>
        <v>5908.7242500000002</v>
      </c>
      <c r="Z62" s="47">
        <v>3.0200000000000001E-3</v>
      </c>
      <c r="AA62" s="18">
        <f t="shared" si="573"/>
        <v>45.754736500000007</v>
      </c>
      <c r="AB62" s="27">
        <f>IF(M62&gt;0,(AD62+AL62)/M62,0)</f>
        <v>3.1272768063258325E-3</v>
      </c>
      <c r="AC62" s="47">
        <v>1.8000000000000001E-4</v>
      </c>
      <c r="AD62" s="37">
        <f t="shared" si="574"/>
        <v>2.7271035000000001</v>
      </c>
      <c r="AE62" s="28">
        <v>0.22639999999999999</v>
      </c>
      <c r="AF62" s="41">
        <f t="shared" si="575"/>
        <v>43.518834399999996</v>
      </c>
      <c r="AG62" s="28">
        <f t="shared" si="576"/>
        <v>0.94114561163867339</v>
      </c>
      <c r="AH62" s="29">
        <f t="shared" si="6"/>
        <v>0.94317276247694037</v>
      </c>
      <c r="AI62" s="43">
        <v>211</v>
      </c>
      <c r="AJ62" s="39">
        <v>8.8999999999999996E-2</v>
      </c>
      <c r="AK62" s="28">
        <v>0.23230000000000001</v>
      </c>
      <c r="AL62" s="41">
        <f t="shared" si="577"/>
        <v>44.652938300000002</v>
      </c>
      <c r="AM62" s="18">
        <v>1.6</v>
      </c>
      <c r="AN62" s="18"/>
      <c r="AO62" s="122">
        <f>AO61+AI62-AN62</f>
        <v>4439.4300000000012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78">SUM(D60:D62)</f>
        <v>47070</v>
      </c>
      <c r="E63" s="51"/>
      <c r="F63" s="51">
        <f t="shared" ref="F63" si="579">SUM(F60:F62)</f>
        <v>47715</v>
      </c>
      <c r="G63" s="52"/>
      <c r="H63" s="52"/>
      <c r="I63" s="51">
        <f t="shared" ref="I63:K63" si="580">SUM(I60:I62)</f>
        <v>50306</v>
      </c>
      <c r="J63" s="52"/>
      <c r="K63" s="51">
        <f t="shared" si="580"/>
        <v>49023</v>
      </c>
      <c r="L63" s="21">
        <f t="shared" ref="L63" si="581">IF(K63&gt;0,(K60*L60+K61*L61+K62*L62)/K63,0)</f>
        <v>7.4997184994798349E-2</v>
      </c>
      <c r="M63" s="52">
        <f t="shared" ref="M63" si="582">M60+M61+M62</f>
        <v>45346.413</v>
      </c>
      <c r="N63" s="53">
        <f t="shared" ref="N63" si="583">IF(M63&gt;0,O63/M63,0)</f>
        <v>0.62027110545656605</v>
      </c>
      <c r="O63" s="54">
        <f t="shared" ref="O63" si="584">O60+O61+O62</f>
        <v>28127.06972</v>
      </c>
      <c r="P63" s="21">
        <f t="shared" ref="P63" si="585">IF(M63&gt;0,Q63/M63,0)</f>
        <v>0.36072966139570956</v>
      </c>
      <c r="Q63" s="54">
        <f t="shared" ref="Q63" si="586">Q60+Q61+Q62</f>
        <v>16357.796207000001</v>
      </c>
      <c r="R63" s="21">
        <f t="shared" ref="R63" si="587">IF(M63&gt;0,S63/M63,0)</f>
        <v>1.8999233147724386E-2</v>
      </c>
      <c r="S63" s="54">
        <f t="shared" ref="S63" si="588">S60+S61+S62</f>
        <v>861.54707300000007</v>
      </c>
      <c r="T63" s="21">
        <f t="shared" ref="T63" si="589">IF(M63&gt;0,U63/M63,0)</f>
        <v>0.18668021902857013</v>
      </c>
      <c r="U63" s="54">
        <f t="shared" ref="U63" si="590">U60+U61+U62</f>
        <v>8465.278311</v>
      </c>
      <c r="V63" s="21">
        <f t="shared" ref="V63" si="591">IF(M63&gt;0,W63/M63,0)</f>
        <v>0.52731745421627951</v>
      </c>
      <c r="W63" s="54">
        <f t="shared" ref="W63" si="592">W60+W61+W62</f>
        <v>23911.955061000001</v>
      </c>
      <c r="X63" s="21">
        <f t="shared" ref="X63" si="593">IF(M63&gt;0,Y63/M63,0)</f>
        <v>0.38334107462921047</v>
      </c>
      <c r="Y63" s="54">
        <f t="shared" ref="Y63" si="594">Y60+Y61+Y62</f>
        <v>17383.142690000001</v>
      </c>
      <c r="Z63" s="55">
        <f t="shared" ref="Z63" si="595">IF(M63&gt;0,AA63/M63,0)</f>
        <v>3.0066511695202888E-3</v>
      </c>
      <c r="AA63" s="56">
        <f t="shared" ref="AA63" si="596">SUM(AA60:AA62)</f>
        <v>136.34084568000003</v>
      </c>
      <c r="AB63" s="55">
        <f t="shared" ref="AB63" si="597">IF(M63&gt;0,(AB60*M60+AB61*M61+AB62*M62)/M63,0)</f>
        <v>3.2283094854713206E-3</v>
      </c>
      <c r="AC63" s="55">
        <f t="shared" ref="AC63" si="598">IF(K63&gt;0,(K60*AC60+K61*AC61+K62*AC62)/K63,0)</f>
        <v>1.8999306447993797E-4</v>
      </c>
      <c r="AD63" s="52">
        <f t="shared" ref="AD63" si="599">SUM(AD60:AD62)</f>
        <v>8.6159943200000004</v>
      </c>
      <c r="AE63" s="53">
        <f t="shared" ref="AE63" si="600">IF(K63&gt;0,(K60*AE60+K61*AE61+K62*AE62)/K63,0)</f>
        <v>0.22276896762744017</v>
      </c>
      <c r="AF63" s="58">
        <f t="shared" ref="AF63" si="601">SUM(AF60:AF62)</f>
        <v>134.74628820000001</v>
      </c>
      <c r="AG63" s="53">
        <f t="shared" ref="AG63" si="602">IF(AND(AA63&gt;0),((AA60*AG60+AA61*AG61+AA62*AG62)/AA63),0)</f>
        <v>0.937605495231981</v>
      </c>
      <c r="AH63" s="57">
        <f t="shared" si="6"/>
        <v>0.94193341650133822</v>
      </c>
      <c r="AI63" s="51">
        <f t="shared" ref="AI63" si="603">SUM(AI60:AI62)</f>
        <v>663</v>
      </c>
      <c r="AJ63" s="21">
        <f t="shared" ref="AJ63" si="604">IF(AI63&gt;0,(AJ60*AI60+AJ61*AI61+AJ62*AI62)/AI63,0)</f>
        <v>8.7295625942684765E-2</v>
      </c>
      <c r="AK63" s="53">
        <f t="shared" ref="AK63" si="605">IF(K63&gt;0,(AK60*K60+AK61*K61+AK62*K62)/K63,0)</f>
        <v>0.22780124431389351</v>
      </c>
      <c r="AL63" s="58">
        <f t="shared" ref="AL63" si="606">SUM(AL60:AL62)</f>
        <v>137.77626090000001</v>
      </c>
      <c r="AM63" s="56"/>
      <c r="AN63" s="56">
        <f t="shared" ref="AN63" si="607">SUM(AN60:AN62)</f>
        <v>0</v>
      </c>
      <c r="AO63" s="106"/>
      <c r="AP63" s="107">
        <f>AO62</f>
        <v>4439.4300000000012</v>
      </c>
      <c r="AQ63" s="51">
        <f t="shared" ref="AQ63" si="608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1" t="s">
        <v>49</v>
      </c>
      <c r="D64" s="12">
        <v>6116</v>
      </c>
      <c r="E64" s="12">
        <v>0</v>
      </c>
      <c r="F64" s="12">
        <v>13529</v>
      </c>
      <c r="G64" s="13">
        <v>2.5</v>
      </c>
      <c r="H64" s="13">
        <v>5.7</v>
      </c>
      <c r="I64" s="12">
        <v>15091</v>
      </c>
      <c r="J64" s="13">
        <v>9.3000000000000007</v>
      </c>
      <c r="K64" s="12">
        <v>16311</v>
      </c>
      <c r="L64" s="14">
        <v>6.6000000000000003E-2</v>
      </c>
      <c r="M64" s="24">
        <f t="shared" ref="M64:M66" si="609">K64*(1-L64)</f>
        <v>15234.473999999998</v>
      </c>
      <c r="N64" s="15">
        <v>0.70099999999999996</v>
      </c>
      <c r="O64" s="25">
        <f t="shared" ref="O64:O66" si="610">M64*N64</f>
        <v>10679.366273999998</v>
      </c>
      <c r="P64" s="14">
        <v>0.24399999999999999</v>
      </c>
      <c r="Q64" s="25">
        <f t="shared" ref="Q64:Q66" si="611">M64*P64</f>
        <v>3717.2116559999995</v>
      </c>
      <c r="R64" s="16">
        <v>5.5E-2</v>
      </c>
      <c r="S64" s="25">
        <f t="shared" ref="S64:S66" si="612">M64*R64</f>
        <v>837.8960699999999</v>
      </c>
      <c r="T64" s="26">
        <v>0.216</v>
      </c>
      <c r="U64" s="25">
        <f t="shared" ref="U64:U66" si="613">M64*T64</f>
        <v>3290.6463839999997</v>
      </c>
      <c r="V64" s="16">
        <v>0.50700000000000001</v>
      </c>
      <c r="W64" s="25">
        <f t="shared" ref="W64:W66" si="614">M64*V64</f>
        <v>7723.8783179999991</v>
      </c>
      <c r="X64" s="16">
        <v>0.38</v>
      </c>
      <c r="Y64" s="25">
        <f t="shared" ref="Y64:Y66" si="615">X64*M64</f>
        <v>5789.1001199999992</v>
      </c>
      <c r="Z64" s="17">
        <v>3.0400000000000002E-3</v>
      </c>
      <c r="AA64" s="18">
        <f t="shared" ref="AA64:AA66" si="616">M64*Z64</f>
        <v>46.312800959999997</v>
      </c>
      <c r="AB64" s="27">
        <f>IF(M64&gt;0,(AD64+AL64)/M64,0)</f>
        <v>3.3748867089208336E-3</v>
      </c>
      <c r="AC64" s="17">
        <v>1.8000000000000001E-4</v>
      </c>
      <c r="AD64" s="24">
        <f t="shared" ref="AD64:AD66" si="617">AC64*M64</f>
        <v>2.7422053200000001</v>
      </c>
      <c r="AE64" s="118">
        <v>0.2177</v>
      </c>
      <c r="AF64" s="30">
        <f t="shared" ref="AF64:AF66" si="618">AI64*(1-AJ64)*AE64</f>
        <v>46.412551500000006</v>
      </c>
      <c r="AG64" s="28">
        <f t="shared" ref="AG64:AG66" si="619">IF(AND(AE64&gt;0,AC64&gt;0,Z64&gt;0),((Z64-AC64)*AE64)/((AE64-AC64)*Z64),0)</f>
        <v>0.94156798648884077</v>
      </c>
      <c r="AH64" s="60">
        <f t="shared" si="6"/>
        <v>0.94741185019127572</v>
      </c>
      <c r="AI64" s="12">
        <v>233</v>
      </c>
      <c r="AJ64" s="14">
        <v>8.5000000000000006E-2</v>
      </c>
      <c r="AK64" s="15">
        <v>0.2283</v>
      </c>
      <c r="AL64" s="30">
        <f t="shared" ref="AL64:AL66" si="620">AI64*(1-AJ64)*AK64</f>
        <v>48.672418500000006</v>
      </c>
      <c r="AM64" s="19">
        <v>1.62</v>
      </c>
      <c r="AN64" s="19">
        <v>1191.0999999999999</v>
      </c>
      <c r="AO64" s="102">
        <f>AO62+AI64-AN64</f>
        <v>3481.3300000000013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52</v>
      </c>
      <c r="D65" s="34">
        <v>19514</v>
      </c>
      <c r="E65" s="34">
        <v>4</v>
      </c>
      <c r="F65" s="34">
        <v>12794</v>
      </c>
      <c r="G65" s="35">
        <v>3.3</v>
      </c>
      <c r="H65" s="35">
        <v>5.4</v>
      </c>
      <c r="I65" s="34">
        <v>14969</v>
      </c>
      <c r="J65" s="35">
        <v>10</v>
      </c>
      <c r="K65" s="34">
        <v>16162</v>
      </c>
      <c r="L65" s="36">
        <v>6.8000000000000005E-2</v>
      </c>
      <c r="M65" s="37">
        <f t="shared" si="609"/>
        <v>15062.983999999999</v>
      </c>
      <c r="N65" s="38">
        <v>0.68899999999999995</v>
      </c>
      <c r="O65" s="25">
        <f t="shared" si="610"/>
        <v>10378.395975999998</v>
      </c>
      <c r="P65" s="36">
        <v>0.27</v>
      </c>
      <c r="Q65" s="25">
        <f t="shared" si="611"/>
        <v>4067.0056799999998</v>
      </c>
      <c r="R65" s="39">
        <v>4.1000000000000002E-2</v>
      </c>
      <c r="S65" s="25">
        <f t="shared" si="612"/>
        <v>617.58234399999992</v>
      </c>
      <c r="T65" s="28">
        <v>0.192</v>
      </c>
      <c r="U65" s="25">
        <f t="shared" si="613"/>
        <v>2892.0929279999996</v>
      </c>
      <c r="V65" s="39">
        <v>0.52600000000000002</v>
      </c>
      <c r="W65" s="25">
        <f t="shared" si="614"/>
        <v>7923.1295839999993</v>
      </c>
      <c r="X65" s="39">
        <v>0.39</v>
      </c>
      <c r="Y65" s="25">
        <f t="shared" si="615"/>
        <v>5874.56376</v>
      </c>
      <c r="Z65" s="40">
        <v>2.9399999999999999E-3</v>
      </c>
      <c r="AA65" s="18">
        <f t="shared" si="616"/>
        <v>44.285172959999997</v>
      </c>
      <c r="AB65" s="27">
        <f>IF(M65&gt;0,(AD65+AL65)/M65,0)</f>
        <v>3.1576607503533164E-3</v>
      </c>
      <c r="AC65" s="40">
        <v>1.9000000000000001E-4</v>
      </c>
      <c r="AD65" s="37">
        <f t="shared" si="617"/>
        <v>2.8619669599999997</v>
      </c>
      <c r="AE65" s="28">
        <v>0.2195</v>
      </c>
      <c r="AF65" s="41">
        <f t="shared" si="618"/>
        <v>43.725717000000003</v>
      </c>
      <c r="AG65" s="28">
        <f t="shared" si="619"/>
        <v>0.93618451438757988</v>
      </c>
      <c r="AH65" s="29">
        <f t="shared" si="6"/>
        <v>0.94062530453546178</v>
      </c>
      <c r="AI65" s="34">
        <v>217</v>
      </c>
      <c r="AJ65" s="36">
        <v>8.2000000000000003E-2</v>
      </c>
      <c r="AK65" s="38">
        <v>0.22439999999999999</v>
      </c>
      <c r="AL65" s="41">
        <f t="shared" si="620"/>
        <v>44.701826400000002</v>
      </c>
      <c r="AM65" s="42">
        <v>1.6</v>
      </c>
      <c r="AN65" s="42"/>
      <c r="AO65" s="122">
        <f>AO64+AI65-AN65</f>
        <v>3698.3300000000013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46" t="s">
        <v>54</v>
      </c>
      <c r="D66" s="43">
        <v>21910</v>
      </c>
      <c r="E66" s="43">
        <v>1</v>
      </c>
      <c r="F66" s="43">
        <v>15999</v>
      </c>
      <c r="G66" s="37">
        <v>3.1</v>
      </c>
      <c r="H66" s="37">
        <v>6.7</v>
      </c>
      <c r="I66" s="43">
        <v>17769</v>
      </c>
      <c r="J66" s="37">
        <v>9.3000000000000007</v>
      </c>
      <c r="K66" s="43">
        <v>16139</v>
      </c>
      <c r="L66" s="39">
        <v>7.0000000000000007E-2</v>
      </c>
      <c r="M66" s="37">
        <f t="shared" si="609"/>
        <v>15009.269999999999</v>
      </c>
      <c r="N66" s="28">
        <v>0.68899999999999995</v>
      </c>
      <c r="O66" s="25">
        <f t="shared" si="610"/>
        <v>10341.387029999998</v>
      </c>
      <c r="P66" s="39">
        <v>0.23799999999999999</v>
      </c>
      <c r="Q66" s="25">
        <f t="shared" si="611"/>
        <v>3572.2062599999995</v>
      </c>
      <c r="R66" s="39">
        <v>7.2999999999999995E-2</v>
      </c>
      <c r="S66" s="25">
        <f t="shared" si="612"/>
        <v>1095.6767099999997</v>
      </c>
      <c r="T66" s="28">
        <v>0.19400000000000001</v>
      </c>
      <c r="U66" s="25">
        <f t="shared" si="613"/>
        <v>2911.7983799999997</v>
      </c>
      <c r="V66" s="39">
        <v>0.51700000000000002</v>
      </c>
      <c r="W66" s="25">
        <f t="shared" si="614"/>
        <v>7759.7925899999991</v>
      </c>
      <c r="X66" s="39">
        <v>0.38</v>
      </c>
      <c r="Y66" s="25">
        <f t="shared" si="615"/>
        <v>5703.5225999999993</v>
      </c>
      <c r="Z66" s="47">
        <v>3.1199999999999999E-3</v>
      </c>
      <c r="AA66" s="18">
        <f t="shared" si="616"/>
        <v>46.828922399999996</v>
      </c>
      <c r="AB66" s="27">
        <f>IF(M66&gt;0,(AD66+AL66)/M66,0)</f>
        <v>3.560723133103742E-3</v>
      </c>
      <c r="AC66" s="47">
        <v>1.9000000000000001E-4</v>
      </c>
      <c r="AD66" s="37">
        <f t="shared" si="617"/>
        <v>2.8517612999999997</v>
      </c>
      <c r="AE66" s="28">
        <v>0.22650000000000001</v>
      </c>
      <c r="AF66" s="41">
        <f t="shared" si="618"/>
        <v>49.478019000000003</v>
      </c>
      <c r="AG66" s="28">
        <f t="shared" si="619"/>
        <v>0.93989099363364748</v>
      </c>
      <c r="AH66" s="29">
        <f t="shared" si="6"/>
        <v>0.94741729451132384</v>
      </c>
      <c r="AI66" s="43">
        <v>239</v>
      </c>
      <c r="AJ66" s="39">
        <v>8.5999999999999993E-2</v>
      </c>
      <c r="AK66" s="28">
        <v>0.2316</v>
      </c>
      <c r="AL66" s="41">
        <f t="shared" si="620"/>
        <v>50.592093599999998</v>
      </c>
      <c r="AM66" s="18">
        <v>1.67</v>
      </c>
      <c r="AN66" s="18"/>
      <c r="AO66" s="122">
        <f>AO65+AI66-AN66</f>
        <v>3937.3300000000013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21">SUM(D64:D66)</f>
        <v>47540</v>
      </c>
      <c r="E67" s="51"/>
      <c r="F67" s="51">
        <f t="shared" ref="F67" si="622">SUM(F64:F66)</f>
        <v>42322</v>
      </c>
      <c r="G67" s="52"/>
      <c r="H67" s="52"/>
      <c r="I67" s="51">
        <f t="shared" ref="I67:K67" si="623">SUM(I64:I66)</f>
        <v>47829</v>
      </c>
      <c r="J67" s="52"/>
      <c r="K67" s="51">
        <f t="shared" si="623"/>
        <v>48612</v>
      </c>
      <c r="L67" s="21">
        <f t="shared" ref="L67" si="624">IF(K67&gt;0,(K64*L64+K65*L65+K66*L66)/K67,0)</f>
        <v>6.7992923557969237E-2</v>
      </c>
      <c r="M67" s="52">
        <f t="shared" ref="M67" si="625">M64+M65+M66</f>
        <v>45306.727999999996</v>
      </c>
      <c r="N67" s="53">
        <f t="shared" ref="N67" si="626">IF(M67&gt;0,O67/M67,0)</f>
        <v>0.6930350229661254</v>
      </c>
      <c r="O67" s="54">
        <f t="shared" ref="O67" si="627">O64+O65+O66</f>
        <v>31399.149279999994</v>
      </c>
      <c r="P67" s="21">
        <f t="shared" ref="P67" si="628">IF(M67&gt;0,Q67/M67,0)</f>
        <v>0.25065644987649516</v>
      </c>
      <c r="Q67" s="54">
        <f t="shared" ref="Q67" si="629">Q64+Q65+Q66</f>
        <v>11356.423595999999</v>
      </c>
      <c r="R67" s="21">
        <f t="shared" ref="R67" si="630">IF(M67&gt;0,S67/M67,0)</f>
        <v>5.6308527157379357E-2</v>
      </c>
      <c r="S67" s="54">
        <f t="shared" ref="S67" si="631">S64+S65+S66</f>
        <v>2551.1551239999994</v>
      </c>
      <c r="T67" s="21">
        <f t="shared" ref="T67" si="632">IF(M67&gt;0,U67/M67,0)</f>
        <v>0.20073260845497384</v>
      </c>
      <c r="U67" s="54">
        <f t="shared" ref="U67" si="633">U64+U65+U66</f>
        <v>9094.5376919999999</v>
      </c>
      <c r="V67" s="21">
        <f t="shared" ref="V67" si="634">IF(M67&gt;0,W67/M67,0)</f>
        <v>0.51662968228471495</v>
      </c>
      <c r="W67" s="54">
        <f t="shared" ref="W67" si="635">W64+W65+W66</f>
        <v>23406.800491999995</v>
      </c>
      <c r="X67" s="21">
        <f t="shared" ref="X67" si="636">IF(M67&gt;0,Y67/M67,0)</f>
        <v>0.3833246682479477</v>
      </c>
      <c r="Y67" s="54">
        <f t="shared" ref="Y67" si="637">Y64+Y65+Y66</f>
        <v>17367.18648</v>
      </c>
      <c r="Z67" s="55">
        <f t="shared" ref="Z67" si="638">IF(M67&gt;0,AA67/M67,0)</f>
        <v>3.0332558184294391E-3</v>
      </c>
      <c r="AA67" s="56">
        <f t="shared" ref="AA67" si="639">SUM(AA64:AA66)</f>
        <v>137.42689631999997</v>
      </c>
      <c r="AB67" s="55">
        <f t="shared" ref="AB67" si="640">IF(M67&gt;0,(AB64*M64+AB65*M65+AB66*M66)/M67,0)</f>
        <v>3.3642304092231074E-3</v>
      </c>
      <c r="AC67" s="55">
        <f t="shared" ref="AC67" si="641">IF(K67&gt;0,(K64*AC64+K65*AC65+K66*AC66)/K67,0)</f>
        <v>1.8664465564058259E-4</v>
      </c>
      <c r="AD67" s="52">
        <f t="shared" ref="AD67" si="642">SUM(AD64:AD66)</f>
        <v>8.4559335799999999</v>
      </c>
      <c r="AE67" s="53">
        <f t="shared" ref="AE67" si="643">IF(K67&gt;0,(K64*AE64+K65*AE65+K66*AE66)/K67,0)</f>
        <v>0.22122001151978937</v>
      </c>
      <c r="AF67" s="58">
        <f t="shared" ref="AF67" si="644">SUM(AF64:AF66)</f>
        <v>139.6162875</v>
      </c>
      <c r="AG67" s="53">
        <f t="shared" ref="AG67" si="645">IF(AND(AA67&gt;0),((AA64*AG64+AA65*AG65+AA66*AG66)/AA67),0)</f>
        <v>0.93926174389806827</v>
      </c>
      <c r="AH67" s="57">
        <f t="shared" si="6"/>
        <v>0.94529434461435058</v>
      </c>
      <c r="AI67" s="51">
        <f t="shared" ref="AI67" si="646">SUM(AI64:AI66)</f>
        <v>689</v>
      </c>
      <c r="AJ67" s="21">
        <f t="shared" ref="AJ67" si="647">IF(AI67&gt;0,(AJ64*AI64+AJ65*AI65+AJ66*AI66)/AI67,0)</f>
        <v>8.4402031930333826E-2</v>
      </c>
      <c r="AK67" s="53">
        <f t="shared" ref="AK67" si="648">IF(K67&gt;0,(AK64*K64+AK65*K65+AK66*K66)/K67,0)</f>
        <v>0.22809895704764255</v>
      </c>
      <c r="AL67" s="58">
        <f t="shared" ref="AL67" si="649">SUM(AL64:AL66)</f>
        <v>143.96633850000001</v>
      </c>
      <c r="AM67" s="56"/>
      <c r="AN67" s="56">
        <f t="shared" ref="AN67" si="650">SUM(AN64:AN66)</f>
        <v>1191.0999999999999</v>
      </c>
      <c r="AO67" s="106"/>
      <c r="AP67" s="107">
        <f>AO66</f>
        <v>3937.3300000000013</v>
      </c>
      <c r="AQ67" s="51">
        <f t="shared" ref="AQ67" si="651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1" t="s">
        <v>50</v>
      </c>
      <c r="D68" s="12">
        <v>7593</v>
      </c>
      <c r="E68" s="12">
        <v>0</v>
      </c>
      <c r="F68" s="12">
        <v>16080</v>
      </c>
      <c r="G68" s="13">
        <v>2.2000000000000002</v>
      </c>
      <c r="H68" s="13">
        <v>6.1</v>
      </c>
      <c r="I68" s="12">
        <v>17139</v>
      </c>
      <c r="J68" s="13">
        <v>9.4</v>
      </c>
      <c r="K68" s="12">
        <v>16202</v>
      </c>
      <c r="L68" s="14">
        <v>0.08</v>
      </c>
      <c r="M68" s="24">
        <f t="shared" ref="M68:M70" si="652">K68*(1-L68)</f>
        <v>14905.84</v>
      </c>
      <c r="N68" s="15">
        <v>0.68600000000000005</v>
      </c>
      <c r="O68" s="25">
        <f t="shared" ref="O68:O70" si="653">M68*N68</f>
        <v>10225.40624</v>
      </c>
      <c r="P68" s="14">
        <v>0.216</v>
      </c>
      <c r="Q68" s="25">
        <f t="shared" ref="Q68:Q70" si="654">M68*P68</f>
        <v>3219.6614399999999</v>
      </c>
      <c r="R68" s="16">
        <v>9.7000000000000003E-2</v>
      </c>
      <c r="S68" s="25">
        <f t="shared" ref="S68:S70" si="655">M68*R68</f>
        <v>1445.8664800000001</v>
      </c>
      <c r="T68" s="26">
        <v>0.19</v>
      </c>
      <c r="U68" s="25">
        <f t="shared" ref="U68:U70" si="656">M68*T68</f>
        <v>2832.1096000000002</v>
      </c>
      <c r="V68" s="16">
        <v>0.51400000000000001</v>
      </c>
      <c r="W68" s="25">
        <f t="shared" ref="W68:W70" si="657">M68*V68</f>
        <v>7661.6017600000005</v>
      </c>
      <c r="X68" s="16">
        <v>0.39</v>
      </c>
      <c r="Y68" s="25">
        <f t="shared" ref="Y68:Y70" si="658">X68*M68</f>
        <v>5813.2776000000003</v>
      </c>
      <c r="Z68" s="17">
        <v>3.1099999999999999E-3</v>
      </c>
      <c r="AA68" s="18">
        <f t="shared" ref="AA68:AA70" si="659">M68*Z68</f>
        <v>46.3571624</v>
      </c>
      <c r="AB68" s="27">
        <f>IF(M68&gt;0,(AD68+AL68)/M68,0)</f>
        <v>3.3709732561197484E-3</v>
      </c>
      <c r="AC68" s="17">
        <v>2.0000000000000001E-4</v>
      </c>
      <c r="AD68" s="24">
        <f t="shared" ref="AD68:AD70" si="660">AC68*M68</f>
        <v>2.9811680000000003</v>
      </c>
      <c r="AE68" s="118">
        <v>0.2288</v>
      </c>
      <c r="AF68" s="30">
        <f t="shared" ref="AF68:AF70" si="661">AI68*(1-AJ68)*AE68</f>
        <v>46.019001600000003</v>
      </c>
      <c r="AG68" s="28">
        <f t="shared" ref="AG68:AG70" si="662">IF(AND(AE68&gt;0,AC68&gt;0,Z68&gt;0),((Z68-AC68)*AE68)/((AE68-AC68)*Z68),0)</f>
        <v>0.93650994590306436</v>
      </c>
      <c r="AH68" s="60">
        <f t="shared" si="6"/>
        <v>0.9414712056005049</v>
      </c>
      <c r="AI68" s="12">
        <v>222</v>
      </c>
      <c r="AJ68" s="14">
        <v>9.4E-2</v>
      </c>
      <c r="AK68" s="15">
        <v>0.23499999999999999</v>
      </c>
      <c r="AL68" s="30">
        <f t="shared" ref="AL68:AL70" si="663">AI68*(1-AJ68)*AK68</f>
        <v>47.266019999999997</v>
      </c>
      <c r="AM68" s="19">
        <v>1.68</v>
      </c>
      <c r="AN68" s="19">
        <v>1284.3</v>
      </c>
      <c r="AO68" s="102">
        <f>AO66+AI68-AN68</f>
        <v>2875.0300000000016</v>
      </c>
      <c r="AP68" s="103"/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52</v>
      </c>
      <c r="D69" s="34">
        <v>19187</v>
      </c>
      <c r="E69" s="34">
        <v>4</v>
      </c>
      <c r="F69" s="34">
        <v>15033</v>
      </c>
      <c r="G69" s="35">
        <v>3.2</v>
      </c>
      <c r="H69" s="35">
        <v>4.7</v>
      </c>
      <c r="I69" s="34">
        <v>16535</v>
      </c>
      <c r="J69" s="35">
        <v>10</v>
      </c>
      <c r="K69" s="34">
        <v>16140</v>
      </c>
      <c r="L69" s="36">
        <v>7.8E-2</v>
      </c>
      <c r="M69" s="37">
        <f t="shared" si="652"/>
        <v>14881.08</v>
      </c>
      <c r="N69" s="38">
        <v>0.73799999999999999</v>
      </c>
      <c r="O69" s="25">
        <f t="shared" si="653"/>
        <v>10982.23704</v>
      </c>
      <c r="P69" s="36">
        <v>0.183</v>
      </c>
      <c r="Q69" s="25">
        <f t="shared" si="654"/>
        <v>2723.2376399999998</v>
      </c>
      <c r="R69" s="39">
        <v>7.9000000000000001E-2</v>
      </c>
      <c r="S69" s="25">
        <f t="shared" si="655"/>
        <v>1175.6053199999999</v>
      </c>
      <c r="T69" s="28">
        <v>0.184</v>
      </c>
      <c r="U69" s="25">
        <f t="shared" si="656"/>
        <v>2738.1187199999999</v>
      </c>
      <c r="V69" s="39">
        <v>0.498</v>
      </c>
      <c r="W69" s="25">
        <f t="shared" si="657"/>
        <v>7410.7778399999997</v>
      </c>
      <c r="X69" s="39">
        <v>0.38</v>
      </c>
      <c r="Y69" s="25">
        <f t="shared" si="658"/>
        <v>5654.8104000000003</v>
      </c>
      <c r="Z69" s="40">
        <v>2.9299999999999999E-3</v>
      </c>
      <c r="AA69" s="18">
        <f t="shared" si="659"/>
        <v>43.601564400000001</v>
      </c>
      <c r="AB69" s="27">
        <f>IF(M69&gt;0,(AD69+AL69)/M69,0)</f>
        <v>3.3424005717326974E-3</v>
      </c>
      <c r="AC69" s="40">
        <v>1.9000000000000001E-4</v>
      </c>
      <c r="AD69" s="37">
        <f t="shared" si="660"/>
        <v>2.8274052000000003</v>
      </c>
      <c r="AE69" s="28">
        <v>0.2298</v>
      </c>
      <c r="AF69" s="41">
        <f t="shared" si="661"/>
        <v>45.428472600000006</v>
      </c>
      <c r="AG69" s="28">
        <f t="shared" si="662"/>
        <v>0.93592741394259116</v>
      </c>
      <c r="AH69" s="29">
        <f t="shared" ref="AH69:AH127" si="664">IF(AND(AB69&gt;0,AK69&gt;0,AC69&gt;0),((AK69*(AB69-AC69))/(AB69*(AK69-AC69))),0)</f>
        <v>0.94391039390739362</v>
      </c>
      <c r="AI69" s="34">
        <v>217</v>
      </c>
      <c r="AJ69" s="36">
        <v>8.8999999999999996E-2</v>
      </c>
      <c r="AK69" s="38">
        <v>0.23730000000000001</v>
      </c>
      <c r="AL69" s="41">
        <f t="shared" si="663"/>
        <v>46.911125100000007</v>
      </c>
      <c r="AM69" s="42">
        <v>1.6</v>
      </c>
      <c r="AN69" s="42"/>
      <c r="AO69" s="122">
        <f>AO68+AI69-AN69</f>
        <v>3092.0300000000016</v>
      </c>
      <c r="AP69" s="105"/>
      <c r="AQ69" s="43"/>
      <c r="AR69" s="44"/>
      <c r="AS69" s="45"/>
      <c r="AT69" s="45"/>
      <c r="AU69" s="45"/>
      <c r="AV69" s="45"/>
    </row>
    <row r="70" spans="1:48" x14ac:dyDescent="0.2">
      <c r="A70" s="188"/>
      <c r="B70" s="33">
        <v>3</v>
      </c>
      <c r="C70" s="46" t="s">
        <v>54</v>
      </c>
      <c r="D70" s="43">
        <v>19720</v>
      </c>
      <c r="E70" s="43">
        <v>0</v>
      </c>
      <c r="F70" s="43">
        <v>15478</v>
      </c>
      <c r="G70" s="37">
        <v>2.5</v>
      </c>
      <c r="H70" s="37">
        <v>3.1</v>
      </c>
      <c r="I70" s="43">
        <v>17042</v>
      </c>
      <c r="J70" s="37">
        <v>9.8000000000000007</v>
      </c>
      <c r="K70" s="43">
        <v>15562</v>
      </c>
      <c r="L70" s="39">
        <v>7.4999999999999997E-2</v>
      </c>
      <c r="M70" s="37">
        <f t="shared" si="652"/>
        <v>14394.85</v>
      </c>
      <c r="N70" s="28">
        <v>0.81399999999999995</v>
      </c>
      <c r="O70" s="25">
        <f t="shared" si="653"/>
        <v>11717.4079</v>
      </c>
      <c r="P70" s="39">
        <v>0.152</v>
      </c>
      <c r="Q70" s="25">
        <f t="shared" si="654"/>
        <v>2188.0171999999998</v>
      </c>
      <c r="R70" s="39">
        <v>3.4000000000000002E-2</v>
      </c>
      <c r="S70" s="25">
        <f t="shared" si="655"/>
        <v>489.42490000000004</v>
      </c>
      <c r="T70" s="28">
        <v>0.184</v>
      </c>
      <c r="U70" s="25">
        <f t="shared" si="656"/>
        <v>2648.6523999999999</v>
      </c>
      <c r="V70" s="39">
        <v>0.53600000000000003</v>
      </c>
      <c r="W70" s="25">
        <f t="shared" si="657"/>
        <v>7715.6396000000004</v>
      </c>
      <c r="X70" s="39">
        <v>0.38</v>
      </c>
      <c r="Y70" s="25">
        <f t="shared" si="658"/>
        <v>5470.0430000000006</v>
      </c>
      <c r="Z70" s="47">
        <v>2.96E-3</v>
      </c>
      <c r="AA70" s="18">
        <f t="shared" si="659"/>
        <v>42.608756</v>
      </c>
      <c r="AB70" s="27">
        <f>IF(M70&gt;0,(AD70+AL70)/M70,0)</f>
        <v>3.2857377256449356E-3</v>
      </c>
      <c r="AC70" s="47">
        <v>1.7000000000000001E-4</v>
      </c>
      <c r="AD70" s="37">
        <f t="shared" si="660"/>
        <v>2.4471245000000001</v>
      </c>
      <c r="AE70" s="28">
        <v>0.2356</v>
      </c>
      <c r="AF70" s="41">
        <f t="shared" si="661"/>
        <v>43.2356628</v>
      </c>
      <c r="AG70" s="28">
        <f t="shared" si="662"/>
        <v>0.94324817958169704</v>
      </c>
      <c r="AH70" s="29">
        <f t="shared" si="664"/>
        <v>0.94892129029795402</v>
      </c>
      <c r="AI70" s="43">
        <v>201</v>
      </c>
      <c r="AJ70" s="39">
        <v>8.6999999999999994E-2</v>
      </c>
      <c r="AK70" s="28">
        <v>0.24440000000000001</v>
      </c>
      <c r="AL70" s="41">
        <f t="shared" si="663"/>
        <v>44.850577200000004</v>
      </c>
      <c r="AM70" s="18">
        <v>1.6</v>
      </c>
      <c r="AN70" s="18"/>
      <c r="AO70" s="122">
        <f>AO69+AI70-AN70</f>
        <v>3293.0300000000016</v>
      </c>
      <c r="AP70" s="105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65">SUM(D68:D70)</f>
        <v>46500</v>
      </c>
      <c r="E71" s="51"/>
      <c r="F71" s="51">
        <f t="shared" ref="F71" si="666">SUM(F68:F70)</f>
        <v>46591</v>
      </c>
      <c r="G71" s="52"/>
      <c r="H71" s="52"/>
      <c r="I71" s="51">
        <f t="shared" ref="I71:K71" si="667">SUM(I68:I70)</f>
        <v>50716</v>
      </c>
      <c r="J71" s="52"/>
      <c r="K71" s="51">
        <f t="shared" si="667"/>
        <v>47904</v>
      </c>
      <c r="L71" s="21">
        <f t="shared" ref="L71" si="668">IF(K71&gt;0,(K68*L68+K69*L69+K70*L70)/K71,0)</f>
        <v>7.7701862057448223E-2</v>
      </c>
      <c r="M71" s="52">
        <f t="shared" ref="M71" si="669">M68+M69+M70</f>
        <v>44181.77</v>
      </c>
      <c r="N71" s="53">
        <f t="shared" ref="N71" si="670">IF(M71&gt;0,O71/M71,0)</f>
        <v>0.74521802046409646</v>
      </c>
      <c r="O71" s="54">
        <f t="shared" ref="O71" si="671">O68+O69+O70</f>
        <v>32925.051180000002</v>
      </c>
      <c r="P71" s="21">
        <f t="shared" ref="P71" si="672">IF(M71&gt;0,Q71/M71,0)</f>
        <v>0.18403328522148388</v>
      </c>
      <c r="Q71" s="54">
        <f t="shared" ref="Q71" si="673">Q68+Q69+Q70</f>
        <v>8130.9162799999995</v>
      </c>
      <c r="R71" s="21">
        <f t="shared" ref="R71" si="674">IF(M71&gt;0,S71/M71,0)</f>
        <v>7.0411318967076253E-2</v>
      </c>
      <c r="S71" s="54">
        <f t="shared" ref="S71" si="675">S68+S69+S70</f>
        <v>3110.8967000000002</v>
      </c>
      <c r="T71" s="21">
        <f t="shared" ref="T71" si="676">IF(M71&gt;0,U71/M71,0)</f>
        <v>0.18602425208406095</v>
      </c>
      <c r="U71" s="54">
        <f t="shared" ref="U71" si="677">U68+U69+U70</f>
        <v>8218.880720000001</v>
      </c>
      <c r="V71" s="21">
        <f t="shared" ref="V71" si="678">IF(M71&gt;0,W71/M71,0)</f>
        <v>0.51577877482047474</v>
      </c>
      <c r="W71" s="54">
        <f t="shared" ref="W71" si="679">W68+W69+W70</f>
        <v>22788.019200000002</v>
      </c>
      <c r="X71" s="21">
        <f t="shared" ref="X71" si="680">IF(M71&gt;0,Y71/M71,0)</f>
        <v>0.38337375347343489</v>
      </c>
      <c r="Y71" s="54">
        <f t="shared" ref="Y71" si="681">Y68+Y69+Y70</f>
        <v>16938.131000000001</v>
      </c>
      <c r="Z71" s="55">
        <f t="shared" ref="Z71" si="682">IF(M71&gt;0,AA71/M71,0)</f>
        <v>3.0005018540452317E-3</v>
      </c>
      <c r="AA71" s="56">
        <f t="shared" ref="AA71" si="683">SUM(AA68:AA70)</f>
        <v>132.56748279999999</v>
      </c>
      <c r="AB71" s="55">
        <f t="shared" ref="AB71" si="684">IF(M71&gt;0,(AB68*M68+AB69*M69+AB70*M70)/M71,0)</f>
        <v>3.3335789851787292E-3</v>
      </c>
      <c r="AC71" s="55">
        <f t="shared" ref="AC71" si="685">IF(K71&gt;0,(K68*AC68+K69*AC69+K70*AC70)/K71,0)</f>
        <v>1.8688502004008019E-4</v>
      </c>
      <c r="AD71" s="52">
        <f t="shared" ref="AD71" si="686">SUM(AD68:AD70)</f>
        <v>8.2556977000000007</v>
      </c>
      <c r="AE71" s="53">
        <f t="shared" ref="AE71" si="687">IF(K71&gt;0,(K68*AE68+K69*AE69+K70*AE70)/K71,0)</f>
        <v>0.23134595858383433</v>
      </c>
      <c r="AF71" s="58">
        <f t="shared" ref="AF71" si="688">SUM(AF68:AF70)</f>
        <v>134.68313700000002</v>
      </c>
      <c r="AG71" s="53">
        <f t="shared" ref="AG71" si="689">IF(AND(AA71&gt;0),((AA68*AG68+AA69*AG69+AA70*AG70)/AA71),0)</f>
        <v>0.93848409857132498</v>
      </c>
      <c r="AH71" s="57">
        <f t="shared" si="664"/>
        <v>0.94467784239213737</v>
      </c>
      <c r="AI71" s="51">
        <f t="shared" ref="AI71" si="690">SUM(AI68:AI70)</f>
        <v>640</v>
      </c>
      <c r="AJ71" s="21">
        <f t="shared" ref="AJ71" si="691">IF(AI71&gt;0,(AJ68*AI68+AJ69*AI69+AJ70*AI70)/AI71,0)</f>
        <v>9.0106249999999985E-2</v>
      </c>
      <c r="AK71" s="53">
        <f t="shared" ref="AK71" si="692">IF(K71&gt;0,(AK68*K68+AK69*K69+AK70*K70)/K71,0)</f>
        <v>0.23882859051436206</v>
      </c>
      <c r="AL71" s="58">
        <f t="shared" ref="AL71" si="693">SUM(AL68:AL70)</f>
        <v>139.02772229999999</v>
      </c>
      <c r="AM71" s="56"/>
      <c r="AN71" s="56">
        <f t="shared" ref="AN71" si="694">SUM(AN68:AN70)</f>
        <v>1284.3</v>
      </c>
      <c r="AO71" s="106"/>
      <c r="AP71" s="107">
        <f>AO70</f>
        <v>3293.0300000000016</v>
      </c>
      <c r="AQ71" s="51">
        <f t="shared" ref="AQ71" si="695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50</v>
      </c>
      <c r="D72" s="12">
        <v>4438</v>
      </c>
      <c r="E72" s="12">
        <v>1</v>
      </c>
      <c r="F72" s="12">
        <v>12605</v>
      </c>
      <c r="G72" s="13">
        <v>3.9</v>
      </c>
      <c r="H72" s="13">
        <v>6.5</v>
      </c>
      <c r="I72" s="12">
        <v>14958</v>
      </c>
      <c r="J72" s="147">
        <v>10.5</v>
      </c>
      <c r="K72" s="12">
        <v>15806</v>
      </c>
      <c r="L72" s="14">
        <v>7.3999999999999996E-2</v>
      </c>
      <c r="M72" s="24">
        <f t="shared" ref="M72:M74" si="696">K72*(1-L72)</f>
        <v>14636.356000000002</v>
      </c>
      <c r="N72" s="15">
        <v>0.66700000000000004</v>
      </c>
      <c r="O72" s="25">
        <f t="shared" ref="O72:O74" si="697">M72*N72</f>
        <v>9762.4494520000007</v>
      </c>
      <c r="P72" s="14">
        <v>0.26900000000000002</v>
      </c>
      <c r="Q72" s="25">
        <f t="shared" ref="Q72:Q74" si="698">M72*P72</f>
        <v>3937.1797640000009</v>
      </c>
      <c r="R72" s="16">
        <v>6.4000000000000001E-2</v>
      </c>
      <c r="S72" s="25">
        <f t="shared" ref="S72:S74" si="699">M72*R72</f>
        <v>936.72678400000007</v>
      </c>
      <c r="T72" s="26">
        <v>0.20300000000000001</v>
      </c>
      <c r="U72" s="25">
        <f t="shared" ref="U72:U74" si="700">M72*T72</f>
        <v>2971.1802680000005</v>
      </c>
      <c r="V72" s="16">
        <v>0.51300000000000001</v>
      </c>
      <c r="W72" s="25">
        <f t="shared" ref="W72:W74" si="701">M72*V72</f>
        <v>7508.4506280000014</v>
      </c>
      <c r="X72" s="16">
        <v>0.39</v>
      </c>
      <c r="Y72" s="25">
        <f t="shared" ref="Y72:Y74" si="702">X72*M72</f>
        <v>5708.1788400000005</v>
      </c>
      <c r="Z72" s="17">
        <v>3.0699999999999998E-3</v>
      </c>
      <c r="AA72" s="18">
        <f t="shared" ref="AA72:AA74" si="703">M72*Z72</f>
        <v>44.933612920000002</v>
      </c>
      <c r="AB72" s="27">
        <f>IF(M72&gt;0,(AD72+AL72)/M72,0)</f>
        <v>3.3188029096859898E-3</v>
      </c>
      <c r="AC72" s="17">
        <v>1.8000000000000001E-4</v>
      </c>
      <c r="AD72" s="24">
        <f t="shared" ref="AD72:AD74" si="704">AC72*M72</f>
        <v>2.6345440800000004</v>
      </c>
      <c r="AE72" s="118">
        <v>0.2361</v>
      </c>
      <c r="AF72" s="30">
        <f t="shared" ref="AF72:AF74" si="705">AI72*(1-AJ72)*AE72</f>
        <v>43.877768400000001</v>
      </c>
      <c r="AG72" s="28">
        <f t="shared" ref="AG72:AG74" si="706">IF(AND(AE72&gt;0,AC72&gt;0,Z72&gt;0),((Z72-AC72)*AE72)/((AE72-AC72)*Z72),0)</f>
        <v>0.94208631424774925</v>
      </c>
      <c r="AH72" s="60">
        <f t="shared" si="664"/>
        <v>0.9464527411543352</v>
      </c>
      <c r="AI72" s="12">
        <v>204</v>
      </c>
      <c r="AJ72" s="14">
        <v>8.8999999999999996E-2</v>
      </c>
      <c r="AK72" s="15">
        <v>0.2472</v>
      </c>
      <c r="AL72" s="30">
        <f t="shared" ref="AL72:AL74" si="707">AI72*(1-AJ72)*AK72</f>
        <v>45.9406368</v>
      </c>
      <c r="AM72" s="19">
        <v>1.62</v>
      </c>
      <c r="AN72" s="19"/>
      <c r="AO72" s="102">
        <f>AO70+AI72-AN72</f>
        <v>3497.0300000000016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52</v>
      </c>
      <c r="D73" s="34">
        <v>22542</v>
      </c>
      <c r="E73" s="34">
        <v>3</v>
      </c>
      <c r="F73" s="34">
        <v>16709</v>
      </c>
      <c r="G73" s="35">
        <v>3.2</v>
      </c>
      <c r="H73" s="35">
        <v>6.6</v>
      </c>
      <c r="I73" s="34">
        <v>17321</v>
      </c>
      <c r="J73" s="148">
        <v>10.5</v>
      </c>
      <c r="K73" s="34">
        <v>16357</v>
      </c>
      <c r="L73" s="36">
        <v>7.8E-2</v>
      </c>
      <c r="M73" s="37">
        <f t="shared" si="696"/>
        <v>15081.154</v>
      </c>
      <c r="N73" s="38">
        <v>0.65400000000000003</v>
      </c>
      <c r="O73" s="25">
        <f t="shared" si="697"/>
        <v>9863.074716000001</v>
      </c>
      <c r="P73" s="36">
        <v>0.33800000000000002</v>
      </c>
      <c r="Q73" s="25">
        <f t="shared" si="698"/>
        <v>5097.4300520000006</v>
      </c>
      <c r="R73" s="39">
        <v>8.0000000000000002E-3</v>
      </c>
      <c r="S73" s="25">
        <f t="shared" si="699"/>
        <v>120.64923200000001</v>
      </c>
      <c r="T73" s="28">
        <v>0.215</v>
      </c>
      <c r="U73" s="25">
        <f t="shared" si="700"/>
        <v>3242.4481100000003</v>
      </c>
      <c r="V73" s="39">
        <v>0.504</v>
      </c>
      <c r="W73" s="25">
        <f t="shared" si="701"/>
        <v>7600.9016160000001</v>
      </c>
      <c r="X73" s="39">
        <v>0.38</v>
      </c>
      <c r="Y73" s="25">
        <f t="shared" si="702"/>
        <v>5730.8385200000002</v>
      </c>
      <c r="Z73" s="40">
        <v>2.9499999999999999E-3</v>
      </c>
      <c r="AA73" s="18">
        <f t="shared" si="703"/>
        <v>44.489404299999997</v>
      </c>
      <c r="AB73" s="27">
        <f>IF(M73&gt;0,(AD73+AL73)/M73,0)</f>
        <v>3.1606431788973187E-3</v>
      </c>
      <c r="AC73" s="40">
        <v>1.8000000000000001E-4</v>
      </c>
      <c r="AD73" s="37">
        <f t="shared" si="704"/>
        <v>2.7146077200000001</v>
      </c>
      <c r="AE73" s="28">
        <v>0.23730000000000001</v>
      </c>
      <c r="AF73" s="41">
        <f t="shared" si="705"/>
        <v>42.447274800000002</v>
      </c>
      <c r="AG73" s="28">
        <f t="shared" si="706"/>
        <v>0.93969584162492281</v>
      </c>
      <c r="AH73" s="29">
        <f t="shared" si="664"/>
        <v>0.94372553359356326</v>
      </c>
      <c r="AI73" s="34">
        <v>197</v>
      </c>
      <c r="AJ73" s="36">
        <v>9.1999999999999998E-2</v>
      </c>
      <c r="AK73" s="38">
        <v>0.25130000000000002</v>
      </c>
      <c r="AL73" s="41">
        <f t="shared" si="707"/>
        <v>44.951538800000009</v>
      </c>
      <c r="AM73" s="42">
        <v>1.6</v>
      </c>
      <c r="AN73" s="42"/>
      <c r="AO73" s="122">
        <f>AO72+AI73-AN73</f>
        <v>3694.0300000000016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46" t="s">
        <v>54</v>
      </c>
      <c r="D74" s="43">
        <v>18370</v>
      </c>
      <c r="E74" s="43">
        <v>0</v>
      </c>
      <c r="F74" s="43">
        <v>16402</v>
      </c>
      <c r="G74" s="37">
        <v>2.7</v>
      </c>
      <c r="H74" s="37">
        <v>5.8</v>
      </c>
      <c r="I74" s="43">
        <v>17545</v>
      </c>
      <c r="J74" s="37">
        <v>10.4</v>
      </c>
      <c r="K74" s="43">
        <v>16076</v>
      </c>
      <c r="L74" s="39">
        <v>7.4999999999999997E-2</v>
      </c>
      <c r="M74" s="37">
        <f t="shared" si="696"/>
        <v>14870.300000000001</v>
      </c>
      <c r="N74" s="28">
        <v>0.745</v>
      </c>
      <c r="O74" s="25">
        <f t="shared" si="697"/>
        <v>11078.373500000002</v>
      </c>
      <c r="P74" s="39">
        <v>0.21099999999999999</v>
      </c>
      <c r="Q74" s="25">
        <f t="shared" si="698"/>
        <v>3137.6333</v>
      </c>
      <c r="R74" s="39">
        <v>4.3999999999999997E-2</v>
      </c>
      <c r="S74" s="25">
        <f t="shared" si="699"/>
        <v>654.29319999999996</v>
      </c>
      <c r="T74" s="28">
        <v>0.20399999999999999</v>
      </c>
      <c r="U74" s="25">
        <f t="shared" si="700"/>
        <v>3033.5412000000001</v>
      </c>
      <c r="V74" s="39">
        <v>0.50900000000000001</v>
      </c>
      <c r="W74" s="25">
        <f t="shared" si="701"/>
        <v>7568.9827000000005</v>
      </c>
      <c r="X74" s="39">
        <v>0.38</v>
      </c>
      <c r="Y74" s="25">
        <f t="shared" si="702"/>
        <v>5650.7140000000009</v>
      </c>
      <c r="Z74" s="47">
        <v>2.8900000000000002E-3</v>
      </c>
      <c r="AA74" s="18">
        <f t="shared" si="703"/>
        <v>42.975167000000006</v>
      </c>
      <c r="AB74" s="27">
        <f>IF(M74&gt;0,(AD74+AL74)/M74,0)</f>
        <v>3.3546181314432124E-3</v>
      </c>
      <c r="AC74" s="47">
        <v>1.8000000000000001E-4</v>
      </c>
      <c r="AD74" s="37">
        <f t="shared" si="704"/>
        <v>2.6766540000000005</v>
      </c>
      <c r="AE74" s="28">
        <v>0.23230000000000001</v>
      </c>
      <c r="AF74" s="41">
        <f t="shared" si="705"/>
        <v>44.815316000000003</v>
      </c>
      <c r="AG74" s="28">
        <f t="shared" si="706"/>
        <v>0.9384434253372107</v>
      </c>
      <c r="AH74" s="29">
        <f t="shared" si="664"/>
        <v>0.94703926288547591</v>
      </c>
      <c r="AI74" s="43">
        <v>212</v>
      </c>
      <c r="AJ74" s="39">
        <v>0.09</v>
      </c>
      <c r="AK74" s="28">
        <v>0.2447</v>
      </c>
      <c r="AL74" s="41">
        <f t="shared" si="707"/>
        <v>47.207524000000006</v>
      </c>
      <c r="AM74" s="18">
        <v>1.65</v>
      </c>
      <c r="AN74" s="18"/>
      <c r="AO74" s="122">
        <f>AO73+AI74-AN74</f>
        <v>3906.0300000000016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708">SUM(D72:D74)</f>
        <v>45350</v>
      </c>
      <c r="E75" s="51"/>
      <c r="F75" s="51">
        <f t="shared" ref="F75" si="709">SUM(F72:F74)</f>
        <v>45716</v>
      </c>
      <c r="G75" s="52"/>
      <c r="H75" s="52"/>
      <c r="I75" s="51">
        <f t="shared" ref="I75:K75" si="710">SUM(I72:I74)</f>
        <v>49824</v>
      </c>
      <c r="J75" s="52"/>
      <c r="K75" s="51">
        <f t="shared" si="710"/>
        <v>48239</v>
      </c>
      <c r="L75" s="21">
        <f t="shared" ref="L75" si="711">IF(K75&gt;0,(K72*L72+K73*L73+K74*L74)/K75,0)</f>
        <v>7.5689587263417554E-2</v>
      </c>
      <c r="M75" s="52">
        <f t="shared" ref="M75" si="712">M72+M73+M74</f>
        <v>44587.810000000005</v>
      </c>
      <c r="N75" s="53">
        <f t="shared" ref="N75" si="713">IF(M75&gt;0,O75/M75,0)</f>
        <v>0.68861641035969257</v>
      </c>
      <c r="O75" s="54">
        <f t="shared" ref="O75" si="714">O72+O73+O74</f>
        <v>30703.897668000005</v>
      </c>
      <c r="P75" s="21">
        <f t="shared" ref="P75" si="715">IF(M75&gt;0,Q75/M75,0)</f>
        <v>0.27299486375311999</v>
      </c>
      <c r="Q75" s="54">
        <f t="shared" ref="Q75" si="716">Q72+Q73+Q74</f>
        <v>12172.243116000001</v>
      </c>
      <c r="R75" s="21">
        <f t="shared" ref="R75" si="717">IF(M75&gt;0,S75/M75,0)</f>
        <v>3.8388725887187551E-2</v>
      </c>
      <c r="S75" s="54">
        <f t="shared" ref="S75" si="718">S72+S73+S74</f>
        <v>1711.6692160000002</v>
      </c>
      <c r="T75" s="21">
        <f t="shared" ref="T75" si="719">IF(M75&gt;0,U75/M75,0)</f>
        <v>0.20739232489776915</v>
      </c>
      <c r="U75" s="54">
        <f t="shared" ref="U75" si="720">U72+U73+U74</f>
        <v>9247.1695780000009</v>
      </c>
      <c r="V75" s="21">
        <f t="shared" ref="V75" si="721">IF(M75&gt;0,W75/M75,0)</f>
        <v>0.50862186198425086</v>
      </c>
      <c r="W75" s="54">
        <f t="shared" ref="W75" si="722">W72+W73+W74</f>
        <v>22678.334944000002</v>
      </c>
      <c r="X75" s="21">
        <f t="shared" ref="X75" si="723">IF(M75&gt;0,Y75/M75,0)</f>
        <v>0.38328259136297566</v>
      </c>
      <c r="Y75" s="54">
        <f t="shared" ref="Y75" si="724">Y72+Y73+Y74</f>
        <v>17089.731360000002</v>
      </c>
      <c r="Z75" s="55">
        <f t="shared" ref="Z75" si="725">IF(M75&gt;0,AA75/M75,0)</f>
        <v>2.9693807392648344E-3</v>
      </c>
      <c r="AA75" s="56">
        <f t="shared" ref="AA75" si="726">SUM(AA72:AA74)</f>
        <v>132.39818421999999</v>
      </c>
      <c r="AB75" s="55">
        <f t="shared" ref="AB75" si="727">IF(M75&gt;0,(AB72*M72+AB73*M73+AB74*M74)/M75,0)</f>
        <v>3.277252356641871E-3</v>
      </c>
      <c r="AC75" s="55">
        <f t="shared" ref="AC75" si="728">IF(K75&gt;0,(K72*AC72+K73*AC73+K74*AC74)/K75,0)</f>
        <v>1.8000000000000001E-4</v>
      </c>
      <c r="AD75" s="52">
        <f t="shared" ref="AD75" si="729">SUM(AD72:AD74)</f>
        <v>8.0258058000000005</v>
      </c>
      <c r="AE75" s="53">
        <f t="shared" ref="AE75" si="730">IF(K75&gt;0,(K72*AE72+K73*AE73+K74*AE74)/K75,0)</f>
        <v>0.23524052115508198</v>
      </c>
      <c r="AF75" s="58">
        <f t="shared" ref="AF75" si="731">SUM(AF72:AF74)</f>
        <v>131.14035920000001</v>
      </c>
      <c r="AG75" s="53">
        <f t="shared" ref="AG75" si="732">IF(AND(AA75&gt;0),((AA72*AG72+AA73*AG73+AA74*AG74)/AA75),0)</f>
        <v>0.94010060376518712</v>
      </c>
      <c r="AH75" s="57">
        <f t="shared" si="664"/>
        <v>0.94576305547273631</v>
      </c>
      <c r="AI75" s="51">
        <f t="shared" ref="AI75" si="733">SUM(AI72:AI74)</f>
        <v>613</v>
      </c>
      <c r="AJ75" s="21">
        <f t="shared" ref="AJ75" si="734">IF(AI75&gt;0,(AJ72*AI72+AJ73*AI73+AJ74*AI74)/AI75,0)</f>
        <v>9.0309951060358884E-2</v>
      </c>
      <c r="AK75" s="53">
        <f t="shared" ref="AK75" si="735">IF(K75&gt;0,(AK72*K72+AK73*K73+AK74*K74)/K75,0)</f>
        <v>0.2477570948817347</v>
      </c>
      <c r="AL75" s="58">
        <f t="shared" ref="AL75" si="736">SUM(AL72:AL74)</f>
        <v>138.09969960000001</v>
      </c>
      <c r="AM75" s="56"/>
      <c r="AN75" s="56">
        <f t="shared" ref="AN75" si="737">SUM(AN72:AN74)</f>
        <v>0</v>
      </c>
      <c r="AO75" s="106"/>
      <c r="AP75" s="107">
        <f>AO74</f>
        <v>3906.0300000000016</v>
      </c>
      <c r="AQ75" s="51">
        <f t="shared" ref="AQ75" si="738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50</v>
      </c>
      <c r="D76" s="12">
        <v>7778</v>
      </c>
      <c r="E76" s="12">
        <v>1</v>
      </c>
      <c r="F76" s="12">
        <v>15131</v>
      </c>
      <c r="G76" s="13">
        <v>2.6</v>
      </c>
      <c r="H76" s="13">
        <v>5.5</v>
      </c>
      <c r="I76" s="12">
        <v>16468</v>
      </c>
      <c r="J76" s="13">
        <v>10.199999999999999</v>
      </c>
      <c r="K76" s="12">
        <v>14785</v>
      </c>
      <c r="L76" s="14">
        <v>8.3000000000000004E-2</v>
      </c>
      <c r="M76" s="24">
        <f t="shared" ref="M76:M78" si="739">K76*(1-L76)</f>
        <v>13557.845000000001</v>
      </c>
      <c r="N76" s="15">
        <v>0.69699999999999995</v>
      </c>
      <c r="O76" s="25">
        <f t="shared" ref="O76:O78" si="740">M76*N76</f>
        <v>9449.8179650000002</v>
      </c>
      <c r="P76" s="14">
        <v>0.27600000000000002</v>
      </c>
      <c r="Q76" s="25">
        <f t="shared" ref="Q76:Q78" si="741">M76*P76</f>
        <v>3741.9652200000005</v>
      </c>
      <c r="R76" s="16">
        <v>2.7E-2</v>
      </c>
      <c r="S76" s="25">
        <f t="shared" ref="S76:S78" si="742">M76*R76</f>
        <v>366.06181500000002</v>
      </c>
      <c r="T76" s="26">
        <v>0.17199999999999999</v>
      </c>
      <c r="U76" s="25">
        <f t="shared" ref="U76:U78" si="743">M76*T76</f>
        <v>2331.9493400000001</v>
      </c>
      <c r="V76" s="16">
        <v>0.53200000000000003</v>
      </c>
      <c r="W76" s="25">
        <f t="shared" ref="W76:W78" si="744">M76*V76</f>
        <v>7212.773540000001</v>
      </c>
      <c r="X76" s="16">
        <v>0.38</v>
      </c>
      <c r="Y76" s="25">
        <f t="shared" ref="Y76:Y78" si="745">X76*M76</f>
        <v>5151.9811000000009</v>
      </c>
      <c r="Z76" s="17">
        <v>2.7000000000000001E-3</v>
      </c>
      <c r="AA76" s="18">
        <f t="shared" ref="AA76:AA78" si="746">M76*Z76</f>
        <v>36.606181500000005</v>
      </c>
      <c r="AB76" s="27">
        <f>IF(M76&gt;0,(AD76+AL76)/M76,0)</f>
        <v>2.6010082944597761E-3</v>
      </c>
      <c r="AC76" s="17">
        <v>1.8000000000000001E-4</v>
      </c>
      <c r="AD76" s="24">
        <f t="shared" ref="AD76:AD78" si="747">AC76*M76</f>
        <v>2.4404121000000005</v>
      </c>
      <c r="AE76" s="118">
        <v>0.22739999999999999</v>
      </c>
      <c r="AF76" s="30">
        <f t="shared" ref="AF76:AF78" si="748">AI76*(1-AJ76)*AE76</f>
        <v>31.178359199999999</v>
      </c>
      <c r="AG76" s="28">
        <f t="shared" ref="AG76:AG78" si="749">IF(AND(AE76&gt;0,AC76&gt;0,Z76&gt;0),((Z76-AC76)*AE76)/((AE76-AC76)*Z76),0)</f>
        <v>0.93407270486752936</v>
      </c>
      <c r="AH76" s="60">
        <f t="shared" si="664"/>
        <v>0.93149644170320312</v>
      </c>
      <c r="AI76" s="34">
        <v>151</v>
      </c>
      <c r="AJ76" s="14">
        <v>9.1999999999999998E-2</v>
      </c>
      <c r="AK76" s="15">
        <v>0.2394</v>
      </c>
      <c r="AL76" s="30">
        <f t="shared" ref="AL76:AL78" si="750">AI76*(1-AJ76)*AK76</f>
        <v>32.823655200000005</v>
      </c>
      <c r="AM76" s="19">
        <v>1.6</v>
      </c>
      <c r="AN76" s="19">
        <v>1204.1199999999999</v>
      </c>
      <c r="AO76" s="102">
        <f>AO74+AI76-AN76</f>
        <v>2852.9100000000017</v>
      </c>
      <c r="AP76" s="103"/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51</v>
      </c>
      <c r="D77" s="34">
        <v>19752</v>
      </c>
      <c r="E77" s="34">
        <v>5</v>
      </c>
      <c r="F77" s="34">
        <v>15462</v>
      </c>
      <c r="G77" s="35">
        <v>4.8</v>
      </c>
      <c r="H77" s="35">
        <v>6.1</v>
      </c>
      <c r="I77" s="34">
        <v>16613</v>
      </c>
      <c r="J77" s="35">
        <v>9.9</v>
      </c>
      <c r="K77" s="34">
        <v>14911</v>
      </c>
      <c r="L77" s="36">
        <v>0.08</v>
      </c>
      <c r="M77" s="37">
        <f t="shared" si="739"/>
        <v>13718.12</v>
      </c>
      <c r="N77" s="38">
        <v>0.626</v>
      </c>
      <c r="O77" s="25">
        <f t="shared" si="740"/>
        <v>8587.5431200000003</v>
      </c>
      <c r="P77" s="36">
        <v>0.35499999999999998</v>
      </c>
      <c r="Q77" s="25">
        <f t="shared" si="741"/>
        <v>4869.9326000000001</v>
      </c>
      <c r="R77" s="39">
        <v>1.9E-2</v>
      </c>
      <c r="S77" s="25">
        <f t="shared" si="742"/>
        <v>260.64427999999998</v>
      </c>
      <c r="T77" s="28">
        <v>0.16400000000000001</v>
      </c>
      <c r="U77" s="25">
        <f t="shared" si="743"/>
        <v>2249.7716800000003</v>
      </c>
      <c r="V77" s="39">
        <v>0.55200000000000005</v>
      </c>
      <c r="W77" s="25">
        <f t="shared" si="744"/>
        <v>7572.4022400000013</v>
      </c>
      <c r="X77" s="39">
        <v>0.38</v>
      </c>
      <c r="Y77" s="25">
        <f t="shared" si="745"/>
        <v>5212.8856000000005</v>
      </c>
      <c r="Z77" s="40">
        <v>2.7100000000000002E-3</v>
      </c>
      <c r="AA77" s="18">
        <f t="shared" si="746"/>
        <v>37.176105200000002</v>
      </c>
      <c r="AB77" s="27">
        <f>IF(M77&gt;0,(AD77+AL77)/M77,0)</f>
        <v>3.3064246704358905E-3</v>
      </c>
      <c r="AC77" s="40">
        <v>1.7000000000000001E-4</v>
      </c>
      <c r="AD77" s="37">
        <f t="shared" si="747"/>
        <v>2.3320804000000002</v>
      </c>
      <c r="AE77" s="28">
        <v>0.23280000000000001</v>
      </c>
      <c r="AF77" s="41">
        <f t="shared" si="748"/>
        <v>42.532560000000004</v>
      </c>
      <c r="AG77" s="28">
        <f t="shared" si="749"/>
        <v>0.93795430496109555</v>
      </c>
      <c r="AH77" s="29">
        <f t="shared" si="664"/>
        <v>0.949270195024284</v>
      </c>
      <c r="AI77" s="34">
        <v>203</v>
      </c>
      <c r="AJ77" s="36">
        <v>0.1</v>
      </c>
      <c r="AK77" s="38">
        <v>0.23549999999999999</v>
      </c>
      <c r="AL77" s="41">
        <f t="shared" si="750"/>
        <v>43.025849999999998</v>
      </c>
      <c r="AM77" s="42">
        <v>1.6</v>
      </c>
      <c r="AN77" s="42"/>
      <c r="AO77" s="122">
        <f>AO76+AI77-AN77</f>
        <v>3055.9100000000017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46" t="s">
        <v>49</v>
      </c>
      <c r="D78" s="43">
        <v>23100</v>
      </c>
      <c r="E78" s="43">
        <v>1</v>
      </c>
      <c r="F78" s="43">
        <v>17430</v>
      </c>
      <c r="G78" s="37">
        <v>3.3</v>
      </c>
      <c r="H78" s="37">
        <v>6.5</v>
      </c>
      <c r="I78" s="43">
        <v>19103</v>
      </c>
      <c r="J78" s="149">
        <v>9.4</v>
      </c>
      <c r="K78" s="43">
        <v>16103</v>
      </c>
      <c r="L78" s="39">
        <v>7.4999999999999997E-2</v>
      </c>
      <c r="M78" s="37">
        <f t="shared" si="739"/>
        <v>14895.275000000001</v>
      </c>
      <c r="N78" s="28">
        <v>0.78200000000000003</v>
      </c>
      <c r="O78" s="25">
        <f t="shared" si="740"/>
        <v>11648.105050000002</v>
      </c>
      <c r="P78" s="39">
        <v>0.19700000000000001</v>
      </c>
      <c r="Q78" s="25">
        <f t="shared" si="741"/>
        <v>2934.3691750000003</v>
      </c>
      <c r="R78" s="39">
        <v>2.1000000000000001E-2</v>
      </c>
      <c r="S78" s="25">
        <f t="shared" si="742"/>
        <v>312.80077500000004</v>
      </c>
      <c r="T78" s="28">
        <v>0.189</v>
      </c>
      <c r="U78" s="25">
        <f t="shared" si="743"/>
        <v>2815.2069750000005</v>
      </c>
      <c r="V78" s="39">
        <v>0.52700000000000002</v>
      </c>
      <c r="W78" s="25">
        <f t="shared" si="744"/>
        <v>7849.8099250000014</v>
      </c>
      <c r="X78" s="39">
        <v>0.38</v>
      </c>
      <c r="Y78" s="25">
        <f t="shared" si="745"/>
        <v>5660.2045000000007</v>
      </c>
      <c r="Z78" s="47">
        <v>2.8999999999999998E-3</v>
      </c>
      <c r="AA78" s="18">
        <f t="shared" si="746"/>
        <v>43.1962975</v>
      </c>
      <c r="AB78" s="27">
        <f>IF(M78&gt;0,(AD78+AL78)/M78,0)</f>
        <v>3.4528377018886859E-3</v>
      </c>
      <c r="AC78" s="47">
        <v>1.8000000000000001E-4</v>
      </c>
      <c r="AD78" s="37">
        <f t="shared" si="747"/>
        <v>2.6811495000000005</v>
      </c>
      <c r="AE78" s="28">
        <v>0.23710000000000001</v>
      </c>
      <c r="AF78" s="41">
        <f t="shared" si="748"/>
        <v>46.7580168</v>
      </c>
      <c r="AG78" s="28">
        <f t="shared" si="749"/>
        <v>0.93864362770497256</v>
      </c>
      <c r="AH78" s="29">
        <f t="shared" si="664"/>
        <v>0.94855966467885655</v>
      </c>
      <c r="AI78" s="43">
        <v>216</v>
      </c>
      <c r="AJ78" s="39">
        <v>8.6999999999999994E-2</v>
      </c>
      <c r="AK78" s="28">
        <v>0.2472</v>
      </c>
      <c r="AL78" s="41">
        <f t="shared" si="750"/>
        <v>48.7498176</v>
      </c>
      <c r="AM78" s="18">
        <v>1.65</v>
      </c>
      <c r="AN78" s="18"/>
      <c r="AO78" s="122">
        <f>AO77+AI78-AN78</f>
        <v>3271.9100000000017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51">SUM(D76:D78)</f>
        <v>50630</v>
      </c>
      <c r="E79" s="51"/>
      <c r="F79" s="51">
        <f t="shared" ref="F79" si="752">SUM(F76:F78)</f>
        <v>48023</v>
      </c>
      <c r="G79" s="52"/>
      <c r="H79" s="52"/>
      <c r="I79" s="51">
        <f t="shared" ref="I79:K79" si="753">SUM(I76:I78)</f>
        <v>52184</v>
      </c>
      <c r="J79" s="52"/>
      <c r="K79" s="51">
        <f t="shared" si="753"/>
        <v>45799</v>
      </c>
      <c r="L79" s="21">
        <f t="shared" ref="L79" si="754">IF(K79&gt;0,(K76*L76+K77*L77+K78*L78)/K79,0)</f>
        <v>7.921046311054826E-2</v>
      </c>
      <c r="M79" s="52">
        <f t="shared" ref="M79" si="755">M76+M77+M78</f>
        <v>42171.240000000005</v>
      </c>
      <c r="N79" s="53">
        <f t="shared" ref="N79" si="756">IF(M79&gt;0,O79/M79,0)</f>
        <v>0.70392680260291129</v>
      </c>
      <c r="O79" s="54">
        <f t="shared" ref="O79" si="757">O76+O77+O78</f>
        <v>29685.466135000002</v>
      </c>
      <c r="P79" s="21">
        <f t="shared" ref="P79" si="758">IF(M79&gt;0,Q79/M79,0)</f>
        <v>0.27379481834065106</v>
      </c>
      <c r="Q79" s="54">
        <f t="shared" ref="Q79" si="759">Q76+Q77+Q78</f>
        <v>11546.266995</v>
      </c>
      <c r="R79" s="21">
        <f t="shared" ref="R79" si="760">IF(M79&gt;0,S79/M79,0)</f>
        <v>2.2278379056437515E-2</v>
      </c>
      <c r="S79" s="54">
        <f t="shared" ref="S79" si="761">S76+S77+S78</f>
        <v>939.50687000000005</v>
      </c>
      <c r="T79" s="21">
        <f t="shared" ref="T79" si="762">IF(M79&gt;0,U79/M79,0)</f>
        <v>0.17540219341427951</v>
      </c>
      <c r="U79" s="54">
        <f t="shared" ref="U79" si="763">U76+U77+U78</f>
        <v>7396.9279950000018</v>
      </c>
      <c r="V79" s="21">
        <f t="shared" ref="V79" si="764">IF(M79&gt;0,W79/M79,0)</f>
        <v>0.53673986596078271</v>
      </c>
      <c r="W79" s="54">
        <f t="shared" ref="W79" si="765">W76+W77+W78</f>
        <v>22634.985705000003</v>
      </c>
      <c r="X79" s="21">
        <f t="shared" ref="X79" si="766">IF(M79&gt;0,Y79/M79,0)</f>
        <v>0.38</v>
      </c>
      <c r="Y79" s="54">
        <f t="shared" ref="Y79" si="767">Y76+Y77+Y78</f>
        <v>16025.071200000002</v>
      </c>
      <c r="Z79" s="55">
        <f t="shared" ref="Z79" si="768">IF(M79&gt;0,AA79/M79,0)</f>
        <v>2.7738948202613912E-3</v>
      </c>
      <c r="AA79" s="56">
        <f t="shared" ref="AA79" si="769">SUM(AA76:AA78)</f>
        <v>116.97858420000001</v>
      </c>
      <c r="AB79" s="55">
        <f t="shared" ref="AB79" si="770">IF(M79&gt;0,(AB76*M76+AB77*M77+AB78*M78)/M79,0)</f>
        <v>3.1313512431695154E-3</v>
      </c>
      <c r="AC79" s="55">
        <f t="shared" ref="AC79" si="771">IF(K79&gt;0,(K76*AC76+K77*AC77+K78*AC78)/K79,0)</f>
        <v>1.7674425205790523E-4</v>
      </c>
      <c r="AD79" s="52">
        <f t="shared" ref="AD79" si="772">SUM(AD76:AD78)</f>
        <v>7.4536420000000003</v>
      </c>
      <c r="AE79" s="53">
        <f t="shared" ref="AE79" si="773">IF(K79&gt;0,(K76*AE76+K77*AE77+K78*AE78)/K79,0)</f>
        <v>0.23256863905325442</v>
      </c>
      <c r="AF79" s="58">
        <f t="shared" ref="AF79" si="774">SUM(AF76:AF78)</f>
        <v>120.46893600000001</v>
      </c>
      <c r="AG79" s="53">
        <f t="shared" ref="AG79" si="775">IF(AND(AA79&gt;0),((AA76*AG76+AA77*AG77+AA78*AG78)/AA79),0)</f>
        <v>0.93699417736179547</v>
      </c>
      <c r="AH79" s="57">
        <f t="shared" si="664"/>
        <v>0.94424941305906795</v>
      </c>
      <c r="AI79" s="51">
        <f t="shared" ref="AI79" si="776">SUM(AI76:AI78)</f>
        <v>570</v>
      </c>
      <c r="AJ79" s="21">
        <f t="shared" ref="AJ79" si="777">IF(AI79&gt;0,(AJ76*AI76+AJ77*AI77+AJ78*AI78)/AI79,0)</f>
        <v>9.2954385964912276E-2</v>
      </c>
      <c r="AK79" s="53">
        <f t="shared" ref="AK79" si="778">IF(K79&gt;0,(AK76*K76+AK77*K77+AK78*K78)/K79,0)</f>
        <v>0.2408727504967357</v>
      </c>
      <c r="AL79" s="58">
        <f t="shared" ref="AL79" si="779">SUM(AL76:AL78)</f>
        <v>124.59932280000001</v>
      </c>
      <c r="AM79" s="56"/>
      <c r="AN79" s="56">
        <f t="shared" ref="AN79" si="780">SUM(AN76:AN78)</f>
        <v>1204.1199999999999</v>
      </c>
      <c r="AO79" s="106"/>
      <c r="AP79" s="107">
        <f>AO78</f>
        <v>3271.9100000000017</v>
      </c>
      <c r="AQ79" s="51">
        <f t="shared" ref="AQ79" si="781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50</v>
      </c>
      <c r="D80" s="12">
        <v>7084</v>
      </c>
      <c r="E80" s="12">
        <v>0</v>
      </c>
      <c r="F80" s="12">
        <v>11262</v>
      </c>
      <c r="G80" s="13">
        <v>3.5</v>
      </c>
      <c r="H80" s="13">
        <v>4.5</v>
      </c>
      <c r="I80" s="12">
        <v>12776</v>
      </c>
      <c r="J80" s="147">
        <v>11</v>
      </c>
      <c r="K80" s="12">
        <v>15805</v>
      </c>
      <c r="L80" s="14">
        <v>7.0999999999999994E-2</v>
      </c>
      <c r="M80" s="24">
        <f t="shared" ref="M80:M82" si="782">K80*(1-L80)</f>
        <v>14682.845000000001</v>
      </c>
      <c r="N80" s="15">
        <v>0.56299999999999994</v>
      </c>
      <c r="O80" s="25">
        <f t="shared" ref="O80:O82" si="783">M80*N80</f>
        <v>8266.4417350000003</v>
      </c>
      <c r="P80" s="14">
        <v>0.41499999999999998</v>
      </c>
      <c r="Q80" s="25">
        <f t="shared" ref="Q80:Q82" si="784">M80*P80</f>
        <v>6093.3806750000003</v>
      </c>
      <c r="R80" s="16">
        <v>2.1999999999999999E-2</v>
      </c>
      <c r="S80" s="25">
        <f t="shared" ref="S80:S82" si="785">M80*R80</f>
        <v>323.02258999999998</v>
      </c>
      <c r="T80" s="26">
        <v>0.191</v>
      </c>
      <c r="U80" s="25">
        <f t="shared" ref="U80:U82" si="786">M80*T80</f>
        <v>2804.4233950000003</v>
      </c>
      <c r="V80" s="16">
        <v>0.51900000000000002</v>
      </c>
      <c r="W80" s="25">
        <f t="shared" ref="W80:W82" si="787">M80*V80</f>
        <v>7620.3965550000012</v>
      </c>
      <c r="X80" s="16">
        <v>0.38</v>
      </c>
      <c r="Y80" s="25">
        <f t="shared" ref="Y80:Y82" si="788">X80*M80</f>
        <v>5579.4811000000009</v>
      </c>
      <c r="Z80" s="17">
        <v>3.1800000000000001E-3</v>
      </c>
      <c r="AA80" s="18">
        <f t="shared" ref="AA80:AA82" si="789">M80*Z80</f>
        <v>46.691447100000005</v>
      </c>
      <c r="AB80" s="27">
        <f>IF(M80&gt;0,(AD80+AL80)/M80,0)</f>
        <v>3.6437105036523916E-3</v>
      </c>
      <c r="AC80" s="17">
        <v>1.9000000000000001E-4</v>
      </c>
      <c r="AD80" s="24">
        <f t="shared" ref="AD80:AD82" si="790">AC80*M80</f>
        <v>2.7897405500000003</v>
      </c>
      <c r="AE80" s="118">
        <v>0.2482</v>
      </c>
      <c r="AF80" s="30">
        <f t="shared" ref="AF80:AF82" si="791">AI80*(1-AJ80)*AE80</f>
        <v>48.334468000000001</v>
      </c>
      <c r="AG80" s="28">
        <f t="shared" ref="AG80:AG82" si="792">IF(AND(AE80&gt;0,AC80&gt;0,Z80&gt;0),((Z80-AC80)*AE80)/((AE80-AC80)*Z80),0)</f>
        <v>0.94097189730886788</v>
      </c>
      <c r="AH80" s="60">
        <f t="shared" si="664"/>
        <v>0.94854745696577503</v>
      </c>
      <c r="AI80" s="12">
        <v>214</v>
      </c>
      <c r="AJ80" s="14">
        <v>0.09</v>
      </c>
      <c r="AK80" s="15">
        <v>0.26040000000000002</v>
      </c>
      <c r="AL80" s="30">
        <f t="shared" ref="AL80:AL82" si="793">AI80*(1-AJ80)*AK80</f>
        <v>50.710296000000007</v>
      </c>
      <c r="AM80" s="19">
        <v>1.65</v>
      </c>
      <c r="AN80" s="19">
        <v>1338.38</v>
      </c>
      <c r="AO80" s="102">
        <f>AO78+AI80-AN80-AP80</f>
        <v>2097.5300000000016</v>
      </c>
      <c r="AP80" s="103">
        <v>50</v>
      </c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1" t="s">
        <v>51</v>
      </c>
      <c r="D81" s="34">
        <v>19599</v>
      </c>
      <c r="E81" s="34">
        <v>3</v>
      </c>
      <c r="F81" s="34">
        <v>17111</v>
      </c>
      <c r="G81" s="35">
        <v>1.9</v>
      </c>
      <c r="H81" s="35">
        <v>4.7</v>
      </c>
      <c r="I81" s="34">
        <v>17968</v>
      </c>
      <c r="J81" s="35">
        <v>10.5</v>
      </c>
      <c r="K81" s="34">
        <v>15826</v>
      </c>
      <c r="L81" s="36">
        <v>7.3999999999999996E-2</v>
      </c>
      <c r="M81" s="37">
        <f t="shared" si="782"/>
        <v>14654.876</v>
      </c>
      <c r="N81" s="38">
        <v>0.65900000000000003</v>
      </c>
      <c r="O81" s="25">
        <f t="shared" si="783"/>
        <v>9657.5632839999998</v>
      </c>
      <c r="P81" s="36">
        <v>0.33400000000000002</v>
      </c>
      <c r="Q81" s="25">
        <f t="shared" si="784"/>
        <v>4894.7285840000004</v>
      </c>
      <c r="R81" s="39">
        <v>7.0000000000000001E-3</v>
      </c>
      <c r="S81" s="25">
        <f t="shared" si="785"/>
        <v>102.584132</v>
      </c>
      <c r="T81" s="28">
        <v>0.20100000000000001</v>
      </c>
      <c r="U81" s="25">
        <f t="shared" si="786"/>
        <v>2945.6300760000004</v>
      </c>
      <c r="V81" s="39">
        <v>0.498</v>
      </c>
      <c r="W81" s="25">
        <f t="shared" si="787"/>
        <v>7298.128248</v>
      </c>
      <c r="X81" s="39">
        <v>0.38</v>
      </c>
      <c r="Y81" s="25">
        <f t="shared" si="788"/>
        <v>5568.8528800000004</v>
      </c>
      <c r="Z81" s="40">
        <v>2.9499999999999999E-3</v>
      </c>
      <c r="AA81" s="18">
        <f t="shared" si="789"/>
        <v>43.231884199999996</v>
      </c>
      <c r="AB81" s="27">
        <f>IF(M81&gt;0,(AD81+AL81)/M81,0)</f>
        <v>3.2279913989036822E-3</v>
      </c>
      <c r="AC81" s="40">
        <v>1.8000000000000001E-4</v>
      </c>
      <c r="AD81" s="37">
        <f t="shared" si="790"/>
        <v>2.6378776800000003</v>
      </c>
      <c r="AE81" s="28">
        <v>0.24329999999999999</v>
      </c>
      <c r="AF81" s="41">
        <f t="shared" si="791"/>
        <v>41.927889</v>
      </c>
      <c r="AG81" s="28">
        <f t="shared" si="792"/>
        <v>0.93967825053959542</v>
      </c>
      <c r="AH81" s="29">
        <f t="shared" si="664"/>
        <v>0.9448939459869703</v>
      </c>
      <c r="AI81" s="34">
        <v>190</v>
      </c>
      <c r="AJ81" s="36">
        <v>9.2999999999999999E-2</v>
      </c>
      <c r="AK81" s="38">
        <v>0.25919999999999999</v>
      </c>
      <c r="AL81" s="41">
        <f t="shared" si="793"/>
        <v>44.667935999999997</v>
      </c>
      <c r="AM81" s="42">
        <v>1.64</v>
      </c>
      <c r="AN81" s="42"/>
      <c r="AO81" s="122">
        <f>AO80+AI81-AN81</f>
        <v>2287.5300000000016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46" t="s">
        <v>49</v>
      </c>
      <c r="D82" s="43">
        <v>17500</v>
      </c>
      <c r="E82" s="43">
        <v>2</v>
      </c>
      <c r="F82" s="43">
        <v>15822</v>
      </c>
      <c r="G82" s="37">
        <v>2.7</v>
      </c>
      <c r="H82" s="37">
        <v>5.7</v>
      </c>
      <c r="I82" s="43">
        <v>17361</v>
      </c>
      <c r="J82" s="37">
        <v>10.199999999999999</v>
      </c>
      <c r="K82" s="43">
        <v>16303</v>
      </c>
      <c r="L82" s="39">
        <v>7.0000000000000007E-2</v>
      </c>
      <c r="M82" s="37">
        <f t="shared" si="782"/>
        <v>15161.789999999999</v>
      </c>
      <c r="N82" s="28">
        <v>0.753</v>
      </c>
      <c r="O82" s="25">
        <f t="shared" si="783"/>
        <v>11416.827869999999</v>
      </c>
      <c r="P82" s="39">
        <v>0.20599999999999999</v>
      </c>
      <c r="Q82" s="25">
        <f t="shared" si="784"/>
        <v>3123.3287399999995</v>
      </c>
      <c r="R82" s="39">
        <v>4.1000000000000002E-2</v>
      </c>
      <c r="S82" s="25">
        <f t="shared" si="785"/>
        <v>621.63338999999996</v>
      </c>
      <c r="T82" s="28">
        <v>0.20200000000000001</v>
      </c>
      <c r="U82" s="25">
        <f t="shared" si="786"/>
        <v>3062.6815799999999</v>
      </c>
      <c r="V82" s="39">
        <v>0.51100000000000001</v>
      </c>
      <c r="W82" s="25">
        <f t="shared" si="787"/>
        <v>7747.6746899999998</v>
      </c>
      <c r="X82" s="39">
        <v>0.37</v>
      </c>
      <c r="Y82" s="25">
        <f t="shared" si="788"/>
        <v>5609.8622999999998</v>
      </c>
      <c r="Z82" s="47">
        <v>2.8400000000000001E-3</v>
      </c>
      <c r="AA82" s="18">
        <f t="shared" si="789"/>
        <v>43.0594836</v>
      </c>
      <c r="AB82" s="27">
        <f>IF(M82&gt;0,(AD82+AL82)/M82,0)</f>
        <v>3.3721078447861374E-3</v>
      </c>
      <c r="AC82" s="47">
        <v>1.8000000000000001E-4</v>
      </c>
      <c r="AD82" s="37">
        <f t="shared" si="790"/>
        <v>2.7291221999999999</v>
      </c>
      <c r="AE82" s="28">
        <v>0.23699999999999999</v>
      </c>
      <c r="AF82" s="41">
        <f t="shared" si="791"/>
        <v>46.102662000000002</v>
      </c>
      <c r="AG82" s="28">
        <f t="shared" si="792"/>
        <v>0.93733161573953483</v>
      </c>
      <c r="AH82" s="29">
        <f t="shared" si="664"/>
        <v>0.94730627447348692</v>
      </c>
      <c r="AI82" s="43">
        <v>214</v>
      </c>
      <c r="AJ82" s="39">
        <v>9.0999999999999998E-2</v>
      </c>
      <c r="AK82" s="28">
        <v>0.24879999999999999</v>
      </c>
      <c r="AL82" s="41">
        <f t="shared" si="793"/>
        <v>48.398068800000004</v>
      </c>
      <c r="AM82" s="18">
        <v>1.6</v>
      </c>
      <c r="AN82" s="18"/>
      <c r="AO82" s="122">
        <f>AO81+AI82-AN82</f>
        <v>2501.5300000000016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94">SUM(D80:D82)</f>
        <v>44183</v>
      </c>
      <c r="E83" s="51"/>
      <c r="F83" s="51">
        <f t="shared" ref="F83" si="795">SUM(F80:F82)</f>
        <v>44195</v>
      </c>
      <c r="G83" s="52"/>
      <c r="H83" s="52"/>
      <c r="I83" s="51">
        <f t="shared" ref="I83:K83" si="796">SUM(I80:I82)</f>
        <v>48105</v>
      </c>
      <c r="J83" s="52"/>
      <c r="K83" s="51">
        <f t="shared" si="796"/>
        <v>47934</v>
      </c>
      <c r="L83" s="21">
        <f t="shared" ref="L83" si="797">IF(K83&gt;0,(K80*L80+K81*L81+K82*L82)/K83,0)</f>
        <v>7.1650373430133099E-2</v>
      </c>
      <c r="M83" s="52">
        <f t="shared" ref="M83" si="798">M80+M81+M82</f>
        <v>44499.510999999999</v>
      </c>
      <c r="N83" s="53">
        <f t="shared" ref="N83" si="799">IF(M83&gt;0,O83/M83,0)</f>
        <v>0.65935180476477595</v>
      </c>
      <c r="O83" s="54">
        <f t="shared" ref="O83" si="800">O80+O81+O82</f>
        <v>29340.832888999998</v>
      </c>
      <c r="P83" s="21">
        <f t="shared" ref="P83" si="801">IF(M83&gt;0,Q83/M83,0)</f>
        <v>0.31711445096553981</v>
      </c>
      <c r="Q83" s="54">
        <f t="shared" ref="Q83" si="802">Q80+Q81+Q82</f>
        <v>14111.437999</v>
      </c>
      <c r="R83" s="21">
        <f t="shared" ref="R83" si="803">IF(M83&gt;0,S83/M83,0)</f>
        <v>2.3533744269684222E-2</v>
      </c>
      <c r="S83" s="54">
        <f t="shared" ref="S83" si="804">S80+S81+S82</f>
        <v>1047.240112</v>
      </c>
      <c r="T83" s="21">
        <f t="shared" ref="T83" si="805">IF(M83&gt;0,U83/M83,0)</f>
        <v>0.19804116613775827</v>
      </c>
      <c r="U83" s="54">
        <f t="shared" ref="U83" si="806">U80+U81+U82</f>
        <v>8812.7350510000015</v>
      </c>
      <c r="V83" s="21">
        <f t="shared" ref="V83" si="807">IF(M83&gt;0,W83/M83,0)</f>
        <v>0.50935839481472056</v>
      </c>
      <c r="W83" s="54">
        <f t="shared" ref="W83" si="808">W80+W81+W82</f>
        <v>22666.199493</v>
      </c>
      <c r="X83" s="21">
        <f t="shared" ref="X83" si="809">IF(M83&gt;0,Y83/M83,0)</f>
        <v>0.37659281873906436</v>
      </c>
      <c r="Y83" s="54">
        <f t="shared" ref="Y83" si="810">Y80+Y81+Y82</f>
        <v>16758.19628</v>
      </c>
      <c r="Z83" s="55">
        <f t="shared" ref="Z83" si="811">IF(M83&gt;0,AA83/M83,0)</f>
        <v>2.9884107018614205E-3</v>
      </c>
      <c r="AA83" s="56">
        <f t="shared" ref="AA83" si="812">SUM(AA80:AA82)</f>
        <v>132.98281489999999</v>
      </c>
      <c r="AB83" s="55">
        <f t="shared" ref="AB83" si="813">IF(M83&gt;0,(AB80*M80+AB81*M81+AB82*M82)/M83,0)</f>
        <v>3.4142631641502761E-3</v>
      </c>
      <c r="AC83" s="55">
        <f t="shared" ref="AC83" si="814">IF(K83&gt;0,(K80*AC80+K81*AC81+K82*AC82)/K83,0)</f>
        <v>1.8329724204113991E-4</v>
      </c>
      <c r="AD83" s="52">
        <f t="shared" ref="AD83" si="815">SUM(AD80:AD82)</f>
        <v>8.1567404299999993</v>
      </c>
      <c r="AE83" s="53">
        <f t="shared" ref="AE83" si="816">IF(K83&gt;0,(K80*AE80+K81*AE81+K82*AE82)/K83,0)</f>
        <v>0.24277293361705676</v>
      </c>
      <c r="AF83" s="58">
        <f t="shared" ref="AF83" si="817">SUM(AF80:AF82)</f>
        <v>136.36501900000002</v>
      </c>
      <c r="AG83" s="53">
        <f t="shared" ref="AG83" si="818">IF(AND(AA83&gt;0),((AA80*AG80+AA81*AG81+AA82*AG82)/AA83),0)</f>
        <v>0.93937262726770587</v>
      </c>
      <c r="AH83" s="57">
        <f t="shared" si="664"/>
        <v>0.94699215682541649</v>
      </c>
      <c r="AI83" s="51">
        <f t="shared" ref="AI83" si="819">SUM(AI80:AI82)</f>
        <v>618</v>
      </c>
      <c r="AJ83" s="21">
        <f t="shared" ref="AJ83" si="820">IF(AI83&gt;0,(AJ80*AI80+AJ81*AI81+AJ82*AI82)/AI83,0)</f>
        <v>9.1268608414239477E-2</v>
      </c>
      <c r="AK83" s="53">
        <f t="shared" ref="AK83" si="821">IF(K83&gt;0,(AK80*K80+AK81*K81+AK82*K82)/K83,0)</f>
        <v>0.25605848875537196</v>
      </c>
      <c r="AL83" s="58">
        <f t="shared" ref="AL83" si="822">SUM(AL80:AL82)</f>
        <v>143.7763008</v>
      </c>
      <c r="AM83" s="56"/>
      <c r="AN83" s="56">
        <f t="shared" ref="AN83" si="823">SUM(AN80:AN82)</f>
        <v>1338.38</v>
      </c>
      <c r="AO83" s="106"/>
      <c r="AP83" s="107">
        <f>AO82</f>
        <v>2501.5300000000016</v>
      </c>
      <c r="AQ83" s="51">
        <f t="shared" ref="AQ83" si="824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52</v>
      </c>
      <c r="D84" s="12">
        <v>15715</v>
      </c>
      <c r="E84" s="12">
        <v>0</v>
      </c>
      <c r="F84" s="12">
        <v>17509</v>
      </c>
      <c r="G84" s="13">
        <v>2.2999999999999998</v>
      </c>
      <c r="H84" s="13">
        <v>4.7</v>
      </c>
      <c r="I84" s="12">
        <v>18780</v>
      </c>
      <c r="J84" s="13">
        <v>9.9</v>
      </c>
      <c r="K84" s="12">
        <v>16273</v>
      </c>
      <c r="L84" s="14">
        <v>7.2999999999999995E-2</v>
      </c>
      <c r="M84" s="24">
        <f t="shared" ref="M84:M86" si="825">K84*(1-L84)</f>
        <v>15085.071</v>
      </c>
      <c r="N84" s="15">
        <v>0.68600000000000005</v>
      </c>
      <c r="O84" s="25">
        <f t="shared" ref="O84:O86" si="826">M84*N84</f>
        <v>10348.358706000001</v>
      </c>
      <c r="P84" s="14">
        <v>0.29699999999999999</v>
      </c>
      <c r="Q84" s="25">
        <f t="shared" ref="Q84:Q86" si="827">M84*P84</f>
        <v>4480.266087</v>
      </c>
      <c r="R84" s="16">
        <v>1.7000000000000001E-2</v>
      </c>
      <c r="S84" s="25">
        <f t="shared" ref="S84:S86" si="828">M84*R84</f>
        <v>256.44620700000002</v>
      </c>
      <c r="T84" s="26">
        <v>0.219</v>
      </c>
      <c r="U84" s="25">
        <f t="shared" ref="U84:U86" si="829">M84*T84</f>
        <v>3303.630549</v>
      </c>
      <c r="V84" s="16">
        <v>0.495</v>
      </c>
      <c r="W84" s="25">
        <f t="shared" ref="W84:W86" si="830">M84*V84</f>
        <v>7467.1101449999996</v>
      </c>
      <c r="X84" s="16">
        <v>0.38</v>
      </c>
      <c r="Y84" s="25">
        <f t="shared" ref="Y84:Y86" si="831">X84*M84</f>
        <v>5732.3269799999998</v>
      </c>
      <c r="Z84" s="17">
        <v>3.0599999999999998E-3</v>
      </c>
      <c r="AA84" s="18">
        <f t="shared" ref="AA84:AA86" si="832">M84*Z84</f>
        <v>46.160317259999999</v>
      </c>
      <c r="AB84" s="27">
        <f>IF(M84&gt;0,(AD84+AL84)/M84,0)</f>
        <v>3.4032964544880168E-3</v>
      </c>
      <c r="AC84" s="17">
        <v>1.4999999999999999E-4</v>
      </c>
      <c r="AD84" s="24">
        <f t="shared" ref="AD84:AD86" si="833">AC84*M84</f>
        <v>2.2627606499999997</v>
      </c>
      <c r="AE84" s="118">
        <v>0.23280000000000001</v>
      </c>
      <c r="AF84" s="30">
        <f t="shared" ref="AF84:AF86" si="834">AI84*(1-AJ84)*AE84</f>
        <v>47.288663999999997</v>
      </c>
      <c r="AG84" s="28">
        <f t="shared" ref="AG84:AG86" si="835">IF(AND(AE84&gt;0,AC84&gt;0,Z84&gt;0),((Z84-AC84)*AE84)/((AE84-AC84)*Z84),0)</f>
        <v>0.95159353231943977</v>
      </c>
      <c r="AH84" s="60">
        <f t="shared" si="664"/>
        <v>0.95651895081601612</v>
      </c>
      <c r="AI84" s="12">
        <v>222</v>
      </c>
      <c r="AJ84" s="14">
        <v>8.5000000000000006E-2</v>
      </c>
      <c r="AK84" s="15">
        <v>0.24160000000000001</v>
      </c>
      <c r="AL84" s="30">
        <f t="shared" ref="AL84:AL86" si="836">AI84*(1-AJ84)*AK84</f>
        <v>49.076208000000001</v>
      </c>
      <c r="AM84" s="19">
        <v>1.6</v>
      </c>
      <c r="AN84" s="19"/>
      <c r="AO84" s="102">
        <f>AO82+AI84-AN84</f>
        <v>2723.5300000000016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1" t="s">
        <v>53</v>
      </c>
      <c r="D85" s="34">
        <v>19802</v>
      </c>
      <c r="E85" s="34">
        <v>2</v>
      </c>
      <c r="F85" s="34">
        <v>15421</v>
      </c>
      <c r="G85" s="35">
        <v>2</v>
      </c>
      <c r="H85" s="35">
        <v>3.7</v>
      </c>
      <c r="I85" s="34">
        <v>16799</v>
      </c>
      <c r="J85" s="35">
        <v>9.9</v>
      </c>
      <c r="K85" s="34">
        <v>16286</v>
      </c>
      <c r="L85" s="36">
        <v>7.5999999999999998E-2</v>
      </c>
      <c r="M85" s="37">
        <f t="shared" si="825"/>
        <v>15048.264000000001</v>
      </c>
      <c r="N85" s="38">
        <v>0.628</v>
      </c>
      <c r="O85" s="25">
        <f t="shared" si="826"/>
        <v>9450.309792</v>
      </c>
      <c r="P85" s="36">
        <v>0.33200000000000002</v>
      </c>
      <c r="Q85" s="25">
        <f t="shared" si="827"/>
        <v>4996.0236480000003</v>
      </c>
      <c r="R85" s="39">
        <v>0.04</v>
      </c>
      <c r="S85" s="25">
        <f t="shared" si="828"/>
        <v>601.93056000000001</v>
      </c>
      <c r="T85" s="28">
        <v>0.219</v>
      </c>
      <c r="U85" s="25">
        <f t="shared" si="829"/>
        <v>3295.5698160000002</v>
      </c>
      <c r="V85" s="39">
        <v>0.501</v>
      </c>
      <c r="W85" s="25">
        <f t="shared" si="830"/>
        <v>7539.1802640000005</v>
      </c>
      <c r="X85" s="39">
        <v>0.38</v>
      </c>
      <c r="Y85" s="25">
        <f t="shared" si="831"/>
        <v>5718.3403200000002</v>
      </c>
      <c r="Z85" s="40">
        <v>3.1099999999999999E-3</v>
      </c>
      <c r="AA85" s="18">
        <f t="shared" si="832"/>
        <v>46.800101040000001</v>
      </c>
      <c r="AB85" s="27">
        <f>IF(M85&gt;0,(AD85+AL85)/M85,0)</f>
        <v>3.7410770571276526E-3</v>
      </c>
      <c r="AC85" s="40">
        <v>2.0000000000000001E-4</v>
      </c>
      <c r="AD85" s="37">
        <f t="shared" si="833"/>
        <v>3.0096528000000005</v>
      </c>
      <c r="AE85" s="28">
        <v>0.22700000000000001</v>
      </c>
      <c r="AF85" s="41">
        <f t="shared" si="834"/>
        <v>50.569244000000005</v>
      </c>
      <c r="AG85" s="28">
        <f t="shared" si="835"/>
        <v>0.93651644294731118</v>
      </c>
      <c r="AH85" s="29">
        <f t="shared" si="664"/>
        <v>0.94733154313800427</v>
      </c>
      <c r="AI85" s="34">
        <v>244</v>
      </c>
      <c r="AJ85" s="36">
        <v>8.6999999999999994E-2</v>
      </c>
      <c r="AK85" s="38">
        <v>0.2392</v>
      </c>
      <c r="AL85" s="41">
        <f t="shared" si="836"/>
        <v>53.287062400000003</v>
      </c>
      <c r="AM85" s="42">
        <v>1.7</v>
      </c>
      <c r="AN85" s="42"/>
      <c r="AO85" s="122">
        <f>AO84+AI85-AN85</f>
        <v>2967.5300000000016</v>
      </c>
      <c r="AP85" s="105"/>
      <c r="AQ85" s="43"/>
      <c r="AR85" s="44"/>
      <c r="AS85" s="45"/>
      <c r="AT85" s="45"/>
      <c r="AU85" s="45"/>
      <c r="AV85" s="45"/>
    </row>
    <row r="86" spans="1:48" x14ac:dyDescent="0.2">
      <c r="A86" s="188"/>
      <c r="B86" s="33">
        <v>3</v>
      </c>
      <c r="C86" s="11" t="s">
        <v>49</v>
      </c>
      <c r="D86" s="43">
        <v>17500</v>
      </c>
      <c r="E86" s="43">
        <v>2</v>
      </c>
      <c r="F86" s="43">
        <v>17480</v>
      </c>
      <c r="G86" s="37">
        <v>1.4</v>
      </c>
      <c r="H86" s="37">
        <v>5.7</v>
      </c>
      <c r="I86" s="43">
        <v>18520</v>
      </c>
      <c r="J86" s="149">
        <v>9.1999999999999993</v>
      </c>
      <c r="K86" s="43">
        <v>16252</v>
      </c>
      <c r="L86" s="39">
        <v>6.7000000000000004E-2</v>
      </c>
      <c r="M86" s="37">
        <f t="shared" si="825"/>
        <v>15163.116</v>
      </c>
      <c r="N86" s="28">
        <v>0.76400000000000001</v>
      </c>
      <c r="O86" s="25">
        <f t="shared" si="826"/>
        <v>11584.620624000001</v>
      </c>
      <c r="P86" s="39">
        <v>0.21099999999999999</v>
      </c>
      <c r="Q86" s="25">
        <f t="shared" si="827"/>
        <v>3199.4174760000001</v>
      </c>
      <c r="R86" s="39">
        <v>2.5000000000000001E-2</v>
      </c>
      <c r="S86" s="25">
        <f t="shared" si="828"/>
        <v>379.0779</v>
      </c>
      <c r="T86" s="28">
        <v>0.21099999999999999</v>
      </c>
      <c r="U86" s="25">
        <f t="shared" si="829"/>
        <v>3199.4174760000001</v>
      </c>
      <c r="V86" s="39">
        <v>0.503</v>
      </c>
      <c r="W86" s="25">
        <f t="shared" si="830"/>
        <v>7627.0473480000001</v>
      </c>
      <c r="X86" s="39">
        <v>0.37</v>
      </c>
      <c r="Y86" s="25">
        <f t="shared" si="831"/>
        <v>5610.3529200000003</v>
      </c>
      <c r="Z86" s="47">
        <v>3.0100000000000001E-3</v>
      </c>
      <c r="AA86" s="18">
        <f t="shared" si="832"/>
        <v>45.640979160000001</v>
      </c>
      <c r="AB86" s="27">
        <f>IF(M86&gt;0,(AD86+AL86)/M86,0)</f>
        <v>3.3206628004428642E-3</v>
      </c>
      <c r="AC86" s="47">
        <v>1.9000000000000001E-4</v>
      </c>
      <c r="AD86" s="37">
        <f t="shared" si="833"/>
        <v>2.8809920400000002</v>
      </c>
      <c r="AE86" s="28">
        <v>0.219</v>
      </c>
      <c r="AF86" s="41">
        <f t="shared" si="834"/>
        <v>45.338256000000001</v>
      </c>
      <c r="AG86" s="28">
        <f t="shared" si="835"/>
        <v>0.93769059793528287</v>
      </c>
      <c r="AH86" s="29">
        <f t="shared" si="664"/>
        <v>0.94356435289759333</v>
      </c>
      <c r="AI86" s="43">
        <v>227</v>
      </c>
      <c r="AJ86" s="39">
        <v>8.7999999999999995E-2</v>
      </c>
      <c r="AK86" s="28">
        <v>0.2293</v>
      </c>
      <c r="AL86" s="41">
        <f t="shared" si="836"/>
        <v>47.470603199999999</v>
      </c>
      <c r="AM86" s="18">
        <v>1.65</v>
      </c>
      <c r="AN86" s="18"/>
      <c r="AO86" s="122">
        <f>AO85+AI86-AN86</f>
        <v>3194.5300000000016</v>
      </c>
      <c r="AP86" s="105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89"/>
      <c r="B87" s="49" t="s">
        <v>38</v>
      </c>
      <c r="C87" s="50"/>
      <c r="D87" s="51">
        <f t="shared" ref="D87" si="837">SUM(D84:D86)</f>
        <v>53017</v>
      </c>
      <c r="E87" s="51"/>
      <c r="F87" s="51">
        <f t="shared" ref="F87" si="838">SUM(F84:F86)</f>
        <v>50410</v>
      </c>
      <c r="G87" s="52"/>
      <c r="H87" s="52"/>
      <c r="I87" s="51">
        <f t="shared" ref="I87:K87" si="839">SUM(I84:I86)</f>
        <v>54099</v>
      </c>
      <c r="J87" s="52"/>
      <c r="K87" s="51">
        <f t="shared" si="839"/>
        <v>48811</v>
      </c>
      <c r="L87" s="21">
        <f t="shared" ref="L87" si="840">IF(K87&gt;0,(K84*L84+K85*L85+K86*L86)/K87,0)</f>
        <v>7.2003216488086705E-2</v>
      </c>
      <c r="M87" s="52">
        <f t="shared" ref="M87" si="841">M84+M85+M86</f>
        <v>45296.451000000001</v>
      </c>
      <c r="N87" s="53">
        <f t="shared" ref="N87" si="842">IF(M87&gt;0,O87/M87,0)</f>
        <v>0.6928421196177158</v>
      </c>
      <c r="O87" s="54">
        <f t="shared" ref="O87" si="843">O84+O85+O86</f>
        <v>31383.289122000002</v>
      </c>
      <c r="P87" s="21">
        <f t="shared" ref="P87" si="844">IF(M87&gt;0,Q87/M87,0)</f>
        <v>0.27983886002459663</v>
      </c>
      <c r="Q87" s="54">
        <f t="shared" ref="Q87" si="845">Q84+Q85+Q86</f>
        <v>12675.707211000001</v>
      </c>
      <c r="R87" s="21">
        <f t="shared" ref="R87" si="846">IF(M87&gt;0,S87/M87,0)</f>
        <v>2.7319020357687625E-2</v>
      </c>
      <c r="S87" s="54">
        <f t="shared" ref="S87" si="847">S84+S85+S86</f>
        <v>1237.454667</v>
      </c>
      <c r="T87" s="21">
        <f t="shared" ref="T87" si="848">IF(M87&gt;0,U87/M87,0)</f>
        <v>0.21632197721185709</v>
      </c>
      <c r="U87" s="54">
        <f t="shared" ref="U87" si="849">U84+U85+U86</f>
        <v>9798.6178410000011</v>
      </c>
      <c r="V87" s="21">
        <f t="shared" ref="V87" si="850">IF(M87&gt;0,W87/M87,0)</f>
        <v>0.49967132650193724</v>
      </c>
      <c r="W87" s="54">
        <f t="shared" ref="W87" si="851">W84+W85+W86</f>
        <v>22633.337757000001</v>
      </c>
      <c r="X87" s="21">
        <f t="shared" ref="X87" si="852">IF(M87&gt;0,Y87/M87,0)</f>
        <v>0.37665247151482134</v>
      </c>
      <c r="Y87" s="54">
        <f t="shared" ref="Y87" si="853">Y84+Y85+Y86</f>
        <v>17061.020220000002</v>
      </c>
      <c r="Z87" s="55">
        <f t="shared" ref="Z87" si="854">IF(M87&gt;0,AA87/M87,0)</f>
        <v>3.059873221855725E-3</v>
      </c>
      <c r="AA87" s="56">
        <f t="shared" ref="AA87" si="855">SUM(AA84:AA86)</f>
        <v>138.60139745999999</v>
      </c>
      <c r="AB87" s="55">
        <f t="shared" ref="AB87" si="856">IF(M87&gt;0,(AB84*M84+AB85*M85+AB86*M86)/M87,0)</f>
        <v>3.4878511583611702E-3</v>
      </c>
      <c r="AC87" s="55">
        <f t="shared" ref="AC87" si="857">IF(K87&gt;0,(K84*AC84+K85*AC85+K86*AC86)/K87,0)</f>
        <v>1.8000102435926328E-4</v>
      </c>
      <c r="AD87" s="52">
        <f t="shared" ref="AD87" si="858">SUM(AD84:AD86)</f>
        <v>8.1534054900000008</v>
      </c>
      <c r="AE87" s="53">
        <f t="shared" ref="AE87" si="859">IF(K87&gt;0,(K84*AE84+K85*AE85+K86*AE86)/K87,0)</f>
        <v>0.22626998832230441</v>
      </c>
      <c r="AF87" s="58">
        <f t="shared" ref="AF87" si="860">SUM(AF84:AF86)</f>
        <v>143.19616400000001</v>
      </c>
      <c r="AG87" s="53">
        <f t="shared" ref="AG87" si="861">IF(AND(AA87&gt;0),((AA84*AG84+AA85*AG85+AA86*AG86)/AA87),0)</f>
        <v>0.94192441736782717</v>
      </c>
      <c r="AH87" s="57">
        <f t="shared" si="664"/>
        <v>0.94911375136613729</v>
      </c>
      <c r="AI87" s="51">
        <f t="shared" ref="AI87" si="862">SUM(AI84:AI86)</f>
        <v>693</v>
      </c>
      <c r="AJ87" s="21">
        <f t="shared" ref="AJ87" si="863">IF(AI87&gt;0,(AJ84*AI84+AJ85*AI85+AJ86*AI86)/AI87,0)</f>
        <v>8.6686868686868687E-2</v>
      </c>
      <c r="AK87" s="53">
        <f t="shared" ref="AK87" si="864">IF(K87&gt;0,(AK84*K84+AK85*K85+AK86*K86)/K87,0)</f>
        <v>0.23670384954211141</v>
      </c>
      <c r="AL87" s="58">
        <f t="shared" ref="AL87" si="865">SUM(AL84:AL86)</f>
        <v>149.8338736</v>
      </c>
      <c r="AM87" s="56"/>
      <c r="AN87" s="56">
        <f t="shared" ref="AN87" si="866">SUM(AN84:AN86)</f>
        <v>0</v>
      </c>
      <c r="AO87" s="106"/>
      <c r="AP87" s="107">
        <f>AO86</f>
        <v>3194.5300000000016</v>
      </c>
      <c r="AQ87" s="51">
        <f t="shared" ref="AQ87" si="867">SUM(AQ84:AQ86)</f>
        <v>0</v>
      </c>
      <c r="AR87" s="59"/>
      <c r="AS87" s="58"/>
      <c r="AT87" s="58"/>
      <c r="AU87" s="58"/>
      <c r="AV87" s="58"/>
    </row>
    <row r="88" spans="1:48" x14ac:dyDescent="0.2">
      <c r="A88" s="187">
        <v>22</v>
      </c>
      <c r="B88" s="23">
        <v>1</v>
      </c>
      <c r="C88" s="11" t="s">
        <v>52</v>
      </c>
      <c r="D88" s="12">
        <v>16188</v>
      </c>
      <c r="E88" s="12">
        <v>1</v>
      </c>
      <c r="F88" s="12">
        <v>18230</v>
      </c>
      <c r="G88" s="13">
        <v>2.5</v>
      </c>
      <c r="H88" s="13">
        <v>5.0999999999999996</v>
      </c>
      <c r="I88" s="12">
        <v>19527</v>
      </c>
      <c r="J88" s="147">
        <v>8.5</v>
      </c>
      <c r="K88" s="12">
        <v>16157</v>
      </c>
      <c r="L88" s="14">
        <v>7.0999999999999994E-2</v>
      </c>
      <c r="M88" s="24">
        <f t="shared" ref="M88:M90" si="868">K88*(1-L88)</f>
        <v>15009.853000000001</v>
      </c>
      <c r="N88" s="15">
        <v>0.57799999999999996</v>
      </c>
      <c r="O88" s="25">
        <f t="shared" ref="O88:O90" si="869">M88*N88</f>
        <v>8675.6950340000003</v>
      </c>
      <c r="P88" s="14">
        <v>0.39900000000000002</v>
      </c>
      <c r="Q88" s="25">
        <f t="shared" ref="Q88:Q90" si="870">M88*P88</f>
        <v>5988.9313470000006</v>
      </c>
      <c r="R88" s="16">
        <v>2.3E-2</v>
      </c>
      <c r="S88" s="25">
        <f t="shared" ref="S88:S90" si="871">M88*R88</f>
        <v>345.22661900000003</v>
      </c>
      <c r="T88" s="26">
        <v>0.21</v>
      </c>
      <c r="U88" s="25">
        <f t="shared" ref="U88:U90" si="872">M88*T88</f>
        <v>3152.0691300000003</v>
      </c>
      <c r="V88" s="16">
        <v>0.498</v>
      </c>
      <c r="W88" s="25">
        <f t="shared" ref="W88:W90" si="873">M88*V88</f>
        <v>7474.9067940000004</v>
      </c>
      <c r="X88" s="16">
        <v>0.38</v>
      </c>
      <c r="Y88" s="25">
        <f t="shared" ref="Y88:Y90" si="874">X88*M88</f>
        <v>5703.7441400000007</v>
      </c>
      <c r="Z88" s="17">
        <v>3.1199999999999999E-3</v>
      </c>
      <c r="AA88" s="18">
        <f t="shared" ref="AA88:AA90" si="875">M88*Z88</f>
        <v>46.830741360000005</v>
      </c>
      <c r="AB88" s="27">
        <f>IF(M88&gt;0,(AD88+AL88)/M88,0)</f>
        <v>3.3751543469479678E-3</v>
      </c>
      <c r="AC88" s="17">
        <v>2.0000000000000001E-4</v>
      </c>
      <c r="AD88" s="24">
        <f t="shared" ref="AD88:AD90" si="876">AC88*M88</f>
        <v>3.0019706000000004</v>
      </c>
      <c r="AE88" s="118">
        <v>0.22020000000000001</v>
      </c>
      <c r="AF88" s="30">
        <f t="shared" ref="AF88:AF90" si="877">AI88*(1-AJ88)*AE88</f>
        <v>46.641883200000002</v>
      </c>
      <c r="AG88" s="28">
        <f t="shared" ref="AG88:AG90" si="878">IF(AND(AE88&gt;0,AC88&gt;0,Z88&gt;0),((Z88-AC88)*AE88)/((AE88-AC88)*Z88),0)</f>
        <v>0.93674825174825171</v>
      </c>
      <c r="AH88" s="60">
        <f t="shared" si="664"/>
        <v>0.94158041105205625</v>
      </c>
      <c r="AI88" s="12">
        <v>232</v>
      </c>
      <c r="AJ88" s="14">
        <v>8.6999999999999994E-2</v>
      </c>
      <c r="AK88" s="15">
        <v>0.22500000000000001</v>
      </c>
      <c r="AL88" s="30">
        <f t="shared" ref="AL88:AL90" si="879">AI88*(1-AJ88)*AK88</f>
        <v>47.6586</v>
      </c>
      <c r="AM88" s="19">
        <v>1.65</v>
      </c>
      <c r="AN88" s="19"/>
      <c r="AO88" s="102">
        <f>AO86+AI88-AN88</f>
        <v>3426.5300000000016</v>
      </c>
      <c r="AP88" s="103"/>
      <c r="AQ88" s="12"/>
      <c r="AR88" s="31"/>
      <c r="AS88" s="20"/>
      <c r="AT88" s="20"/>
      <c r="AU88" s="20"/>
      <c r="AV88" s="20"/>
    </row>
    <row r="89" spans="1:48" x14ac:dyDescent="0.2">
      <c r="A89" s="188"/>
      <c r="B89" s="33">
        <v>2</v>
      </c>
      <c r="C89" s="11" t="s">
        <v>53</v>
      </c>
      <c r="D89" s="34">
        <v>20232</v>
      </c>
      <c r="E89" s="34">
        <v>2</v>
      </c>
      <c r="F89" s="34">
        <v>17643</v>
      </c>
      <c r="G89" s="35">
        <v>1.8</v>
      </c>
      <c r="H89" s="35">
        <v>4.2</v>
      </c>
      <c r="I89" s="34">
        <v>18886</v>
      </c>
      <c r="J89" s="35">
        <v>7.7</v>
      </c>
      <c r="K89" s="34">
        <v>16143</v>
      </c>
      <c r="L89" s="36">
        <v>7.6999999999999999E-2</v>
      </c>
      <c r="M89" s="37">
        <f t="shared" si="868"/>
        <v>14899.989000000001</v>
      </c>
      <c r="N89" s="38">
        <v>0.82</v>
      </c>
      <c r="O89" s="25">
        <f t="shared" si="869"/>
        <v>12217.99098</v>
      </c>
      <c r="P89" s="36">
        <v>0.13700000000000001</v>
      </c>
      <c r="Q89" s="25">
        <f t="shared" si="870"/>
        <v>2041.2984930000005</v>
      </c>
      <c r="R89" s="39">
        <v>4.2999999999999997E-2</v>
      </c>
      <c r="S89" s="25">
        <f t="shared" si="871"/>
        <v>640.69952699999999</v>
      </c>
      <c r="T89" s="28">
        <v>0.193</v>
      </c>
      <c r="U89" s="25">
        <f t="shared" si="872"/>
        <v>2875.6978770000005</v>
      </c>
      <c r="V89" s="39">
        <v>0.52100000000000002</v>
      </c>
      <c r="W89" s="25">
        <f t="shared" si="873"/>
        <v>7762.8942690000013</v>
      </c>
      <c r="X89" s="39">
        <v>0.38</v>
      </c>
      <c r="Y89" s="25">
        <f t="shared" si="874"/>
        <v>5661.995820000001</v>
      </c>
      <c r="Z89" s="40">
        <v>3.13E-3</v>
      </c>
      <c r="AA89" s="18">
        <f t="shared" si="875"/>
        <v>46.636965570000001</v>
      </c>
      <c r="AB89" s="27">
        <f>IF(M89&gt;0,(AD89+AL89)/M89,0)</f>
        <v>3.4655744913637183E-3</v>
      </c>
      <c r="AC89" s="40">
        <v>2.0000000000000001E-4</v>
      </c>
      <c r="AD89" s="37">
        <f t="shared" si="876"/>
        <v>2.9799978000000005</v>
      </c>
      <c r="AE89" s="28">
        <v>0.21829999999999999</v>
      </c>
      <c r="AF89" s="41">
        <f t="shared" si="877"/>
        <v>47.781503999999998</v>
      </c>
      <c r="AG89" s="28">
        <f t="shared" si="878"/>
        <v>0.93696065204430357</v>
      </c>
      <c r="AH89" s="29">
        <f t="shared" si="664"/>
        <v>0.94313803783472738</v>
      </c>
      <c r="AI89" s="34">
        <v>240</v>
      </c>
      <c r="AJ89" s="36">
        <v>8.7999999999999995E-2</v>
      </c>
      <c r="AK89" s="38">
        <v>0.2223</v>
      </c>
      <c r="AL89" s="41">
        <f t="shared" si="879"/>
        <v>48.657024</v>
      </c>
      <c r="AM89" s="42">
        <v>1.7</v>
      </c>
      <c r="AN89" s="42"/>
      <c r="AO89" s="122">
        <f>AO88+AI89-AN89</f>
        <v>3666.5300000000016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11" t="s">
        <v>50</v>
      </c>
      <c r="D90" s="43">
        <v>17800</v>
      </c>
      <c r="E90" s="43">
        <v>2</v>
      </c>
      <c r="F90" s="43">
        <v>16442</v>
      </c>
      <c r="G90" s="37">
        <v>3.2</v>
      </c>
      <c r="H90" s="37">
        <v>6.4</v>
      </c>
      <c r="I90" s="43">
        <v>17724</v>
      </c>
      <c r="J90" s="149">
        <v>7.5</v>
      </c>
      <c r="K90" s="43">
        <v>16056</v>
      </c>
      <c r="L90" s="39">
        <v>7.9000000000000001E-2</v>
      </c>
      <c r="M90" s="37">
        <f t="shared" si="868"/>
        <v>14787.576000000001</v>
      </c>
      <c r="N90" s="28">
        <v>0.69799999999999995</v>
      </c>
      <c r="O90" s="25">
        <f t="shared" si="869"/>
        <v>10321.728048000001</v>
      </c>
      <c r="P90" s="39">
        <v>0.255</v>
      </c>
      <c r="Q90" s="25">
        <f t="shared" si="870"/>
        <v>3770.8318800000002</v>
      </c>
      <c r="R90" s="39">
        <v>4.7E-2</v>
      </c>
      <c r="S90" s="25">
        <f t="shared" si="871"/>
        <v>695.01607200000001</v>
      </c>
      <c r="T90" s="28">
        <v>0.20499999999999999</v>
      </c>
      <c r="U90" s="25">
        <f t="shared" si="872"/>
        <v>3031.4530800000002</v>
      </c>
      <c r="V90" s="39">
        <v>0.503</v>
      </c>
      <c r="W90" s="25">
        <f t="shared" si="873"/>
        <v>7438.1507280000005</v>
      </c>
      <c r="X90" s="39">
        <v>0.38</v>
      </c>
      <c r="Y90" s="25">
        <f t="shared" si="874"/>
        <v>5619.2788800000008</v>
      </c>
      <c r="Z90" s="47">
        <v>3.0899999999999999E-3</v>
      </c>
      <c r="AA90" s="18">
        <f t="shared" si="875"/>
        <v>45.693609840000001</v>
      </c>
      <c r="AB90" s="27">
        <f>IF(M90&gt;0,(AD90+AL90)/M90,0)</f>
        <v>3.0435059647368843E-3</v>
      </c>
      <c r="AC90" s="47">
        <v>2.1000000000000001E-4</v>
      </c>
      <c r="AD90" s="37">
        <f t="shared" si="876"/>
        <v>3.1053909600000003</v>
      </c>
      <c r="AE90" s="28">
        <v>0.2112</v>
      </c>
      <c r="AF90" s="41">
        <f t="shared" si="877"/>
        <v>40.151654399999998</v>
      </c>
      <c r="AG90" s="28">
        <f t="shared" si="878"/>
        <v>0.93296650050593644</v>
      </c>
      <c r="AH90" s="29">
        <f t="shared" si="664"/>
        <v>0.93188854366206098</v>
      </c>
      <c r="AI90" s="43">
        <v>208</v>
      </c>
      <c r="AJ90" s="39">
        <v>8.5999999999999993E-2</v>
      </c>
      <c r="AK90" s="28">
        <v>0.22040000000000001</v>
      </c>
      <c r="AL90" s="41">
        <f t="shared" si="879"/>
        <v>41.900684800000001</v>
      </c>
      <c r="AM90" s="18">
        <v>1.65</v>
      </c>
      <c r="AN90" s="18"/>
      <c r="AO90" s="122">
        <f>AO89+AI90-AN90</f>
        <v>3874.5300000000016</v>
      </c>
      <c r="AP90" s="105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89"/>
      <c r="B91" s="49" t="s">
        <v>38</v>
      </c>
      <c r="C91" s="50"/>
      <c r="D91" s="51">
        <f t="shared" ref="D91" si="880">SUM(D88:D90)</f>
        <v>54220</v>
      </c>
      <c r="E91" s="51"/>
      <c r="F91" s="51">
        <f t="shared" ref="F91" si="881">SUM(F88:F90)</f>
        <v>52315</v>
      </c>
      <c r="G91" s="52"/>
      <c r="H91" s="52"/>
      <c r="I91" s="51">
        <f t="shared" ref="I91:K91" si="882">SUM(I88:I90)</f>
        <v>56137</v>
      </c>
      <c r="J91" s="52"/>
      <c r="K91" s="51">
        <f t="shared" si="882"/>
        <v>48356</v>
      </c>
      <c r="L91" s="21">
        <f t="shared" ref="L91" si="883">IF(K91&gt;0,(K88*L88+K89*L89+K90*L90)/K91,0)</f>
        <v>7.5659318388617752E-2</v>
      </c>
      <c r="M91" s="52">
        <f t="shared" ref="M91" si="884">M88+M89+M90</f>
        <v>44697.418000000005</v>
      </c>
      <c r="N91" s="53">
        <f t="shared" ref="N91" si="885">IF(M91&gt;0,O91/M91,0)</f>
        <v>0.69837175073513191</v>
      </c>
      <c r="O91" s="54">
        <f t="shared" ref="O91" si="886">O88+O89+O90</f>
        <v>31215.414062</v>
      </c>
      <c r="P91" s="21">
        <f t="shared" ref="P91" si="887">IF(M91&gt;0,Q91/M91,0)</f>
        <v>0.26402110564865289</v>
      </c>
      <c r="Q91" s="54">
        <f t="shared" ref="Q91" si="888">Q88+Q89+Q90</f>
        <v>11801.061720000002</v>
      </c>
      <c r="R91" s="21">
        <f t="shared" ref="R91" si="889">IF(M91&gt;0,S91/M91,0)</f>
        <v>3.7607143616215144E-2</v>
      </c>
      <c r="S91" s="54">
        <f t="shared" ref="S91" si="890">S88+S89+S90</f>
        <v>1680.9422180000001</v>
      </c>
      <c r="T91" s="21">
        <f t="shared" ref="T91" si="891">IF(M91&gt;0,U91/M91,0)</f>
        <v>0.20267882334948298</v>
      </c>
      <c r="U91" s="54">
        <f t="shared" ref="U91" si="892">U88+U89+U90</f>
        <v>9059.2200870000015</v>
      </c>
      <c r="V91" s="21">
        <f t="shared" ref="V91" si="893">IF(M91&gt;0,W91/M91,0)</f>
        <v>0.50732129070632226</v>
      </c>
      <c r="W91" s="54">
        <f t="shared" ref="W91" si="894">W88+W89+W90</f>
        <v>22675.951791000003</v>
      </c>
      <c r="X91" s="21">
        <f t="shared" ref="X91" si="895">IF(M91&gt;0,Y91/M91,0)</f>
        <v>0.38000000000000006</v>
      </c>
      <c r="Y91" s="54">
        <f t="shared" ref="Y91" si="896">Y88+Y89+Y90</f>
        <v>16985.018840000004</v>
      </c>
      <c r="Z91" s="55">
        <f t="shared" ref="Z91" si="897">IF(M91&gt;0,AA91/M91,0)</f>
        <v>3.113408402471928E-3</v>
      </c>
      <c r="AA91" s="56">
        <f t="shared" ref="AA91" si="898">SUM(AA88:AA90)</f>
        <v>139.16131677000001</v>
      </c>
      <c r="AB91" s="55">
        <f t="shared" ref="AB91" si="899">IF(M91&gt;0,(AB88*M88+AB89*M89+AB90*M90)/M91,0)</f>
        <v>3.2955744369842568E-3</v>
      </c>
      <c r="AC91" s="55">
        <f t="shared" ref="AC91" si="900">IF(K91&gt;0,(K88*AC88+K89*AC89+K90*AC90)/K91,0)</f>
        <v>2.0332037389362233E-4</v>
      </c>
      <c r="AD91" s="52">
        <f t="shared" ref="AD91" si="901">SUM(AD88:AD90)</f>
        <v>9.0873593600000007</v>
      </c>
      <c r="AE91" s="53">
        <f t="shared" ref="AE91" si="902">IF(K91&gt;0,(K88*AE88+K89*AE89+K90*AE90)/K91,0)</f>
        <v>0.21657737405906197</v>
      </c>
      <c r="AF91" s="58">
        <f t="shared" ref="AF91" si="903">SUM(AF88:AF90)</f>
        <v>134.57504160000002</v>
      </c>
      <c r="AG91" s="53">
        <f t="shared" ref="AG91" si="904">IF(AND(AA91&gt;0),((AA88*AG88+AA89*AG89+AA90*AG90)/AA91),0)</f>
        <v>0.93557769541646962</v>
      </c>
      <c r="AH91" s="57">
        <f t="shared" si="664"/>
        <v>0.93916295938609118</v>
      </c>
      <c r="AI91" s="51">
        <f t="shared" ref="AI91" si="905">SUM(AI88:AI90)</f>
        <v>680</v>
      </c>
      <c r="AJ91" s="21">
        <f t="shared" ref="AJ91" si="906">IF(AI91&gt;0,(AJ88*AI88+AJ89*AI89+AJ90*AI90)/AI91,0)</f>
        <v>8.7047058823529408E-2</v>
      </c>
      <c r="AK91" s="53">
        <f t="shared" ref="AK91" si="907">IF(K91&gt;0,(AK88*K88+AK89*K89+AK90*K90)/K91,0)</f>
        <v>0.22257126933575977</v>
      </c>
      <c r="AL91" s="58">
        <f t="shared" ref="AL91" si="908">SUM(AL88:AL90)</f>
        <v>138.21630880000001</v>
      </c>
      <c r="AM91" s="56"/>
      <c r="AN91" s="56">
        <f t="shared" ref="AN91" si="909">SUM(AN88:AN90)</f>
        <v>0</v>
      </c>
      <c r="AO91" s="106"/>
      <c r="AP91" s="107">
        <f>AO90</f>
        <v>3874.5300000000016</v>
      </c>
      <c r="AQ91" s="51">
        <f t="shared" ref="AQ91" si="910">SUM(AQ88:AQ90)</f>
        <v>0</v>
      </c>
      <c r="AR91" s="59"/>
      <c r="AS91" s="58"/>
      <c r="AT91" s="58"/>
      <c r="AU91" s="58"/>
      <c r="AV91" s="58"/>
    </row>
    <row r="92" spans="1:48" x14ac:dyDescent="0.2">
      <c r="A92" s="187">
        <v>23</v>
      </c>
      <c r="B92" s="23">
        <v>1</v>
      </c>
      <c r="C92" s="46" t="s">
        <v>54</v>
      </c>
      <c r="D92" s="12">
        <v>7511</v>
      </c>
      <c r="E92" s="12">
        <v>0</v>
      </c>
      <c r="F92" s="12">
        <v>14254</v>
      </c>
      <c r="G92" s="13">
        <v>2.2000000000000002</v>
      </c>
      <c r="H92" s="13">
        <v>5.0999999999999996</v>
      </c>
      <c r="I92" s="12">
        <v>14967</v>
      </c>
      <c r="J92" s="13">
        <v>8.3000000000000007</v>
      </c>
      <c r="K92" s="12">
        <v>16088</v>
      </c>
      <c r="L92" s="14">
        <v>8.2000000000000003E-2</v>
      </c>
      <c r="M92" s="24">
        <f t="shared" ref="M92:M94" si="911">K92*(1-L92)</f>
        <v>14768.784000000001</v>
      </c>
      <c r="N92" s="15">
        <v>0.55700000000000005</v>
      </c>
      <c r="O92" s="25">
        <f t="shared" ref="O92:O94" si="912">M92*N92</f>
        <v>8226.2126880000014</v>
      </c>
      <c r="P92" s="14">
        <v>0.42599999999999999</v>
      </c>
      <c r="Q92" s="25">
        <f t="shared" ref="Q92:Q94" si="913">M92*P92</f>
        <v>6291.5019840000004</v>
      </c>
      <c r="R92" s="16">
        <v>1.7000000000000001E-2</v>
      </c>
      <c r="S92" s="25">
        <f t="shared" ref="S92:S94" si="914">M92*R92</f>
        <v>251.06932800000004</v>
      </c>
      <c r="T92" s="26">
        <v>0.191</v>
      </c>
      <c r="U92" s="25">
        <f t="shared" ref="U92:U94" si="915">M92*T92</f>
        <v>2820.8377440000004</v>
      </c>
      <c r="V92" s="16">
        <v>0.49099999999999999</v>
      </c>
      <c r="W92" s="25">
        <f t="shared" ref="W92:W94" si="916">M92*V92</f>
        <v>7251.472944000001</v>
      </c>
      <c r="X92" s="16">
        <v>0.38</v>
      </c>
      <c r="Y92" s="25">
        <f t="shared" ref="Y92:Y94" si="917">X92*M92</f>
        <v>5612.137920000001</v>
      </c>
      <c r="Z92" s="17">
        <v>3.0000000000000001E-3</v>
      </c>
      <c r="AA92" s="18">
        <f t="shared" ref="AA92:AA94" si="918">M92*Z92</f>
        <v>44.306352000000004</v>
      </c>
      <c r="AB92" s="27">
        <f>IF(M92&gt;0,(AD92+AL92)/M92,0)</f>
        <v>3.3970972153157634E-3</v>
      </c>
      <c r="AC92" s="17">
        <v>2.0000000000000001E-4</v>
      </c>
      <c r="AD92" s="24">
        <f t="shared" ref="AD92:AD94" si="919">AC92*M92</f>
        <v>2.9537568000000003</v>
      </c>
      <c r="AE92" s="118">
        <v>0.20180000000000001</v>
      </c>
      <c r="AF92" s="30">
        <f t="shared" ref="AF92:AF94" si="920">AI92*(1-AJ92)*AE92</f>
        <v>46.868857200000008</v>
      </c>
      <c r="AG92" s="28">
        <f t="shared" ref="AG92:AG94" si="921">IF(AND(AE92&gt;0,AC92&gt;0,Z92&gt;0),((Z92-AC92)*AE92)/((AE92-AC92)*Z92),0)</f>
        <v>0.93425925925925923</v>
      </c>
      <c r="AH92" s="60">
        <f t="shared" si="664"/>
        <v>0.94205296789115045</v>
      </c>
      <c r="AI92" s="12">
        <v>253</v>
      </c>
      <c r="AJ92" s="14">
        <v>8.2000000000000003E-2</v>
      </c>
      <c r="AK92" s="15">
        <v>0.20330000000000001</v>
      </c>
      <c r="AL92" s="30">
        <f t="shared" ref="AL92:AL94" si="922">AI92*(1-AJ92)*AK92</f>
        <v>47.217238200000004</v>
      </c>
      <c r="AM92" s="19">
        <v>1.65</v>
      </c>
      <c r="AN92" s="19">
        <v>1397.38</v>
      </c>
      <c r="AO92" s="102">
        <f>AO90+AI92-AN92-AP92</f>
        <v>2730.1500000000015</v>
      </c>
      <c r="AP92" s="103"/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53</v>
      </c>
      <c r="D93" s="34">
        <v>20329</v>
      </c>
      <c r="E93" s="34">
        <v>4</v>
      </c>
      <c r="F93" s="34">
        <v>16224</v>
      </c>
      <c r="G93" s="35">
        <v>2.7</v>
      </c>
      <c r="H93" s="35">
        <v>3.5</v>
      </c>
      <c r="I93" s="34">
        <v>16823</v>
      </c>
      <c r="J93" s="35">
        <v>7.8</v>
      </c>
      <c r="K93" s="34">
        <v>15565</v>
      </c>
      <c r="L93" s="36">
        <v>7.8E-2</v>
      </c>
      <c r="M93" s="37">
        <f t="shared" si="911"/>
        <v>14350.93</v>
      </c>
      <c r="N93" s="38">
        <v>0.76900000000000002</v>
      </c>
      <c r="O93" s="25">
        <f t="shared" si="912"/>
        <v>11035.865170000001</v>
      </c>
      <c r="P93" s="36">
        <v>0.20200000000000001</v>
      </c>
      <c r="Q93" s="25">
        <f t="shared" si="913"/>
        <v>2898.8878600000003</v>
      </c>
      <c r="R93" s="39">
        <v>2.9000000000000001E-2</v>
      </c>
      <c r="S93" s="25">
        <f t="shared" si="914"/>
        <v>416.17697000000004</v>
      </c>
      <c r="T93" s="28">
        <v>0.19900000000000001</v>
      </c>
      <c r="U93" s="25">
        <f t="shared" si="915"/>
        <v>2855.8350700000001</v>
      </c>
      <c r="V93" s="39">
        <v>0.51800000000000002</v>
      </c>
      <c r="W93" s="25">
        <f t="shared" si="916"/>
        <v>7433.7817400000004</v>
      </c>
      <c r="X93" s="39">
        <v>0.38</v>
      </c>
      <c r="Y93" s="25">
        <f t="shared" si="917"/>
        <v>5453.3534</v>
      </c>
      <c r="Z93" s="40">
        <v>2.7599999999999999E-3</v>
      </c>
      <c r="AA93" s="18">
        <f t="shared" si="918"/>
        <v>39.608566799999998</v>
      </c>
      <c r="AB93" s="27">
        <f>IF(M93&gt;0,(AD93+AL93)/M93,0)</f>
        <v>2.7972626861116319E-3</v>
      </c>
      <c r="AC93" s="40">
        <v>1.8000000000000001E-4</v>
      </c>
      <c r="AD93" s="37">
        <f t="shared" si="919"/>
        <v>2.5831674000000002</v>
      </c>
      <c r="AE93" s="28">
        <v>0.21179999999999999</v>
      </c>
      <c r="AF93" s="41">
        <f t="shared" si="920"/>
        <v>37.331020799999997</v>
      </c>
      <c r="AG93" s="28">
        <f t="shared" si="921"/>
        <v>0.9355777172372135</v>
      </c>
      <c r="AH93" s="29">
        <f t="shared" si="664"/>
        <v>0.93644236611229514</v>
      </c>
      <c r="AI93" s="34">
        <v>192</v>
      </c>
      <c r="AJ93" s="36">
        <v>8.2000000000000003E-2</v>
      </c>
      <c r="AK93" s="38">
        <v>0.21310000000000001</v>
      </c>
      <c r="AL93" s="41">
        <f t="shared" si="922"/>
        <v>37.5601536</v>
      </c>
      <c r="AM93" s="42">
        <v>1.68</v>
      </c>
      <c r="AN93" s="42"/>
      <c r="AO93" s="122">
        <f>AO92+AI93-AN93</f>
        <v>2922.1500000000015</v>
      </c>
      <c r="AP93" s="105"/>
      <c r="AQ93" s="43"/>
      <c r="AR93" s="44"/>
      <c r="AS93" s="45"/>
      <c r="AT93" s="45"/>
      <c r="AU93" s="45"/>
      <c r="AV93" s="45"/>
    </row>
    <row r="94" spans="1:48" x14ac:dyDescent="0.2">
      <c r="A94" s="188"/>
      <c r="B94" s="33">
        <v>3</v>
      </c>
      <c r="C94" s="11" t="s">
        <v>50</v>
      </c>
      <c r="D94" s="43">
        <v>23680</v>
      </c>
      <c r="E94" s="43">
        <v>2</v>
      </c>
      <c r="F94" s="43">
        <v>19662</v>
      </c>
      <c r="G94" s="37">
        <v>3.8</v>
      </c>
      <c r="H94" s="37">
        <v>5.2</v>
      </c>
      <c r="I94" s="43">
        <v>19692</v>
      </c>
      <c r="J94" s="37">
        <v>6.6</v>
      </c>
      <c r="K94" s="43">
        <v>16368</v>
      </c>
      <c r="L94" s="39">
        <v>8.1000000000000003E-2</v>
      </c>
      <c r="M94" s="37">
        <f t="shared" si="911"/>
        <v>15042.192000000001</v>
      </c>
      <c r="N94" s="28">
        <v>0.621</v>
      </c>
      <c r="O94" s="25">
        <f t="shared" si="912"/>
        <v>9341.2012320000013</v>
      </c>
      <c r="P94" s="39">
        <v>0.35</v>
      </c>
      <c r="Q94" s="25">
        <f t="shared" si="913"/>
        <v>5264.7672000000002</v>
      </c>
      <c r="R94" s="39">
        <v>2.9000000000000001E-2</v>
      </c>
      <c r="S94" s="25">
        <f t="shared" si="914"/>
        <v>436.22356800000006</v>
      </c>
      <c r="T94" s="28">
        <v>0.20100000000000001</v>
      </c>
      <c r="U94" s="25">
        <f t="shared" si="915"/>
        <v>3023.4805920000003</v>
      </c>
      <c r="V94" s="39">
        <v>0.51400000000000001</v>
      </c>
      <c r="W94" s="25">
        <f t="shared" si="916"/>
        <v>7731.6866880000007</v>
      </c>
      <c r="X94" s="39">
        <v>0.39</v>
      </c>
      <c r="Y94" s="25">
        <f t="shared" si="917"/>
        <v>5866.4548800000002</v>
      </c>
      <c r="Z94" s="47">
        <v>2.96E-3</v>
      </c>
      <c r="AA94" s="18">
        <f t="shared" si="918"/>
        <v>44.524888320000002</v>
      </c>
      <c r="AB94" s="27">
        <f>IF(M94&gt;0,(AD94+AL94)/M94,0)</f>
        <v>2.922671441768593E-3</v>
      </c>
      <c r="AC94" s="47">
        <v>1.9000000000000001E-4</v>
      </c>
      <c r="AD94" s="37">
        <f t="shared" si="919"/>
        <v>2.8580164800000003</v>
      </c>
      <c r="AE94" s="28">
        <v>0.21909999999999999</v>
      </c>
      <c r="AF94" s="41">
        <f t="shared" si="920"/>
        <v>40.696729499999996</v>
      </c>
      <c r="AG94" s="28">
        <f t="shared" si="921"/>
        <v>0.93662303525946122</v>
      </c>
      <c r="AH94" s="29">
        <f t="shared" si="664"/>
        <v>0.93579442062464135</v>
      </c>
      <c r="AI94" s="43">
        <v>203</v>
      </c>
      <c r="AJ94" s="39">
        <v>8.5000000000000006E-2</v>
      </c>
      <c r="AK94" s="28">
        <v>0.2213</v>
      </c>
      <c r="AL94" s="41">
        <f t="shared" si="922"/>
        <v>41.105368499999997</v>
      </c>
      <c r="AM94" s="18">
        <v>1.6</v>
      </c>
      <c r="AN94" s="18"/>
      <c r="AO94" s="122">
        <f>AO93+AI94-AN94</f>
        <v>3125.1500000000015</v>
      </c>
      <c r="AP94" s="105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89"/>
      <c r="B95" s="49" t="s">
        <v>38</v>
      </c>
      <c r="C95" s="50"/>
      <c r="D95" s="51">
        <f t="shared" ref="D95" si="923">SUM(D92:D94)</f>
        <v>51520</v>
      </c>
      <c r="E95" s="51"/>
      <c r="F95" s="51">
        <f t="shared" ref="F95" si="924">SUM(F92:F94)</f>
        <v>50140</v>
      </c>
      <c r="G95" s="52"/>
      <c r="H95" s="52"/>
      <c r="I95" s="51">
        <f t="shared" ref="I95:K95" si="925">SUM(I92:I94)</f>
        <v>51482</v>
      </c>
      <c r="J95" s="52"/>
      <c r="K95" s="51">
        <f t="shared" si="925"/>
        <v>48021</v>
      </c>
      <c r="L95" s="21">
        <f t="shared" ref="L95" si="926">IF(K95&gt;0,(K92*L92+K93*L93+K94*L94)/K95,0)</f>
        <v>8.0362633014722726E-2</v>
      </c>
      <c r="M95" s="52">
        <f t="shared" ref="M95" si="927">M92+M93+M94</f>
        <v>44161.906000000003</v>
      </c>
      <c r="N95" s="53">
        <f t="shared" ref="N95" si="928">IF(M95&gt;0,O95/M95,0)</f>
        <v>0.64769122714042282</v>
      </c>
      <c r="O95" s="54">
        <f t="shared" ref="O95" si="929">O92+O93+O94</f>
        <v>28603.279090000004</v>
      </c>
      <c r="P95" s="21">
        <f t="shared" ref="P95" si="930">IF(M95&gt;0,Q95/M95,0)</f>
        <v>0.32732185617169696</v>
      </c>
      <c r="Q95" s="54">
        <f t="shared" ref="Q95" si="931">Q92+Q93+Q94</f>
        <v>14455.157044000001</v>
      </c>
      <c r="R95" s="21">
        <f t="shared" ref="R95" si="932">IF(M95&gt;0,S95/M95,0)</f>
        <v>2.4986916687880275E-2</v>
      </c>
      <c r="S95" s="54">
        <f t="shared" ref="S95" si="933">S92+S93+S94</f>
        <v>1103.4698660000001</v>
      </c>
      <c r="T95" s="21">
        <f t="shared" ref="T95" si="934">IF(M95&gt;0,U95/M95,0)</f>
        <v>0.19700584041821023</v>
      </c>
      <c r="U95" s="54">
        <f t="shared" ref="U95" si="935">U92+U93+U94</f>
        <v>8700.1534060000013</v>
      </c>
      <c r="V95" s="21">
        <f t="shared" ref="V95" si="936">IF(M95&gt;0,W95/M95,0)</f>
        <v>0.50760810396181721</v>
      </c>
      <c r="W95" s="54">
        <f t="shared" ref="W95" si="937">W92+W93+W94</f>
        <v>22416.941372000001</v>
      </c>
      <c r="X95" s="21">
        <f t="shared" ref="X95" si="938">IF(M95&gt;0,Y95/M95,0)</f>
        <v>0.38340614646478349</v>
      </c>
      <c r="Y95" s="54">
        <f t="shared" ref="Y95" si="939">Y92+Y93+Y94</f>
        <v>16931.946200000002</v>
      </c>
      <c r="Z95" s="55">
        <f t="shared" ref="Z95" si="940">IF(M95&gt;0,AA95/M95,0)</f>
        <v>2.9083845955380641E-3</v>
      </c>
      <c r="AA95" s="56">
        <f t="shared" ref="AA95" si="941">SUM(AA92:AA94)</f>
        <v>128.43980712000001</v>
      </c>
      <c r="AB95" s="55">
        <f t="shared" ref="AB95" si="942">IF(M95&gt;0,(AB92*M92+AB93*M93+AB94*M94)/M95,0)</f>
        <v>3.0405775733502085E-3</v>
      </c>
      <c r="AC95" s="55">
        <f t="shared" ref="AC95" si="943">IF(K95&gt;0,(K92*AC92+K93*AC93+K94*AC94)/K95,0)</f>
        <v>1.901089106849087E-4</v>
      </c>
      <c r="AD95" s="52">
        <f t="shared" ref="AD95" si="944">SUM(AD92:AD94)</f>
        <v>8.3949406800000013</v>
      </c>
      <c r="AE95" s="53">
        <f t="shared" ref="AE95" si="945">IF(K95&gt;0,(K92*AE92+K93*AE93+K94*AE94)/K95,0)</f>
        <v>0.21093801045375982</v>
      </c>
      <c r="AF95" s="58">
        <f t="shared" ref="AF95" si="946">SUM(AF92:AF94)</f>
        <v>124.89660750000002</v>
      </c>
      <c r="AG95" s="53">
        <f t="shared" ref="AG95" si="947">IF(AND(AA95&gt;0),((AA92*AG92+AA93*AG93+AA94*AG94)/AA95),0)</f>
        <v>0.93548527397265846</v>
      </c>
      <c r="AH95" s="57">
        <f t="shared" si="664"/>
        <v>0.93831505673870264</v>
      </c>
      <c r="AI95" s="51">
        <f t="shared" ref="AI95" si="948">SUM(AI92:AI94)</f>
        <v>648</v>
      </c>
      <c r="AJ95" s="21">
        <f t="shared" ref="AJ95" si="949">IF(AI95&gt;0,(AJ92*AI92+AJ93*AI93+AJ94*AI94)/AI95,0)</f>
        <v>8.2939814814814827E-2</v>
      </c>
      <c r="AK95" s="53">
        <f t="shared" ref="AK95" si="950">IF(K95&gt;0,(AK92*K92+AK93*K93+AK94*K94)/K95,0)</f>
        <v>0.21261178026280167</v>
      </c>
      <c r="AL95" s="58">
        <f t="shared" ref="AL95" si="951">SUM(AL92:AL94)</f>
        <v>125.8827603</v>
      </c>
      <c r="AM95" s="56"/>
      <c r="AN95" s="56">
        <f t="shared" ref="AN95" si="952">SUM(AN92:AN94)</f>
        <v>1397.38</v>
      </c>
      <c r="AO95" s="106"/>
      <c r="AP95" s="107">
        <f>AO94</f>
        <v>3125.1500000000015</v>
      </c>
      <c r="AQ95" s="51">
        <f t="shared" ref="AQ95" si="953">SUM(AQ92:AQ94)</f>
        <v>0</v>
      </c>
      <c r="AR95" s="59"/>
      <c r="AS95" s="58"/>
      <c r="AT95" s="58"/>
      <c r="AU95" s="58"/>
      <c r="AV95" s="58"/>
    </row>
    <row r="96" spans="1:48" x14ac:dyDescent="0.2">
      <c r="A96" s="187">
        <v>24</v>
      </c>
      <c r="B96" s="23">
        <v>1</v>
      </c>
      <c r="C96" s="46" t="s">
        <v>54</v>
      </c>
      <c r="D96" s="12">
        <v>5945</v>
      </c>
      <c r="E96" s="12">
        <v>1</v>
      </c>
      <c r="F96" s="12">
        <v>14787</v>
      </c>
      <c r="G96" s="13">
        <v>2.6</v>
      </c>
      <c r="H96" s="13">
        <v>4.8</v>
      </c>
      <c r="I96" s="12">
        <v>16243</v>
      </c>
      <c r="J96" s="13">
        <v>6.5</v>
      </c>
      <c r="K96" s="12">
        <v>15820</v>
      </c>
      <c r="L96" s="14">
        <v>7.8E-2</v>
      </c>
      <c r="M96" s="24">
        <f t="shared" ref="M96:M98" si="954">K96*(1-L96)</f>
        <v>14586.04</v>
      </c>
      <c r="N96" s="15">
        <v>0.69599999999999995</v>
      </c>
      <c r="O96" s="25">
        <f t="shared" ref="O96:O98" si="955">M96*N96</f>
        <v>10151.88384</v>
      </c>
      <c r="P96" s="14">
        <v>0.29199999999999998</v>
      </c>
      <c r="Q96" s="25">
        <f t="shared" ref="Q96:Q98" si="956">M96*P96</f>
        <v>4259.1236799999997</v>
      </c>
      <c r="R96" s="16">
        <v>1.2E-2</v>
      </c>
      <c r="S96" s="25">
        <f t="shared" ref="S96:S98" si="957">M96*R96</f>
        <v>175.03248000000002</v>
      </c>
      <c r="T96" s="26">
        <v>0.188</v>
      </c>
      <c r="U96" s="25">
        <f t="shared" ref="U96:U98" si="958">M96*T96</f>
        <v>2742.1755200000002</v>
      </c>
      <c r="V96" s="16">
        <v>0.53100000000000003</v>
      </c>
      <c r="W96" s="25">
        <f t="shared" ref="W96:W98" si="959">M96*V96</f>
        <v>7745.1872400000011</v>
      </c>
      <c r="X96" s="16">
        <v>0.38</v>
      </c>
      <c r="Y96" s="25">
        <f t="shared" ref="Y96:Y98" si="960">X96*M96</f>
        <v>5542.6952000000001</v>
      </c>
      <c r="Z96" s="17">
        <v>3.0599999999999998E-3</v>
      </c>
      <c r="AA96" s="18">
        <f t="shared" ref="AA96:AA98" si="961">M96*Z96</f>
        <v>44.633282399999999</v>
      </c>
      <c r="AB96" s="27">
        <f>IF(M96&gt;0,(AD96+AL96)/M96,0)</f>
        <v>3.1101122031750908E-3</v>
      </c>
      <c r="AC96" s="17">
        <v>2.0000000000000001E-4</v>
      </c>
      <c r="AD96" s="24">
        <f t="shared" ref="AD96:AD98" si="962">AC96*M96</f>
        <v>2.9172080000000005</v>
      </c>
      <c r="AE96" s="118">
        <v>0.22209999999999999</v>
      </c>
      <c r="AF96" s="30">
        <f t="shared" ref="AF96:AF98" si="963">AI96*(1-AJ96)*AE96</f>
        <v>41.751468500000001</v>
      </c>
      <c r="AG96" s="28">
        <f t="shared" ref="AG96:AG98" si="964">IF(AND(AE96&gt;0,AC96&gt;0,Z96&gt;0),((Z96-AC96)*AE96)/((AE96-AC96)*Z96),0)</f>
        <v>0.93548292082342921</v>
      </c>
      <c r="AH96" s="60">
        <f t="shared" si="664"/>
        <v>0.93652315402205988</v>
      </c>
      <c r="AI96" s="12">
        <v>205</v>
      </c>
      <c r="AJ96" s="14">
        <v>8.3000000000000004E-2</v>
      </c>
      <c r="AK96" s="15">
        <v>0.2258</v>
      </c>
      <c r="AL96" s="30">
        <f t="shared" ref="AL96:AL98" si="965">AI96*(1-AJ96)*AK96</f>
        <v>42.447013000000005</v>
      </c>
      <c r="AM96" s="19">
        <v>1.65</v>
      </c>
      <c r="AN96" s="19">
        <v>1222.42</v>
      </c>
      <c r="AO96" s="102">
        <f>AO94+AI96-AN96</f>
        <v>2107.7300000000014</v>
      </c>
      <c r="AP96" s="103"/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1" t="s">
        <v>49</v>
      </c>
      <c r="D97" s="34">
        <v>18200</v>
      </c>
      <c r="E97" s="34">
        <v>7</v>
      </c>
      <c r="F97" s="34">
        <v>16702</v>
      </c>
      <c r="G97" s="35">
        <v>6</v>
      </c>
      <c r="H97" s="35">
        <v>6.5</v>
      </c>
      <c r="I97" s="34">
        <v>17179</v>
      </c>
      <c r="J97" s="35">
        <v>6.5</v>
      </c>
      <c r="K97" s="34">
        <v>16360</v>
      </c>
      <c r="L97" s="36">
        <v>7.2999999999999995E-2</v>
      </c>
      <c r="M97" s="37">
        <f t="shared" si="954"/>
        <v>15165.720000000001</v>
      </c>
      <c r="N97" s="38">
        <v>0.7</v>
      </c>
      <c r="O97" s="25">
        <f t="shared" si="955"/>
        <v>10616.004000000001</v>
      </c>
      <c r="P97" s="36">
        <v>0.27200000000000002</v>
      </c>
      <c r="Q97" s="25">
        <f t="shared" si="956"/>
        <v>4125.0758400000004</v>
      </c>
      <c r="R97" s="39">
        <v>2.8000000000000001E-2</v>
      </c>
      <c r="S97" s="25">
        <f t="shared" si="957"/>
        <v>424.64016000000004</v>
      </c>
      <c r="T97" s="28">
        <v>0.19500000000000001</v>
      </c>
      <c r="U97" s="25">
        <f t="shared" si="958"/>
        <v>2957.3154000000004</v>
      </c>
      <c r="V97" s="39">
        <v>0.51700000000000002</v>
      </c>
      <c r="W97" s="25">
        <f t="shared" si="959"/>
        <v>7840.6772400000009</v>
      </c>
      <c r="X97" s="39">
        <v>0.38</v>
      </c>
      <c r="Y97" s="25">
        <f t="shared" si="960"/>
        <v>5762.9736000000003</v>
      </c>
      <c r="Z97" s="40">
        <v>3.0699999999999998E-3</v>
      </c>
      <c r="AA97" s="18">
        <f t="shared" si="961"/>
        <v>46.558760400000004</v>
      </c>
      <c r="AB97" s="27">
        <f>IF(M97&gt;0,(AD97+AL97)/M97,0)</f>
        <v>3.0918624107526714E-3</v>
      </c>
      <c r="AC97" s="40">
        <v>2.0000000000000001E-4</v>
      </c>
      <c r="AD97" s="37">
        <f t="shared" si="962"/>
        <v>3.0331440000000005</v>
      </c>
      <c r="AE97" s="28">
        <v>0.21729999999999999</v>
      </c>
      <c r="AF97" s="41">
        <f t="shared" si="963"/>
        <v>43.240309699999997</v>
      </c>
      <c r="AG97" s="28">
        <f t="shared" si="964"/>
        <v>0.93571463937572108</v>
      </c>
      <c r="AH97" s="29">
        <f t="shared" si="664"/>
        <v>0.93616358176746817</v>
      </c>
      <c r="AI97" s="34">
        <v>217</v>
      </c>
      <c r="AJ97" s="36">
        <v>8.3000000000000004E-2</v>
      </c>
      <c r="AK97" s="38">
        <v>0.22040000000000001</v>
      </c>
      <c r="AL97" s="41">
        <f t="shared" si="965"/>
        <v>43.857175600000005</v>
      </c>
      <c r="AM97" s="42">
        <v>1.65</v>
      </c>
      <c r="AN97" s="42"/>
      <c r="AO97" s="122">
        <f>AO96+AI97-AN97</f>
        <v>2324.7300000000014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46" t="s">
        <v>50</v>
      </c>
      <c r="D98" s="43">
        <v>22855</v>
      </c>
      <c r="E98" s="43">
        <v>5</v>
      </c>
      <c r="F98" s="43">
        <v>18765</v>
      </c>
      <c r="G98" s="37">
        <v>4.0999999999999996</v>
      </c>
      <c r="H98" s="37">
        <v>5.7</v>
      </c>
      <c r="I98" s="43">
        <v>18734</v>
      </c>
      <c r="J98" s="37">
        <v>5.7</v>
      </c>
      <c r="K98" s="43">
        <v>16342</v>
      </c>
      <c r="L98" s="39">
        <v>7.6999999999999999E-2</v>
      </c>
      <c r="M98" s="37">
        <f t="shared" si="954"/>
        <v>15083.666000000001</v>
      </c>
      <c r="N98" s="28">
        <v>0.64</v>
      </c>
      <c r="O98" s="25">
        <f t="shared" si="955"/>
        <v>9653.5462400000015</v>
      </c>
      <c r="P98" s="39">
        <v>0.22600000000000001</v>
      </c>
      <c r="Q98" s="25">
        <f t="shared" si="956"/>
        <v>3408.9085160000004</v>
      </c>
      <c r="R98" s="39">
        <v>0.13400000000000001</v>
      </c>
      <c r="S98" s="25">
        <f t="shared" si="957"/>
        <v>2021.2112440000003</v>
      </c>
      <c r="T98" s="28">
        <v>0.20699999999999999</v>
      </c>
      <c r="U98" s="25">
        <f t="shared" si="958"/>
        <v>3122.3188620000001</v>
      </c>
      <c r="V98" s="39">
        <v>0.52700000000000002</v>
      </c>
      <c r="W98" s="25">
        <f t="shared" si="959"/>
        <v>7949.0919820000008</v>
      </c>
      <c r="X98" s="39">
        <v>0.39</v>
      </c>
      <c r="Y98" s="25">
        <f t="shared" si="960"/>
        <v>5882.6297400000003</v>
      </c>
      <c r="Z98" s="47">
        <v>2.97E-3</v>
      </c>
      <c r="AA98" s="18">
        <f t="shared" si="961"/>
        <v>44.798488020000001</v>
      </c>
      <c r="AB98" s="27">
        <f>IF(M98&gt;0,(AD98+AL98)/M98,0)</f>
        <v>3.1355930408429886E-3</v>
      </c>
      <c r="AC98" s="47">
        <v>1.9000000000000001E-4</v>
      </c>
      <c r="AD98" s="37">
        <f t="shared" si="962"/>
        <v>2.8658965400000005</v>
      </c>
      <c r="AE98" s="28">
        <v>0.21310000000000001</v>
      </c>
      <c r="AF98" s="41">
        <f t="shared" si="963"/>
        <v>43.672074700000003</v>
      </c>
      <c r="AG98" s="28">
        <f t="shared" si="964"/>
        <v>0.93686224257827277</v>
      </c>
      <c r="AH98" s="29">
        <f t="shared" si="664"/>
        <v>0.94022940372039099</v>
      </c>
      <c r="AI98" s="43">
        <v>223</v>
      </c>
      <c r="AJ98" s="39">
        <v>8.1000000000000003E-2</v>
      </c>
      <c r="AK98" s="28">
        <v>0.21679999999999999</v>
      </c>
      <c r="AL98" s="41">
        <f t="shared" si="965"/>
        <v>44.430341599999998</v>
      </c>
      <c r="AM98" s="18">
        <v>1.65</v>
      </c>
      <c r="AN98" s="18"/>
      <c r="AO98" s="122">
        <f>AO97+AI98-AN98</f>
        <v>2547.7300000000014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66">SUM(D96:D98)</f>
        <v>47000</v>
      </c>
      <c r="E99" s="51"/>
      <c r="F99" s="51">
        <f t="shared" ref="F99" si="967">SUM(F96:F98)</f>
        <v>50254</v>
      </c>
      <c r="G99" s="52"/>
      <c r="H99" s="52"/>
      <c r="I99" s="51">
        <f t="shared" ref="I99:K99" si="968">SUM(I96:I98)</f>
        <v>52156</v>
      </c>
      <c r="J99" s="52"/>
      <c r="K99" s="51">
        <f t="shared" si="968"/>
        <v>48522</v>
      </c>
      <c r="L99" s="21">
        <f t="shared" ref="L99" si="969">IF(K99&gt;0,(K96*L96+K97*L97+K98*L98)/K99,0)</f>
        <v>7.5977371089402737E-2</v>
      </c>
      <c r="M99" s="52">
        <f t="shared" ref="M99" si="970">M96+M97+M98</f>
        <v>44835.426000000007</v>
      </c>
      <c r="N99" s="53">
        <f t="shared" ref="N99" si="971">IF(M99&gt;0,O99/M99,0)</f>
        <v>0.67851332738535819</v>
      </c>
      <c r="O99" s="54">
        <f t="shared" ref="O99" si="972">O96+O97+O98</f>
        <v>30421.434080000006</v>
      </c>
      <c r="P99" s="21">
        <f t="shared" ref="P99" si="973">IF(M99&gt;0,Q99/M99,0)</f>
        <v>0.26303102452957622</v>
      </c>
      <c r="Q99" s="54">
        <f t="shared" ref="Q99" si="974">Q96+Q97+Q98</f>
        <v>11793.108036000001</v>
      </c>
      <c r="R99" s="21">
        <f t="shared" ref="R99" si="975">IF(M99&gt;0,S99/M99,0)</f>
        <v>5.8455648085065585E-2</v>
      </c>
      <c r="S99" s="54">
        <f t="shared" ref="S99" si="976">S96+S97+S98</f>
        <v>2620.8838840000003</v>
      </c>
      <c r="T99" s="21">
        <f t="shared" ref="T99" si="977">IF(M99&gt;0,U99/M99,0)</f>
        <v>0.19675980734520063</v>
      </c>
      <c r="U99" s="54">
        <f t="shared" ref="U99" si="978">U96+U97+U98</f>
        <v>8821.8097820000003</v>
      </c>
      <c r="V99" s="21">
        <f t="shared" ref="V99" si="979">IF(M99&gt;0,W99/M99,0)</f>
        <v>0.52491876539770133</v>
      </c>
      <c r="W99" s="54">
        <f t="shared" ref="W99" si="980">W96+W97+W98</f>
        <v>23534.956462000002</v>
      </c>
      <c r="X99" s="21">
        <f t="shared" ref="X99" si="981">IF(M99&gt;0,Y99/M99,0)</f>
        <v>0.38336422943767717</v>
      </c>
      <c r="Y99" s="54">
        <f t="shared" ref="Y99" si="982">Y96+Y97+Y98</f>
        <v>17188.29854</v>
      </c>
      <c r="Z99" s="55">
        <f t="shared" ref="Z99" si="983">IF(M99&gt;0,AA99/M99,0)</f>
        <v>3.0331044656517815E-3</v>
      </c>
      <c r="AA99" s="56">
        <f t="shared" ref="AA99" si="984">SUM(AA96:AA98)</f>
        <v>135.99053082</v>
      </c>
      <c r="AB99" s="55">
        <f t="shared" ref="AB99" si="985">IF(M99&gt;0,(AB96*M96+AB97*M97+AB98*M98)/M99,0)</f>
        <v>3.1125114934783932E-3</v>
      </c>
      <c r="AC99" s="55">
        <f t="shared" ref="AC99" si="986">IF(K99&gt;0,(K96*AC96+K97*AC97+K98*AC98)/K99,0)</f>
        <v>1.966320431969004E-4</v>
      </c>
      <c r="AD99" s="52">
        <f t="shared" ref="AD99" si="987">SUM(AD96:AD98)</f>
        <v>8.8162485400000001</v>
      </c>
      <c r="AE99" s="53">
        <f t="shared" ref="AE99" si="988">IF(K99&gt;0,(K96*AE96+K97*AE97+K98*AE98)/K99,0)</f>
        <v>0.21745043897613453</v>
      </c>
      <c r="AF99" s="58">
        <f t="shared" ref="AF99" si="989">SUM(AF96:AF98)</f>
        <v>128.66385289999999</v>
      </c>
      <c r="AG99" s="53">
        <f t="shared" ref="AG99" si="990">IF(AND(AA99&gt;0),((AA96*AG96+AA97*AG97+AA98*AG98)/AA99),0)</f>
        <v>0.93601663487858311</v>
      </c>
      <c r="AH99" s="57">
        <f t="shared" si="664"/>
        <v>0.93765974674233421</v>
      </c>
      <c r="AI99" s="51">
        <f t="shared" ref="AI99" si="991">SUM(AI96:AI98)</f>
        <v>645</v>
      </c>
      <c r="AJ99" s="21">
        <f t="shared" ref="AJ99" si="992">IF(AI99&gt;0,(AJ96*AI96+AJ97*AI97+AJ98*AI98)/AI99,0)</f>
        <v>8.2308527131782938E-2</v>
      </c>
      <c r="AK99" s="53">
        <f t="shared" ref="AK99" si="993">IF(K99&gt;0,(AK96*K96+AK97*K97+AK98*K98)/K99,0)</f>
        <v>0.22094813898850008</v>
      </c>
      <c r="AL99" s="58">
        <f t="shared" ref="AL99" si="994">SUM(AL96:AL98)</f>
        <v>130.73453019999999</v>
      </c>
      <c r="AM99" s="56"/>
      <c r="AN99" s="56">
        <f t="shared" ref="AN99" si="995">SUM(AN96:AN98)</f>
        <v>1222.42</v>
      </c>
      <c r="AO99" s="106"/>
      <c r="AP99" s="107">
        <f>AO98</f>
        <v>2547.7300000000014</v>
      </c>
      <c r="AQ99" s="51">
        <f t="shared" ref="AQ99" si="996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46" t="s">
        <v>54</v>
      </c>
      <c r="D100" s="12">
        <v>7671</v>
      </c>
      <c r="E100" s="12">
        <v>2</v>
      </c>
      <c r="F100" s="12">
        <v>15522</v>
      </c>
      <c r="G100" s="13">
        <v>6</v>
      </c>
      <c r="H100" s="13">
        <v>5.5</v>
      </c>
      <c r="I100" s="12">
        <v>16362</v>
      </c>
      <c r="J100" s="13">
        <v>5.5</v>
      </c>
      <c r="K100" s="12">
        <v>15673</v>
      </c>
      <c r="L100" s="14">
        <v>7.9000000000000001E-2</v>
      </c>
      <c r="M100" s="24">
        <f t="shared" ref="M100:M102" si="997">K100*(1-L100)</f>
        <v>14434.833000000001</v>
      </c>
      <c r="N100" s="15">
        <v>0.747</v>
      </c>
      <c r="O100" s="25">
        <f t="shared" ref="O100:O102" si="998">M100*N100</f>
        <v>10782.820251000001</v>
      </c>
      <c r="P100" s="14">
        <v>0.223</v>
      </c>
      <c r="Q100" s="25">
        <f t="shared" ref="Q100:Q102" si="999">M100*P100</f>
        <v>3218.9677590000001</v>
      </c>
      <c r="R100" s="16">
        <v>0.03</v>
      </c>
      <c r="S100" s="25">
        <f t="shared" ref="S100:S102" si="1000">M100*R100</f>
        <v>433.04498999999998</v>
      </c>
      <c r="T100" s="26">
        <v>0.184</v>
      </c>
      <c r="U100" s="25">
        <f t="shared" ref="U100:U102" si="1001">M100*T100</f>
        <v>2656.0092720000002</v>
      </c>
      <c r="V100" s="16">
        <v>0.53200000000000003</v>
      </c>
      <c r="W100" s="25">
        <f t="shared" ref="W100:W102" si="1002">M100*V100</f>
        <v>7679.3311560000011</v>
      </c>
      <c r="X100" s="16">
        <v>0.38</v>
      </c>
      <c r="Y100" s="25">
        <f t="shared" ref="Y100:Y102" si="1003">X100*M100</f>
        <v>5485.2365399999999</v>
      </c>
      <c r="Z100" s="17">
        <v>3.0100000000000001E-3</v>
      </c>
      <c r="AA100" s="18">
        <f t="shared" ref="AA100:AA102" si="1004">M100*Z100</f>
        <v>43.44884733</v>
      </c>
      <c r="AB100" s="27">
        <f>IF(M100&gt;0,(AD100+AL100)/M100,0)</f>
        <v>3.1492204960043529E-3</v>
      </c>
      <c r="AC100" s="17">
        <v>1.8000000000000001E-4</v>
      </c>
      <c r="AD100" s="24">
        <f t="shared" ref="AD100:AD102" si="1005">AC100*M100</f>
        <v>2.5982699400000002</v>
      </c>
      <c r="AE100" s="118">
        <v>0.22220000000000001</v>
      </c>
      <c r="AF100" s="30">
        <f t="shared" ref="AF100:AF102" si="1006">AI100*(1-AJ100)*AE100</f>
        <v>42.649068</v>
      </c>
      <c r="AG100" s="28">
        <f t="shared" ref="AG100:AG102" si="1007">IF(AND(AE100&gt;0,AC100&gt;0,Z100&gt;0),((Z100-AC100)*AE100)/((AE100-AC100)*Z100),0)</f>
        <v>0.94096159066212059</v>
      </c>
      <c r="AH100" s="60">
        <f t="shared" si="664"/>
        <v>0.94360362857916424</v>
      </c>
      <c r="AI100" s="12">
        <v>210</v>
      </c>
      <c r="AJ100" s="14">
        <v>8.5999999999999993E-2</v>
      </c>
      <c r="AK100" s="15">
        <v>0.2233</v>
      </c>
      <c r="AL100" s="30">
        <f t="shared" ref="AL100:AL102" si="1008">AI100*(1-AJ100)*AK100</f>
        <v>42.860202000000001</v>
      </c>
      <c r="AM100" s="19">
        <v>1.6</v>
      </c>
      <c r="AN100" s="19">
        <v>1143.3</v>
      </c>
      <c r="AO100" s="102">
        <f>AO98+AI100-AN100</f>
        <v>1614.4300000000014</v>
      </c>
      <c r="AP100" s="121"/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1" t="s">
        <v>49</v>
      </c>
      <c r="D101" s="34">
        <v>23900</v>
      </c>
      <c r="E101" s="34">
        <v>3</v>
      </c>
      <c r="F101" s="34">
        <v>11889</v>
      </c>
      <c r="G101" s="35">
        <v>4.8</v>
      </c>
      <c r="H101" s="35">
        <v>6.1</v>
      </c>
      <c r="I101" s="34">
        <v>12807</v>
      </c>
      <c r="J101" s="35">
        <v>5.6</v>
      </c>
      <c r="K101" s="34">
        <v>12220</v>
      </c>
      <c r="L101" s="36">
        <v>7.8E-2</v>
      </c>
      <c r="M101" s="37">
        <f t="shared" si="997"/>
        <v>11266.84</v>
      </c>
      <c r="N101" s="38">
        <v>0.73699999999999999</v>
      </c>
      <c r="O101" s="25">
        <f t="shared" si="998"/>
        <v>8303.6610799999999</v>
      </c>
      <c r="P101" s="36">
        <v>0.24399999999999999</v>
      </c>
      <c r="Q101" s="25">
        <f t="shared" si="999"/>
        <v>2749.10896</v>
      </c>
      <c r="R101" s="39">
        <v>1.9E-2</v>
      </c>
      <c r="S101" s="25">
        <f t="shared" si="1000"/>
        <v>214.06996000000001</v>
      </c>
      <c r="T101" s="28">
        <v>0.17599999999999999</v>
      </c>
      <c r="U101" s="25">
        <f t="shared" si="1001"/>
        <v>1982.9638399999999</v>
      </c>
      <c r="V101" s="39">
        <v>0.52</v>
      </c>
      <c r="W101" s="25">
        <f t="shared" si="1002"/>
        <v>5858.7568000000001</v>
      </c>
      <c r="X101" s="39">
        <v>0.38</v>
      </c>
      <c r="Y101" s="25">
        <f t="shared" si="1003"/>
        <v>4281.3991999999998</v>
      </c>
      <c r="Z101" s="40">
        <v>2.9199999999999999E-3</v>
      </c>
      <c r="AA101" s="18">
        <f t="shared" si="1004"/>
        <v>32.899172799999995</v>
      </c>
      <c r="AB101" s="27">
        <f>IF(M101&gt;0,(AD101+AL101)/M101,0)</f>
        <v>2.752378981151769E-3</v>
      </c>
      <c r="AC101" s="40">
        <v>2.1000000000000001E-4</v>
      </c>
      <c r="AD101" s="37">
        <f t="shared" si="1005"/>
        <v>2.3660364</v>
      </c>
      <c r="AE101" s="28">
        <v>0.2243</v>
      </c>
      <c r="AF101" s="41">
        <f t="shared" si="1006"/>
        <v>28.291407599999999</v>
      </c>
      <c r="AG101" s="28">
        <f t="shared" si="1007"/>
        <v>0.92895191939148702</v>
      </c>
      <c r="AH101" s="29">
        <f t="shared" si="664"/>
        <v>0.92455730820940973</v>
      </c>
      <c r="AI101" s="34">
        <v>138</v>
      </c>
      <c r="AJ101" s="36">
        <v>8.5999999999999993E-2</v>
      </c>
      <c r="AK101" s="38">
        <v>0.2271</v>
      </c>
      <c r="AL101" s="41">
        <f t="shared" si="1008"/>
        <v>28.644577200000001</v>
      </c>
      <c r="AM101" s="42">
        <v>1.6</v>
      </c>
      <c r="AN101" s="42"/>
      <c r="AO101" s="122">
        <f>AO100+AI101-AN101</f>
        <v>1752.4300000000014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11" t="s">
        <v>52</v>
      </c>
      <c r="D102" s="43">
        <v>21429</v>
      </c>
      <c r="E102" s="43">
        <v>0</v>
      </c>
      <c r="F102" s="43">
        <v>16789</v>
      </c>
      <c r="G102" s="37">
        <v>2.5</v>
      </c>
      <c r="H102" s="37">
        <v>5</v>
      </c>
      <c r="I102" s="43">
        <v>17322</v>
      </c>
      <c r="J102" s="37">
        <v>5.5</v>
      </c>
      <c r="K102" s="43">
        <v>16210</v>
      </c>
      <c r="L102" s="39">
        <v>7.1999999999999995E-2</v>
      </c>
      <c r="M102" s="37">
        <f t="shared" si="997"/>
        <v>15042.880000000001</v>
      </c>
      <c r="N102" s="28">
        <v>0.65300000000000002</v>
      </c>
      <c r="O102" s="25">
        <f t="shared" si="998"/>
        <v>9823.0006400000002</v>
      </c>
      <c r="P102" s="39">
        <v>0.32800000000000001</v>
      </c>
      <c r="Q102" s="25">
        <f t="shared" si="999"/>
        <v>4934.0646400000005</v>
      </c>
      <c r="R102" s="39">
        <v>1.9E-2</v>
      </c>
      <c r="S102" s="25">
        <f t="shared" si="1000"/>
        <v>285.81472000000002</v>
      </c>
      <c r="T102" s="28">
        <v>0.21199999999999999</v>
      </c>
      <c r="U102" s="25">
        <f t="shared" si="1001"/>
        <v>3189.0905600000001</v>
      </c>
      <c r="V102" s="39">
        <v>0.47799999999999998</v>
      </c>
      <c r="W102" s="25">
        <f t="shared" si="1002"/>
        <v>7190.4966400000003</v>
      </c>
      <c r="X102" s="39">
        <v>0.38</v>
      </c>
      <c r="Y102" s="25">
        <f t="shared" si="1003"/>
        <v>5716.2944000000007</v>
      </c>
      <c r="Z102" s="47">
        <v>2.9099999999999998E-3</v>
      </c>
      <c r="AA102" s="18">
        <f t="shared" si="1004"/>
        <v>43.774780800000002</v>
      </c>
      <c r="AB102" s="27">
        <f>IF(M102&gt;0,(AD102+AL102)/M102,0)</f>
        <v>3.070239980642004E-3</v>
      </c>
      <c r="AC102" s="47">
        <v>1.7000000000000001E-4</v>
      </c>
      <c r="AD102" s="37">
        <f t="shared" si="1005"/>
        <v>2.5572896000000003</v>
      </c>
      <c r="AE102" s="28">
        <v>0.21690000000000001</v>
      </c>
      <c r="AF102" s="41">
        <f t="shared" si="1006"/>
        <v>41.631785999999998</v>
      </c>
      <c r="AG102" s="28">
        <f t="shared" si="1007"/>
        <v>0.94231931887316678</v>
      </c>
      <c r="AH102" s="29">
        <f t="shared" si="664"/>
        <v>0.94533676249211318</v>
      </c>
      <c r="AI102" s="43">
        <v>210</v>
      </c>
      <c r="AJ102" s="39">
        <v>8.5999999999999993E-2</v>
      </c>
      <c r="AK102" s="28">
        <v>0.2273</v>
      </c>
      <c r="AL102" s="41">
        <f t="shared" si="1008"/>
        <v>43.627961999999997</v>
      </c>
      <c r="AM102" s="18">
        <v>1.65</v>
      </c>
      <c r="AN102" s="18"/>
      <c r="AO102" s="122">
        <f>AO101+AI102-AN102</f>
        <v>1962.4300000000014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1009">SUM(D100:D102)</f>
        <v>53000</v>
      </c>
      <c r="E103" s="51"/>
      <c r="F103" s="51">
        <f t="shared" ref="F103" si="1010">SUM(F100:F102)</f>
        <v>44200</v>
      </c>
      <c r="G103" s="52"/>
      <c r="H103" s="52"/>
      <c r="I103" s="51">
        <f t="shared" ref="I103:K103" si="1011">SUM(I100:I102)</f>
        <v>46491</v>
      </c>
      <c r="J103" s="52"/>
      <c r="K103" s="51">
        <f t="shared" si="1011"/>
        <v>44103</v>
      </c>
      <c r="L103" s="21">
        <f t="shared" ref="L103" si="1012">IF(K103&gt;0,(K100*L100+K101*L101+K102*L102)/K103,0)</f>
        <v>7.6150080493390462E-2</v>
      </c>
      <c r="M103" s="52">
        <f t="shared" ref="M103" si="1013">M100+M101+M102</f>
        <v>40744.553</v>
      </c>
      <c r="N103" s="53">
        <f t="shared" ref="N103" si="1014">IF(M103&gt;0,O103/M103,0)</f>
        <v>0.70952998235126052</v>
      </c>
      <c r="O103" s="54">
        <f t="shared" ref="O103" si="1015">O100+O101+O102</f>
        <v>28909.481971000001</v>
      </c>
      <c r="P103" s="21">
        <f t="shared" ref="P103" si="1016">IF(M103&gt;0,Q103/M103,0)</f>
        <v>0.26757297739896668</v>
      </c>
      <c r="Q103" s="54">
        <f t="shared" ref="Q103" si="1017">Q100+Q101+Q102</f>
        <v>10902.141359000001</v>
      </c>
      <c r="R103" s="21">
        <f t="shared" ref="R103" si="1018">IF(M103&gt;0,S103/M103,0)</f>
        <v>2.2897040249772772E-2</v>
      </c>
      <c r="S103" s="54">
        <f t="shared" ref="S103" si="1019">S100+S101+S102</f>
        <v>932.92966999999999</v>
      </c>
      <c r="T103" s="21">
        <f t="shared" ref="T103" si="1020">IF(M103&gt;0,U103/M103,0)</f>
        <v>0.1921254031673878</v>
      </c>
      <c r="U103" s="54">
        <f t="shared" ref="U103" si="1021">U100+U101+U102</f>
        <v>7828.0636720000002</v>
      </c>
      <c r="V103" s="21">
        <f t="shared" ref="V103" si="1022">IF(M103&gt;0,W103/M103,0)</f>
        <v>0.50874492588003117</v>
      </c>
      <c r="W103" s="54">
        <f t="shared" ref="W103" si="1023">W100+W101+W102</f>
        <v>20728.584596000001</v>
      </c>
      <c r="X103" s="21">
        <f t="shared" ref="X103" si="1024">IF(M103&gt;0,Y103/M103,0)</f>
        <v>0.38</v>
      </c>
      <c r="Y103" s="54">
        <f t="shared" ref="Y103" si="1025">Y100+Y101+Y102</f>
        <v>15482.93014</v>
      </c>
      <c r="Z103" s="55">
        <f t="shared" ref="Z103" si="1026">IF(M103&gt;0,AA103/M103,0)</f>
        <v>2.9481928769718004E-3</v>
      </c>
      <c r="AA103" s="56">
        <f t="shared" ref="AA103" si="1027">SUM(AA100:AA102)</f>
        <v>120.12280093</v>
      </c>
      <c r="AB103" s="55">
        <f t="shared" ref="AB103" si="1028">IF(M103&gt;0,(AB100*M100+AB101*M101+AB102*M102)/M103,0)</f>
        <v>3.0103247700373594E-3</v>
      </c>
      <c r="AC103" s="55">
        <f t="shared" ref="AC103" si="1029">IF(K103&gt;0,(K100*AC100+K101*AC101+K102*AC102)/K103,0)</f>
        <v>1.8463687277509464E-4</v>
      </c>
      <c r="AD103" s="52">
        <f t="shared" ref="AD103" si="1030">SUM(AD100:AD102)</f>
        <v>7.521595940000001</v>
      </c>
      <c r="AE103" s="53">
        <f t="shared" ref="AE103" si="1031">IF(K103&gt;0,(K100*AE100+K101*AE101+K102*AE102)/K103,0)</f>
        <v>0.22083385710722628</v>
      </c>
      <c r="AF103" s="58">
        <f t="shared" ref="AF103" si="1032">SUM(AF100:AF102)</f>
        <v>112.57226159999999</v>
      </c>
      <c r="AG103" s="53">
        <f t="shared" ref="AG103" si="1033">IF(AND(AA103&gt;0),((AA100*AG100+AA101*AG101+AA102*AG102)/AA103),0)</f>
        <v>0.93816716701415015</v>
      </c>
      <c r="AH103" s="57">
        <f t="shared" si="664"/>
        <v>0.93943356121912902</v>
      </c>
      <c r="AI103" s="51">
        <f t="shared" ref="AI103" si="1034">SUM(AI100:AI102)</f>
        <v>558</v>
      </c>
      <c r="AJ103" s="21">
        <f t="shared" ref="AJ103" si="1035">IF(AI103&gt;0,(AJ100*AI100+AJ101*AI101+AJ102*AI102)/AI103,0)</f>
        <v>8.5999999999999993E-2</v>
      </c>
      <c r="AK103" s="53">
        <f t="shared" ref="AK103" si="1036">IF(K103&gt;0,(AK100*K100+AK101*K101+AK102*K102)/K103,0)</f>
        <v>0.22582309366709746</v>
      </c>
      <c r="AL103" s="58">
        <f t="shared" ref="AL103" si="1037">SUM(AL100:AL102)</f>
        <v>115.1327412</v>
      </c>
      <c r="AM103" s="56"/>
      <c r="AN103" s="56">
        <f t="shared" ref="AN103" si="1038">SUM(AN100:AN102)</f>
        <v>1143.3</v>
      </c>
      <c r="AO103" s="123"/>
      <c r="AP103" s="107">
        <f>AO102</f>
        <v>1962.4300000000014</v>
      </c>
      <c r="AQ103" s="51">
        <f t="shared" ref="AQ103" si="1039">SUM(AQ100:AQ102)</f>
        <v>0</v>
      </c>
      <c r="AR103" s="59"/>
      <c r="AS103" s="58"/>
      <c r="AT103" s="58"/>
      <c r="AU103" s="58"/>
      <c r="AV103" s="58"/>
    </row>
    <row r="104" spans="1:48" x14ac:dyDescent="0.2">
      <c r="A104" s="187">
        <v>26</v>
      </c>
      <c r="B104" s="23">
        <v>1</v>
      </c>
      <c r="C104" s="11" t="s">
        <v>53</v>
      </c>
      <c r="D104" s="12">
        <v>4822</v>
      </c>
      <c r="E104" s="12">
        <v>0</v>
      </c>
      <c r="F104" s="12">
        <v>16386</v>
      </c>
      <c r="G104" s="13">
        <v>4.8</v>
      </c>
      <c r="H104" s="13">
        <v>5.6</v>
      </c>
      <c r="I104" s="12">
        <v>17035</v>
      </c>
      <c r="J104" s="13">
        <v>4.9000000000000004</v>
      </c>
      <c r="K104" s="12">
        <v>15564</v>
      </c>
      <c r="L104" s="14">
        <v>7.1999999999999995E-2</v>
      </c>
      <c r="M104" s="24">
        <f t="shared" ref="M104:M106" si="1040">K104*(1-L104)</f>
        <v>14443.392</v>
      </c>
      <c r="N104" s="15">
        <v>0.80200000000000005</v>
      </c>
      <c r="O104" s="25">
        <f t="shared" ref="O104:O106" si="1041">M104*N104</f>
        <v>11583.600384000001</v>
      </c>
      <c r="P104" s="14">
        <v>0.153</v>
      </c>
      <c r="Q104" s="25">
        <f t="shared" ref="Q104:Q106" si="1042">M104*P104</f>
        <v>2209.838976</v>
      </c>
      <c r="R104" s="16">
        <v>4.4999999999999998E-2</v>
      </c>
      <c r="S104" s="25">
        <f t="shared" ref="S104:S106" si="1043">M104*R104</f>
        <v>649.95263999999997</v>
      </c>
      <c r="T104" s="26">
        <v>0.192</v>
      </c>
      <c r="U104" s="25">
        <f t="shared" ref="U104:U106" si="1044">M104*T104</f>
        <v>2773.1312640000001</v>
      </c>
      <c r="V104" s="16">
        <v>0.51700000000000002</v>
      </c>
      <c r="W104" s="25">
        <f t="shared" ref="W104:W106" si="1045">M104*V104</f>
        <v>7467.2336640000003</v>
      </c>
      <c r="X104" s="16">
        <v>0.38</v>
      </c>
      <c r="Y104" s="25">
        <f t="shared" ref="Y104:Y106" si="1046">X104*M104</f>
        <v>5488.4889599999997</v>
      </c>
      <c r="Z104" s="17">
        <v>2.98E-3</v>
      </c>
      <c r="AA104" s="18">
        <f t="shared" ref="AA104:AA106" si="1047">M104*Z104</f>
        <v>43.04130816</v>
      </c>
      <c r="AB104" s="27">
        <f>IF(M104&gt;0,(AD104+AL104)/M104,0)</f>
        <v>3.1028607795177206E-3</v>
      </c>
      <c r="AC104" s="17">
        <v>1.8000000000000001E-4</v>
      </c>
      <c r="AD104" s="24">
        <f t="shared" ref="AD104:AD106" si="1048">AC104*M104</f>
        <v>2.5998105600000003</v>
      </c>
      <c r="AE104" s="118">
        <v>0.21479999999999999</v>
      </c>
      <c r="AF104" s="30">
        <f t="shared" ref="AF104:AF106" si="1049">AI104*(1-AJ104)*AE104</f>
        <v>42.117984</v>
      </c>
      <c r="AG104" s="28">
        <f t="shared" ref="AG104:AG106" si="1050">IF(AND(AE104&gt;0,AC104&gt;0,Z104&gt;0),((Z104-AC104)*AE104)/((AE104-AC104)*Z104),0)</f>
        <v>0.94038534785064165</v>
      </c>
      <c r="AH104" s="60">
        <f t="shared" si="664"/>
        <v>0.94277722030926836</v>
      </c>
      <c r="AI104" s="12">
        <v>215</v>
      </c>
      <c r="AJ104" s="14">
        <v>8.7999999999999995E-2</v>
      </c>
      <c r="AK104" s="15">
        <v>0.21529999999999999</v>
      </c>
      <c r="AL104" s="30">
        <f t="shared" ref="AL104:AL106" si="1051">AI104*(1-AJ104)*AK104</f>
        <v>42.216024000000004</v>
      </c>
      <c r="AM104" s="19">
        <v>1.6</v>
      </c>
      <c r="AN104" s="19">
        <v>1223.98</v>
      </c>
      <c r="AO104" s="102">
        <f>AO102+AI104-AN104</f>
        <v>953.45000000000118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1" t="s">
        <v>49</v>
      </c>
      <c r="D105" s="34">
        <v>20300</v>
      </c>
      <c r="E105" s="34">
        <v>4</v>
      </c>
      <c r="F105" s="34">
        <v>13538</v>
      </c>
      <c r="G105" s="35">
        <v>3</v>
      </c>
      <c r="H105" s="35">
        <v>6.1</v>
      </c>
      <c r="I105" s="34">
        <v>13884</v>
      </c>
      <c r="J105" s="35">
        <v>5.6</v>
      </c>
      <c r="K105" s="34">
        <v>15261</v>
      </c>
      <c r="L105" s="36">
        <v>6.7000000000000004E-2</v>
      </c>
      <c r="M105" s="37">
        <f t="shared" si="1040"/>
        <v>14238.513000000001</v>
      </c>
      <c r="N105" s="38">
        <v>0.71599999999999997</v>
      </c>
      <c r="O105" s="25">
        <f t="shared" si="1041"/>
        <v>10194.775308</v>
      </c>
      <c r="P105" s="36">
        <v>0.253</v>
      </c>
      <c r="Q105" s="25">
        <f t="shared" si="1042"/>
        <v>3602.3437890000005</v>
      </c>
      <c r="R105" s="39">
        <v>3.1E-2</v>
      </c>
      <c r="S105" s="25">
        <f t="shared" si="1043"/>
        <v>441.39390300000002</v>
      </c>
      <c r="T105" s="28">
        <v>0.19500000000000001</v>
      </c>
      <c r="U105" s="25">
        <f t="shared" si="1044"/>
        <v>2776.5100350000002</v>
      </c>
      <c r="V105" s="39">
        <v>0.52600000000000002</v>
      </c>
      <c r="W105" s="25">
        <f t="shared" si="1045"/>
        <v>7489.4578380000012</v>
      </c>
      <c r="X105" s="39">
        <v>0.38</v>
      </c>
      <c r="Y105" s="25">
        <f t="shared" si="1046"/>
        <v>5410.6349400000008</v>
      </c>
      <c r="Z105" s="40">
        <v>2.8800000000000002E-3</v>
      </c>
      <c r="AA105" s="18">
        <f t="shared" si="1047"/>
        <v>41.006917440000002</v>
      </c>
      <c r="AB105" s="27">
        <f>IF(M105&gt;0,(AD105+AL105)/M105,0)</f>
        <v>3.0307210949626555E-3</v>
      </c>
      <c r="AC105" s="40">
        <v>1.7000000000000001E-4</v>
      </c>
      <c r="AD105" s="37">
        <f t="shared" si="1048"/>
        <v>2.4205472100000005</v>
      </c>
      <c r="AE105" s="28">
        <v>0.2203</v>
      </c>
      <c r="AF105" s="41">
        <f t="shared" si="1049"/>
        <v>40.113325500000002</v>
      </c>
      <c r="AG105" s="28">
        <f t="shared" si="1050"/>
        <v>0.9416989077161475</v>
      </c>
      <c r="AH105" s="29">
        <f t="shared" si="664"/>
        <v>0.94462560334915802</v>
      </c>
      <c r="AI105" s="34">
        <v>199</v>
      </c>
      <c r="AJ105" s="36">
        <v>8.5000000000000006E-2</v>
      </c>
      <c r="AK105" s="38">
        <v>0.22370000000000001</v>
      </c>
      <c r="AL105" s="41">
        <f t="shared" si="1051"/>
        <v>40.732414500000004</v>
      </c>
      <c r="AM105" s="42">
        <v>1.7</v>
      </c>
      <c r="AN105" s="42"/>
      <c r="AO105" s="122">
        <f>AO104+AI105-AN105</f>
        <v>1152.4500000000012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11" t="s">
        <v>52</v>
      </c>
      <c r="D106" s="43">
        <v>21678</v>
      </c>
      <c r="E106" s="43">
        <v>0</v>
      </c>
      <c r="F106" s="43">
        <v>14772</v>
      </c>
      <c r="G106" s="37">
        <v>2.2999999999999998</v>
      </c>
      <c r="H106" s="37">
        <v>4.9000000000000004</v>
      </c>
      <c r="I106" s="43">
        <v>16001</v>
      </c>
      <c r="J106" s="37">
        <v>5.6</v>
      </c>
      <c r="K106" s="43">
        <v>16101</v>
      </c>
      <c r="L106" s="39">
        <v>6.8000000000000005E-2</v>
      </c>
      <c r="M106" s="37">
        <f t="shared" si="1040"/>
        <v>15006.132</v>
      </c>
      <c r="N106" s="28">
        <v>0.57599999999999996</v>
      </c>
      <c r="O106" s="25">
        <f t="shared" si="1041"/>
        <v>8643.5320319999992</v>
      </c>
      <c r="P106" s="39">
        <v>0.39</v>
      </c>
      <c r="Q106" s="25">
        <f t="shared" si="1042"/>
        <v>5852.3914800000002</v>
      </c>
      <c r="R106" s="39">
        <v>3.4000000000000002E-2</v>
      </c>
      <c r="S106" s="25">
        <f t="shared" si="1043"/>
        <v>510.20848800000005</v>
      </c>
      <c r="T106" s="28">
        <v>0.20399999999999999</v>
      </c>
      <c r="U106" s="25">
        <f t="shared" si="1044"/>
        <v>3061.2509279999999</v>
      </c>
      <c r="V106" s="39">
        <v>0.498</v>
      </c>
      <c r="W106" s="25">
        <f t="shared" si="1045"/>
        <v>7473.0537359999998</v>
      </c>
      <c r="X106" s="39">
        <v>0.38</v>
      </c>
      <c r="Y106" s="25">
        <f t="shared" si="1046"/>
        <v>5702.3301599999995</v>
      </c>
      <c r="Z106" s="47">
        <v>2.7799999999999999E-3</v>
      </c>
      <c r="AA106" s="18">
        <f t="shared" si="1047"/>
        <v>41.717046959999998</v>
      </c>
      <c r="AB106" s="27">
        <f>IF(M106&gt;0,(AD106+AL106)/M106,0)</f>
        <v>2.6264326103488901E-3</v>
      </c>
      <c r="AC106" s="47">
        <v>1.7000000000000001E-4</v>
      </c>
      <c r="AD106" s="37">
        <f t="shared" si="1048"/>
        <v>2.5510424400000002</v>
      </c>
      <c r="AE106" s="28">
        <v>0.21859999999999999</v>
      </c>
      <c r="AF106" s="41">
        <f t="shared" si="1049"/>
        <v>34.613123999999999</v>
      </c>
      <c r="AG106" s="28">
        <f t="shared" si="1050"/>
        <v>0.93957960948917008</v>
      </c>
      <c r="AH106" s="29">
        <f t="shared" si="664"/>
        <v>0.93595689385510827</v>
      </c>
      <c r="AI106" s="43">
        <v>174</v>
      </c>
      <c r="AJ106" s="39">
        <v>0.09</v>
      </c>
      <c r="AK106" s="28">
        <v>0.23280000000000001</v>
      </c>
      <c r="AL106" s="41">
        <f t="shared" si="1051"/>
        <v>36.861552000000003</v>
      </c>
      <c r="AM106" s="18">
        <v>1.6</v>
      </c>
      <c r="AN106" s="18"/>
      <c r="AO106" s="122">
        <f>AO105+AI106-AN106</f>
        <v>1326.4500000000012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52">SUM(D104:D106)</f>
        <v>46800</v>
      </c>
      <c r="E107" s="51"/>
      <c r="F107" s="51">
        <f t="shared" ref="F107" si="1053">SUM(F104:F106)</f>
        <v>44696</v>
      </c>
      <c r="G107" s="52"/>
      <c r="H107" s="52"/>
      <c r="I107" s="51">
        <f t="shared" ref="I107:K107" si="1054">SUM(I104:I106)</f>
        <v>46920</v>
      </c>
      <c r="J107" s="52"/>
      <c r="K107" s="51">
        <f t="shared" si="1054"/>
        <v>46926</v>
      </c>
      <c r="L107" s="21">
        <f t="shared" ref="L107" si="1055">IF(K107&gt;0,(K104*L104+K105*L105+K106*L106)/K107,0)</f>
        <v>6.9001470400204587E-2</v>
      </c>
      <c r="M107" s="52">
        <f t="shared" ref="M107" si="1056">M104+M105+M106</f>
        <v>43688.036999999997</v>
      </c>
      <c r="N107" s="53">
        <f t="shared" ref="N107" si="1057">IF(M107&gt;0,O107/M107,0)</f>
        <v>0.69634412102333654</v>
      </c>
      <c r="O107" s="54">
        <f t="shared" ref="O107" si="1058">O104+O105+O106</f>
        <v>30421.907724000001</v>
      </c>
      <c r="P107" s="21">
        <f t="shared" ref="P107" si="1059">IF(M107&gt;0,Q107/M107,0)</f>
        <v>0.26699698695549084</v>
      </c>
      <c r="Q107" s="54">
        <f t="shared" ref="Q107" si="1060">Q104+Q105+Q106</f>
        <v>11664.574245</v>
      </c>
      <c r="R107" s="21">
        <f t="shared" ref="R107" si="1061">IF(M107&gt;0,S107/M107,0)</f>
        <v>3.6658892021172756E-2</v>
      </c>
      <c r="S107" s="54">
        <f t="shared" ref="S107" si="1062">S104+S105+S106</f>
        <v>1601.5550310000001</v>
      </c>
      <c r="T107" s="21">
        <f t="shared" ref="T107" si="1063">IF(M107&gt;0,U107/M107,0)</f>
        <v>0.19709954528284254</v>
      </c>
      <c r="U107" s="54">
        <f t="shared" ref="U107" si="1064">U104+U105+U106</f>
        <v>8610.8922270000003</v>
      </c>
      <c r="V107" s="21">
        <f t="shared" ref="V107" si="1065">IF(M107&gt;0,W107/M107,0)</f>
        <v>0.51340702806125171</v>
      </c>
      <c r="W107" s="54">
        <f t="shared" ref="W107" si="1066">W104+W105+W106</f>
        <v>22429.745238000003</v>
      </c>
      <c r="X107" s="21">
        <f t="shared" ref="X107" si="1067">IF(M107&gt;0,Y107/M107,0)</f>
        <v>0.38</v>
      </c>
      <c r="Y107" s="54">
        <f t="shared" ref="Y107" si="1068">Y104+Y105+Y106</f>
        <v>16601.45406</v>
      </c>
      <c r="Z107" s="55">
        <f t="shared" ref="Z107" si="1069">IF(M107&gt;0,AA107/M107,0)</f>
        <v>2.8787119128286767E-3</v>
      </c>
      <c r="AA107" s="56">
        <f t="shared" ref="AA107" si="1070">SUM(AA104:AA106)</f>
        <v>125.76527256</v>
      </c>
      <c r="AB107" s="55">
        <f t="shared" ref="AB107" si="1071">IF(M107&gt;0,(AB104*M104+AB105*M105+AB106*M106)/M107,0)</f>
        <v>2.9157041482545903E-3</v>
      </c>
      <c r="AC107" s="55">
        <f t="shared" ref="AC107" si="1072">IF(K107&gt;0,(K104*AC104+K105*AC105+K106*AC106)/K107,0)</f>
        <v>1.7331671141797725E-4</v>
      </c>
      <c r="AD107" s="52">
        <f t="shared" ref="AD107" si="1073">SUM(AD104:AD106)</f>
        <v>7.5714002100000002</v>
      </c>
      <c r="AE107" s="53">
        <f t="shared" ref="AE107" si="1074">IF(K107&gt;0,(K104*AE104+K105*AE105+K106*AE106)/K107,0)</f>
        <v>0.2178925137450454</v>
      </c>
      <c r="AF107" s="58">
        <f t="shared" ref="AF107" si="1075">SUM(AF104:AF106)</f>
        <v>116.84443350000001</v>
      </c>
      <c r="AG107" s="53">
        <f t="shared" ref="AG107" si="1076">IF(AND(AA107&gt;0),((AA104*AG104+AA105*AG105+AA106*AG106)/AA107),0)</f>
        <v>0.94054637812141584</v>
      </c>
      <c r="AH107" s="57">
        <f t="shared" si="664"/>
        <v>0.94128569908246462</v>
      </c>
      <c r="AI107" s="51">
        <f t="shared" ref="AI107" si="1077">SUM(AI104:AI106)</f>
        <v>588</v>
      </c>
      <c r="AJ107" s="21">
        <f t="shared" ref="AJ107" si="1078">IF(AI107&gt;0,(AJ104*AI104+AJ105*AI105+AJ106*AI106)/AI107,0)</f>
        <v>8.7576530612244907E-2</v>
      </c>
      <c r="AK107" s="53">
        <f t="shared" ref="AK107" si="1079">IF(K107&gt;0,(AK104*K104+AK105*K105+AK106*K106)/K107,0)</f>
        <v>0.22403630609896436</v>
      </c>
      <c r="AL107" s="58">
        <f t="shared" ref="AL107" si="1080">SUM(AL104:AL106)</f>
        <v>119.80999050000001</v>
      </c>
      <c r="AM107" s="56"/>
      <c r="AN107" s="56">
        <f t="shared" ref="AN107" si="1081">SUM(AN104:AN106)</f>
        <v>1223.98</v>
      </c>
      <c r="AO107" s="106"/>
      <c r="AP107" s="107">
        <f>AO106</f>
        <v>1326.4500000000012</v>
      </c>
      <c r="AQ107" s="51">
        <f t="shared" ref="AQ107" si="1082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1" t="s">
        <v>53</v>
      </c>
      <c r="D108" s="12">
        <v>4739</v>
      </c>
      <c r="E108" s="12">
        <v>0</v>
      </c>
      <c r="F108" s="12">
        <v>9406</v>
      </c>
      <c r="G108" s="13">
        <v>2.5</v>
      </c>
      <c r="H108" s="13">
        <v>4.2</v>
      </c>
      <c r="I108" s="12">
        <v>10237</v>
      </c>
      <c r="J108" s="13">
        <v>7.8</v>
      </c>
      <c r="K108" s="12">
        <v>15885</v>
      </c>
      <c r="L108" s="14">
        <v>7.1999999999999995E-2</v>
      </c>
      <c r="M108" s="24">
        <f t="shared" ref="M108:M110" si="1083">K108*(1-L108)</f>
        <v>14741.28</v>
      </c>
      <c r="N108" s="15">
        <v>0.75</v>
      </c>
      <c r="O108" s="25">
        <f t="shared" ref="O108:O110" si="1084">M108*N108</f>
        <v>11055.960000000001</v>
      </c>
      <c r="P108" s="14">
        <v>0.17799999999999999</v>
      </c>
      <c r="Q108" s="25">
        <f t="shared" ref="Q108:Q110" si="1085">M108*P108</f>
        <v>2623.9478399999998</v>
      </c>
      <c r="R108" s="16">
        <v>7.1999999999999995E-2</v>
      </c>
      <c r="S108" s="25">
        <f t="shared" ref="S108:S110" si="1086">M108*R108</f>
        <v>1061.3721599999999</v>
      </c>
      <c r="T108" s="26">
        <v>0.2</v>
      </c>
      <c r="U108" s="25">
        <f t="shared" ref="U108:U110" si="1087">M108*T108</f>
        <v>2948.2560000000003</v>
      </c>
      <c r="V108" s="16">
        <v>0.52</v>
      </c>
      <c r="W108" s="25">
        <f t="shared" ref="W108:W110" si="1088">M108*V108</f>
        <v>7665.4656000000004</v>
      </c>
      <c r="X108" s="16">
        <v>0.38</v>
      </c>
      <c r="Y108" s="25">
        <f t="shared" ref="Y108:Y110" si="1089">X108*M108</f>
        <v>5601.6864000000005</v>
      </c>
      <c r="Z108" s="17">
        <v>2.5500000000000002E-3</v>
      </c>
      <c r="AA108" s="18">
        <f t="shared" ref="AA108:AA110" si="1090">M108*Z108</f>
        <v>37.590264000000005</v>
      </c>
      <c r="AB108" s="27">
        <f>IF(M108&gt;0,(AD108+AL108)/M108,0)</f>
        <v>2.9174123278304189E-3</v>
      </c>
      <c r="AC108" s="17">
        <v>1.7000000000000001E-4</v>
      </c>
      <c r="AD108" s="24">
        <f t="shared" ref="AD108:AD110" si="1091">AC108*M108</f>
        <v>2.5060176000000003</v>
      </c>
      <c r="AE108" s="118">
        <v>0.21879999999999999</v>
      </c>
      <c r="AF108" s="30">
        <f t="shared" ref="AF108:AF110" si="1092">AI108*(1-AJ108)*AE108</f>
        <v>39.8447928</v>
      </c>
      <c r="AG108" s="28">
        <f t="shared" ref="AG108:AG110" si="1093">IF(AND(AE108&gt;0,AC108&gt;0,Z108&gt;0),((Z108-AC108)*AE108)/((AE108-AC108)*Z108),0)</f>
        <v>0.93405906478220446</v>
      </c>
      <c r="AH108" s="60">
        <f t="shared" si="664"/>
        <v>0.94244958056598716</v>
      </c>
      <c r="AI108" s="136">
        <v>201</v>
      </c>
      <c r="AJ108" s="16">
        <v>9.4E-2</v>
      </c>
      <c r="AK108" s="15">
        <v>0.22239999999999999</v>
      </c>
      <c r="AL108" s="30">
        <f t="shared" ref="AL108:AL110" si="1094">AI108*(1-AJ108)*AK108</f>
        <v>40.500374399999998</v>
      </c>
      <c r="AM108" s="19">
        <v>1.7</v>
      </c>
      <c r="AN108" s="19">
        <v>883.4</v>
      </c>
      <c r="AO108" s="102">
        <f>AO106+AI108-AN108-AP108</f>
        <v>594.05000000000121</v>
      </c>
      <c r="AP108" s="103">
        <v>50</v>
      </c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46" t="s">
        <v>50</v>
      </c>
      <c r="D109" s="34">
        <v>20500</v>
      </c>
      <c r="E109" s="34">
        <v>2</v>
      </c>
      <c r="F109" s="34">
        <v>15498</v>
      </c>
      <c r="G109" s="35">
        <v>2.4</v>
      </c>
      <c r="H109" s="35">
        <v>6</v>
      </c>
      <c r="I109" s="34">
        <v>16088</v>
      </c>
      <c r="J109" s="35">
        <v>7.1</v>
      </c>
      <c r="K109" s="34">
        <v>15354</v>
      </c>
      <c r="L109" s="36">
        <v>6.7000000000000004E-2</v>
      </c>
      <c r="M109" s="37">
        <f t="shared" si="1083"/>
        <v>14325.282000000001</v>
      </c>
      <c r="N109" s="38">
        <v>0.72299999999999998</v>
      </c>
      <c r="O109" s="25">
        <f t="shared" si="1084"/>
        <v>10357.178886</v>
      </c>
      <c r="P109" s="36">
        <v>0.252</v>
      </c>
      <c r="Q109" s="25">
        <f t="shared" si="1085"/>
        <v>3609.9710640000003</v>
      </c>
      <c r="R109" s="39">
        <v>2.5000000000000001E-2</v>
      </c>
      <c r="S109" s="25">
        <f t="shared" si="1086"/>
        <v>358.13205000000005</v>
      </c>
      <c r="T109" s="28">
        <v>0.20699999999999999</v>
      </c>
      <c r="U109" s="25">
        <f t="shared" si="1087"/>
        <v>2965.3333740000003</v>
      </c>
      <c r="V109" s="39">
        <v>0.502</v>
      </c>
      <c r="W109" s="25">
        <f t="shared" si="1088"/>
        <v>7191.2915640000001</v>
      </c>
      <c r="X109" s="39">
        <v>0.38</v>
      </c>
      <c r="Y109" s="25">
        <f t="shared" si="1089"/>
        <v>5443.6071600000005</v>
      </c>
      <c r="Z109" s="40">
        <v>2.5600000000000002E-3</v>
      </c>
      <c r="AA109" s="18">
        <f t="shared" si="1090"/>
        <v>36.672721920000008</v>
      </c>
      <c r="AB109" s="27">
        <f>IF(M109&gt;0,(AD109+AL109)/M109,0)</f>
        <v>2.4532104107967993E-3</v>
      </c>
      <c r="AC109" s="40">
        <v>1.7000000000000001E-4</v>
      </c>
      <c r="AD109" s="37">
        <f t="shared" si="1091"/>
        <v>2.4352979400000003</v>
      </c>
      <c r="AE109" s="28">
        <v>0.21829999999999999</v>
      </c>
      <c r="AF109" s="41">
        <f t="shared" si="1092"/>
        <v>32.018279299999996</v>
      </c>
      <c r="AG109" s="28">
        <f t="shared" si="1093"/>
        <v>0.93432134793471766</v>
      </c>
      <c r="AH109" s="29">
        <f t="shared" si="664"/>
        <v>0.93141309552187612</v>
      </c>
      <c r="AI109" s="43">
        <v>161</v>
      </c>
      <c r="AJ109" s="39">
        <v>8.8999999999999996E-2</v>
      </c>
      <c r="AK109" s="38">
        <v>0.223</v>
      </c>
      <c r="AL109" s="41">
        <f t="shared" si="1094"/>
        <v>32.707633000000001</v>
      </c>
      <c r="AM109" s="42">
        <v>1.65</v>
      </c>
      <c r="AN109" s="42"/>
      <c r="AO109" s="122">
        <f>AO108+AI109-AN109</f>
        <v>755.05000000000121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11" t="s">
        <v>52</v>
      </c>
      <c r="D110" s="43">
        <v>19121</v>
      </c>
      <c r="E110" s="43">
        <v>1</v>
      </c>
      <c r="F110" s="43">
        <v>16351</v>
      </c>
      <c r="G110" s="37">
        <v>2.8</v>
      </c>
      <c r="H110" s="37">
        <v>6</v>
      </c>
      <c r="I110" s="43">
        <v>16588</v>
      </c>
      <c r="J110" s="37">
        <v>6.7</v>
      </c>
      <c r="K110" s="43">
        <v>16273</v>
      </c>
      <c r="L110" s="39">
        <v>7.5999999999999998E-2</v>
      </c>
      <c r="M110" s="37">
        <f t="shared" si="1083"/>
        <v>15036.252</v>
      </c>
      <c r="N110" s="28">
        <v>0.61799999999999999</v>
      </c>
      <c r="O110" s="25">
        <f t="shared" si="1084"/>
        <v>9292.4037360000002</v>
      </c>
      <c r="P110" s="39">
        <v>0.35899999999999999</v>
      </c>
      <c r="Q110" s="25">
        <f t="shared" si="1085"/>
        <v>5398.0144680000003</v>
      </c>
      <c r="R110" s="39">
        <v>2.3E-2</v>
      </c>
      <c r="S110" s="25">
        <f t="shared" si="1086"/>
        <v>345.83379600000001</v>
      </c>
      <c r="T110" s="28">
        <v>0.2</v>
      </c>
      <c r="U110" s="25">
        <f t="shared" si="1087"/>
        <v>3007.2504000000004</v>
      </c>
      <c r="V110" s="39">
        <v>0.5</v>
      </c>
      <c r="W110" s="25">
        <f t="shared" si="1088"/>
        <v>7518.1260000000002</v>
      </c>
      <c r="X110" s="39">
        <v>0.38</v>
      </c>
      <c r="Y110" s="25">
        <f t="shared" si="1089"/>
        <v>5713.7757600000004</v>
      </c>
      <c r="Z110" s="47">
        <v>2.6099999999999999E-3</v>
      </c>
      <c r="AA110" s="18">
        <f t="shared" si="1090"/>
        <v>39.244617720000001</v>
      </c>
      <c r="AB110" s="27">
        <f>IF(M110&gt;0,(AD110+AL110)/M110,0)</f>
        <v>2.7747509312826095E-3</v>
      </c>
      <c r="AC110" s="47">
        <v>1.7000000000000001E-4</v>
      </c>
      <c r="AD110" s="37">
        <f t="shared" si="1091"/>
        <v>2.5561628400000003</v>
      </c>
      <c r="AE110" s="28">
        <v>0.22059999999999999</v>
      </c>
      <c r="AF110" s="41">
        <f t="shared" si="1092"/>
        <v>37.663258599999999</v>
      </c>
      <c r="AG110" s="28">
        <f t="shared" si="1093"/>
        <v>0.93558688755850428</v>
      </c>
      <c r="AH110" s="29">
        <f t="shared" si="664"/>
        <v>0.93942941675888803</v>
      </c>
      <c r="AI110" s="43">
        <v>187</v>
      </c>
      <c r="AJ110" s="39">
        <v>8.6999999999999994E-2</v>
      </c>
      <c r="AK110" s="28">
        <v>0.22939999999999999</v>
      </c>
      <c r="AL110" s="41">
        <f t="shared" si="1094"/>
        <v>39.1656914</v>
      </c>
      <c r="AM110" s="18">
        <v>1.6</v>
      </c>
      <c r="AN110" s="18"/>
      <c r="AO110" s="122">
        <f>AO109+AI110-AN110</f>
        <v>942.05000000000121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95">SUM(D108:D110)</f>
        <v>44360</v>
      </c>
      <c r="E111" s="51"/>
      <c r="F111" s="51">
        <f t="shared" ref="F111" si="1096">SUM(F108:F110)</f>
        <v>41255</v>
      </c>
      <c r="G111" s="52"/>
      <c r="H111" s="52"/>
      <c r="I111" s="51">
        <f t="shared" ref="I111:K111" si="1097">SUM(I108:I110)</f>
        <v>42913</v>
      </c>
      <c r="J111" s="52"/>
      <c r="K111" s="51">
        <f t="shared" si="1097"/>
        <v>47512</v>
      </c>
      <c r="L111" s="21">
        <f t="shared" ref="L111" si="1098">IF(K111&gt;0,(K108*L108+K109*L109+K110*L110)/K111,0)</f>
        <v>7.1754209462872545E-2</v>
      </c>
      <c r="M111" s="52">
        <f t="shared" ref="M111" si="1099">M108+M109+M110</f>
        <v>44102.813999999998</v>
      </c>
      <c r="N111" s="53">
        <f t="shared" ref="N111" si="1100">IF(M111&gt;0,O111/M111,0)</f>
        <v>0.69622638188121067</v>
      </c>
      <c r="O111" s="54">
        <f t="shared" ref="O111" si="1101">O108+O109+O110</f>
        <v>30705.542622000001</v>
      </c>
      <c r="P111" s="21">
        <f t="shared" ref="P111" si="1102">IF(M111&gt;0,Q111/M111,0)</f>
        <v>0.26374583200065194</v>
      </c>
      <c r="Q111" s="54">
        <f t="shared" ref="Q111" si="1103">Q108+Q109+Q110</f>
        <v>11631.933372</v>
      </c>
      <c r="R111" s="21">
        <f t="shared" ref="R111" si="1104">IF(M111&gt;0,S111/M111,0)</f>
        <v>4.0027786118137496E-2</v>
      </c>
      <c r="S111" s="54">
        <f t="shared" ref="S111" si="1105">S108+S109+S110</f>
        <v>1765.338006</v>
      </c>
      <c r="T111" s="21">
        <f t="shared" ref="T111" si="1106">IF(M111&gt;0,U111/M111,0)</f>
        <v>0.20227370920141291</v>
      </c>
      <c r="U111" s="54">
        <f t="shared" ref="U111" si="1107">U108+U109+U110</f>
        <v>8920.8397740000019</v>
      </c>
      <c r="V111" s="21">
        <f t="shared" ref="V111" si="1108">IF(M111&gt;0,W111/M111,0)</f>
        <v>0.5073345923913154</v>
      </c>
      <c r="W111" s="54">
        <f t="shared" ref="W111" si="1109">W108+W109+W110</f>
        <v>22374.883163999999</v>
      </c>
      <c r="X111" s="21">
        <f t="shared" ref="X111" si="1110">IF(M111&gt;0,Y111/M111,0)</f>
        <v>0.38000000000000006</v>
      </c>
      <c r="Y111" s="54">
        <f t="shared" ref="Y111" si="1111">Y108+Y109+Y110</f>
        <v>16759.069320000002</v>
      </c>
      <c r="Z111" s="55">
        <f t="shared" ref="Z111" si="1112">IF(M111&gt;0,AA111/M111,0)</f>
        <v>2.5737043364171732E-3</v>
      </c>
      <c r="AA111" s="56">
        <f t="shared" ref="AA111" si="1113">SUM(AA108:AA110)</f>
        <v>113.50760364000001</v>
      </c>
      <c r="AB111" s="55">
        <f t="shared" ref="AB111" si="1114">IF(M111&gt;0,(AB108*M108+AB109*M109+AB110*M110)/M111,0)</f>
        <v>2.7179938490999689E-3</v>
      </c>
      <c r="AC111" s="55">
        <f t="shared" ref="AC111" si="1115">IF(K111&gt;0,(K108*AC108+K109*AC109+K110*AC110)/K111,0)</f>
        <v>1.7000000000000001E-4</v>
      </c>
      <c r="AD111" s="52">
        <f t="shared" ref="AD111" si="1116">SUM(AD108:AD110)</f>
        <v>7.4974783800000004</v>
      </c>
      <c r="AE111" s="53">
        <f t="shared" ref="AE111" si="1117">IF(K111&gt;0,(K108*AE108+K109*AE109+K110*AE110)/K111,0)</f>
        <v>0.21925492507156086</v>
      </c>
      <c r="AF111" s="58">
        <f t="shared" ref="AF111" si="1118">SUM(AF108:AF110)</f>
        <v>109.52633069999999</v>
      </c>
      <c r="AG111" s="53">
        <f t="shared" ref="AG111" si="1119">IF(AND(AA111&gt;0),((AA108*AG108+AA109*AG109+AA110*AG110)/AA111),0)</f>
        <v>0.93467204096780765</v>
      </c>
      <c r="AH111" s="57">
        <f t="shared" si="664"/>
        <v>0.93816272986182725</v>
      </c>
      <c r="AI111" s="51">
        <f t="shared" ref="AI111" si="1120">SUM(AI108:AI110)</f>
        <v>549</v>
      </c>
      <c r="AJ111" s="21">
        <f t="shared" ref="AJ111" si="1121">IF(AI111&gt;0,(AJ108*AI108+AJ109*AI109+AJ110*AI110)/AI111,0)</f>
        <v>9.0149362477231321E-2</v>
      </c>
      <c r="AK111" s="53">
        <f t="shared" ref="AK111" si="1122">IF(K111&gt;0,(AK108*K108+AK109*K109+AK110*K110)/K111,0)</f>
        <v>0.22499141690520288</v>
      </c>
      <c r="AL111" s="58">
        <f t="shared" ref="AL111" si="1123">SUM(AL108:AL110)</f>
        <v>112.3736988</v>
      </c>
      <c r="AM111" s="56"/>
      <c r="AN111" s="56">
        <f t="shared" ref="AN111" si="1124">SUM(AN108:AN110)</f>
        <v>883.4</v>
      </c>
      <c r="AO111" s="106"/>
      <c r="AP111" s="107">
        <f>AO110</f>
        <v>942.05000000000121</v>
      </c>
      <c r="AQ111" s="51">
        <f t="shared" ref="AQ111" si="1125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53</v>
      </c>
      <c r="D112" s="12">
        <v>12319</v>
      </c>
      <c r="E112" s="12">
        <v>0</v>
      </c>
      <c r="F112" s="12">
        <v>17625</v>
      </c>
      <c r="G112" s="13">
        <v>2.9</v>
      </c>
      <c r="H112" s="13">
        <v>6</v>
      </c>
      <c r="I112" s="12">
        <v>17116</v>
      </c>
      <c r="J112" s="13">
        <v>6.1</v>
      </c>
      <c r="K112" s="12">
        <v>16040</v>
      </c>
      <c r="L112" s="14">
        <v>7.9000000000000001E-2</v>
      </c>
      <c r="M112" s="24">
        <f t="shared" ref="M112:M114" si="1126">K112*(1-L112)</f>
        <v>14772.84</v>
      </c>
      <c r="N112" s="15">
        <v>0.66700000000000004</v>
      </c>
      <c r="O112" s="25">
        <f t="shared" ref="O112:O114" si="1127">M112*N112</f>
        <v>9853.4842800000006</v>
      </c>
      <c r="P112" s="14">
        <v>0.222</v>
      </c>
      <c r="Q112" s="25">
        <f t="shared" ref="Q112:Q114" si="1128">M112*P112</f>
        <v>3279.5704799999999</v>
      </c>
      <c r="R112" s="16">
        <v>0.111</v>
      </c>
      <c r="S112" s="25">
        <f t="shared" ref="S112:S114" si="1129">M112*R112</f>
        <v>1639.7852399999999</v>
      </c>
      <c r="T112" s="26">
        <v>0.19500000000000001</v>
      </c>
      <c r="U112" s="25">
        <f t="shared" ref="U112:U114" si="1130">M112*T112</f>
        <v>2880.7038000000002</v>
      </c>
      <c r="V112" s="16">
        <v>0.51</v>
      </c>
      <c r="W112" s="25">
        <f t="shared" ref="W112:W114" si="1131">M112*V112</f>
        <v>7534.1484</v>
      </c>
      <c r="X112" s="16">
        <v>0.38</v>
      </c>
      <c r="Y112" s="25">
        <f t="shared" ref="Y112:Y114" si="1132">X112*M112</f>
        <v>5613.6792000000005</v>
      </c>
      <c r="Z112" s="17">
        <v>2.6099999999999999E-3</v>
      </c>
      <c r="AA112" s="18">
        <f t="shared" ref="AA112:AA114" si="1133">M112*Z112</f>
        <v>38.557112400000001</v>
      </c>
      <c r="AB112" s="27">
        <f>IF(M112&gt;0,(AD112+AL112)/M112,0)</f>
        <v>2.7167538807703869E-3</v>
      </c>
      <c r="AC112" s="17">
        <v>1.8000000000000001E-4</v>
      </c>
      <c r="AD112" s="24">
        <f t="shared" ref="AD112:AD114" si="1134">AC112*M112</f>
        <v>2.6591112000000003</v>
      </c>
      <c r="AE112" s="118">
        <v>0.22239999999999999</v>
      </c>
      <c r="AF112" s="30">
        <f t="shared" ref="AF112:AF114" si="1135">AI112*(1-AJ112)*AE112</f>
        <v>37.074969600000003</v>
      </c>
      <c r="AG112" s="28">
        <f t="shared" ref="AG112:AG114" si="1136">IF(AND(AE112&gt;0,AC112&gt;0,Z112&gt;0),((Z112-AC112)*AE112)/((AE112-AC112)*Z112),0)</f>
        <v>0.93178862823111008</v>
      </c>
      <c r="AH112" s="60">
        <f t="shared" si="664"/>
        <v>0.93449271760671548</v>
      </c>
      <c r="AI112" s="43">
        <v>184</v>
      </c>
      <c r="AJ112" s="14">
        <v>9.4E-2</v>
      </c>
      <c r="AK112" s="15">
        <v>0.2248</v>
      </c>
      <c r="AL112" s="30">
        <f t="shared" ref="AL112:AL114" si="1137">AI112*(1-AJ112)*AK112</f>
        <v>37.475059200000004</v>
      </c>
      <c r="AM112" s="19">
        <v>1.68</v>
      </c>
      <c r="AN112" s="19"/>
      <c r="AO112" s="102">
        <f>AO110+AI112-AN112</f>
        <v>1126.0500000000011</v>
      </c>
      <c r="AP112" s="103"/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46" t="s">
        <v>50</v>
      </c>
      <c r="D113" s="34">
        <v>17821</v>
      </c>
      <c r="E113" s="34">
        <v>2</v>
      </c>
      <c r="F113" s="34">
        <v>15921</v>
      </c>
      <c r="G113" s="35">
        <v>2.4</v>
      </c>
      <c r="H113" s="35">
        <v>4.7</v>
      </c>
      <c r="I113" s="34">
        <v>16387</v>
      </c>
      <c r="J113" s="35">
        <v>6</v>
      </c>
      <c r="K113" s="34">
        <v>16240</v>
      </c>
      <c r="L113" s="36">
        <v>7.9000000000000001E-2</v>
      </c>
      <c r="M113" s="37">
        <f t="shared" si="1126"/>
        <v>14957.04</v>
      </c>
      <c r="N113" s="38">
        <v>0.60799999999999998</v>
      </c>
      <c r="O113" s="25">
        <f t="shared" si="1127"/>
        <v>9093.8803200000002</v>
      </c>
      <c r="P113" s="36">
        <v>0.35899999999999999</v>
      </c>
      <c r="Q113" s="25">
        <f t="shared" si="1128"/>
        <v>5369.5773600000002</v>
      </c>
      <c r="R113" s="39">
        <v>3.3000000000000002E-2</v>
      </c>
      <c r="S113" s="25">
        <f t="shared" si="1129"/>
        <v>493.58232000000004</v>
      </c>
      <c r="T113" s="28">
        <v>0.2</v>
      </c>
      <c r="U113" s="25">
        <f t="shared" si="1130"/>
        <v>2991.4080000000004</v>
      </c>
      <c r="V113" s="39">
        <v>0.51500000000000001</v>
      </c>
      <c r="W113" s="25">
        <f t="shared" si="1131"/>
        <v>7702.8756000000003</v>
      </c>
      <c r="X113" s="39">
        <v>0.38</v>
      </c>
      <c r="Y113" s="25">
        <f t="shared" si="1132"/>
        <v>5683.6752000000006</v>
      </c>
      <c r="Z113" s="40">
        <v>2.6900000000000001E-3</v>
      </c>
      <c r="AA113" s="18">
        <f t="shared" si="1133"/>
        <v>40.234437600000007</v>
      </c>
      <c r="AB113" s="27">
        <f>IF(M113&gt;0,(AD113+AL113)/M113,0)</f>
        <v>2.8642992530607662E-3</v>
      </c>
      <c r="AC113" s="40">
        <v>1.8000000000000001E-4</v>
      </c>
      <c r="AD113" s="37">
        <f t="shared" si="1134"/>
        <v>2.6922672000000003</v>
      </c>
      <c r="AE113" s="28">
        <v>0.22170000000000001</v>
      </c>
      <c r="AF113" s="41">
        <f t="shared" si="1135"/>
        <v>39.613134299999999</v>
      </c>
      <c r="AG113" s="28">
        <f t="shared" si="1136"/>
        <v>0.93384369701192582</v>
      </c>
      <c r="AH113" s="29">
        <f t="shared" si="664"/>
        <v>0.93790873303153754</v>
      </c>
      <c r="AI113" s="43">
        <v>197</v>
      </c>
      <c r="AJ113" s="36">
        <v>9.2999999999999999E-2</v>
      </c>
      <c r="AK113" s="38">
        <v>0.22470000000000001</v>
      </c>
      <c r="AL113" s="41">
        <f t="shared" si="1137"/>
        <v>40.149171299999999</v>
      </c>
      <c r="AM113" s="42">
        <v>1.62</v>
      </c>
      <c r="AN113" s="42"/>
      <c r="AO113" s="122">
        <f>AO112+AI113-AN113</f>
        <v>1323.0500000000011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46" t="s">
        <v>54</v>
      </c>
      <c r="D114" s="43">
        <v>15360</v>
      </c>
      <c r="E114" s="43">
        <v>0</v>
      </c>
      <c r="F114" s="43">
        <v>14921</v>
      </c>
      <c r="G114" s="37">
        <v>3.1</v>
      </c>
      <c r="H114" s="37">
        <v>5.2</v>
      </c>
      <c r="I114" s="43">
        <v>15493</v>
      </c>
      <c r="J114" s="37">
        <v>6.3</v>
      </c>
      <c r="K114" s="43">
        <v>16255</v>
      </c>
      <c r="L114" s="39">
        <v>7.3999999999999996E-2</v>
      </c>
      <c r="M114" s="37">
        <f t="shared" si="1126"/>
        <v>15052.130000000001</v>
      </c>
      <c r="N114" s="28">
        <v>0.65900000000000003</v>
      </c>
      <c r="O114" s="25">
        <f t="shared" si="1127"/>
        <v>9919.3536700000004</v>
      </c>
      <c r="P114" s="39">
        <v>0.32700000000000001</v>
      </c>
      <c r="Q114" s="25">
        <f t="shared" si="1128"/>
        <v>4922.0465100000001</v>
      </c>
      <c r="R114" s="39">
        <v>1.4E-2</v>
      </c>
      <c r="S114" s="25">
        <f t="shared" si="1129"/>
        <v>210.72982000000002</v>
      </c>
      <c r="T114" s="28">
        <v>0.21</v>
      </c>
      <c r="U114" s="25">
        <f t="shared" si="1130"/>
        <v>3160.9473000000003</v>
      </c>
      <c r="V114" s="39">
        <v>0.48899999999999999</v>
      </c>
      <c r="W114" s="25">
        <f t="shared" si="1131"/>
        <v>7360.4915700000001</v>
      </c>
      <c r="X114" s="39">
        <v>0.39</v>
      </c>
      <c r="Y114" s="25">
        <f t="shared" si="1132"/>
        <v>5870.3307000000004</v>
      </c>
      <c r="Z114" s="47">
        <v>2.7299999999999998E-3</v>
      </c>
      <c r="AA114" s="18">
        <f t="shared" si="1133"/>
        <v>41.092314899999998</v>
      </c>
      <c r="AB114" s="27">
        <f>IF(M114&gt;0,(AD114+AL114)/M114,0)</f>
        <v>2.6947070813233744E-3</v>
      </c>
      <c r="AC114" s="47">
        <v>1.7000000000000001E-4</v>
      </c>
      <c r="AD114" s="37">
        <f t="shared" si="1134"/>
        <v>2.5588621000000003</v>
      </c>
      <c r="AE114" s="28">
        <v>0.22059999999999999</v>
      </c>
      <c r="AF114" s="41">
        <f t="shared" si="1135"/>
        <v>36.817257600000005</v>
      </c>
      <c r="AG114" s="28">
        <f t="shared" si="1136"/>
        <v>0.93845213293564256</v>
      </c>
      <c r="AH114" s="29">
        <f t="shared" si="664"/>
        <v>0.93761338454501864</v>
      </c>
      <c r="AI114" s="43">
        <v>183</v>
      </c>
      <c r="AJ114" s="39">
        <v>8.7999999999999995E-2</v>
      </c>
      <c r="AK114" s="28">
        <v>0.22770000000000001</v>
      </c>
      <c r="AL114" s="41">
        <f t="shared" si="1137"/>
        <v>38.002219200000006</v>
      </c>
      <c r="AM114" s="18">
        <v>1.6</v>
      </c>
      <c r="AN114" s="18"/>
      <c r="AO114" s="122">
        <f>AO113+AI114-AN114</f>
        <v>1506.0500000000011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38">SUM(D112:D114)</f>
        <v>45500</v>
      </c>
      <c r="E115" s="51"/>
      <c r="F115" s="51">
        <f t="shared" ref="F115" si="1139">SUM(F112:F114)</f>
        <v>48467</v>
      </c>
      <c r="G115" s="52"/>
      <c r="H115" s="52"/>
      <c r="I115" s="51">
        <f t="shared" ref="I115:K115" si="1140">SUM(I112:I114)</f>
        <v>48996</v>
      </c>
      <c r="J115" s="52"/>
      <c r="K115" s="51">
        <f t="shared" si="1140"/>
        <v>48535</v>
      </c>
      <c r="L115" s="21">
        <f t="shared" ref="L115" si="1141">IF(K115&gt;0,(K112*L112+K113*L113+K114*L114)/K115,0)</f>
        <v>7.732543525291026E-2</v>
      </c>
      <c r="M115" s="52">
        <f t="shared" ref="M115" si="1142">M112+M113+M114</f>
        <v>44782.01</v>
      </c>
      <c r="N115" s="53">
        <f t="shared" ref="N115" si="1143">IF(M115&gt;0,O115/M115,0)</f>
        <v>0.64460523924674218</v>
      </c>
      <c r="O115" s="54">
        <f t="shared" ref="O115" si="1144">O112+O113+O114</f>
        <v>28866.718270000001</v>
      </c>
      <c r="P115" s="21">
        <f t="shared" ref="P115" si="1145">IF(M115&gt;0,Q115/M115,0)</f>
        <v>0.30305013888389554</v>
      </c>
      <c r="Q115" s="54">
        <f t="shared" ref="Q115" si="1146">Q112+Q113+Q114</f>
        <v>13571.19435</v>
      </c>
      <c r="R115" s="21">
        <f t="shared" ref="R115" si="1147">IF(M115&gt;0,S115/M115,0)</f>
        <v>5.2344621869362278E-2</v>
      </c>
      <c r="S115" s="54">
        <f t="shared" ref="S115" si="1148">S112+S113+S114</f>
        <v>2344.0973800000002</v>
      </c>
      <c r="T115" s="21">
        <f t="shared" ref="T115" si="1149">IF(M115&gt;0,U115/M115,0)</f>
        <v>0.20171178337015244</v>
      </c>
      <c r="U115" s="54">
        <f t="shared" ref="U115" si="1150">U112+U113+U114</f>
        <v>9033.0591000000004</v>
      </c>
      <c r="V115" s="21">
        <f t="shared" ref="V115" si="1151">IF(M115&gt;0,W115/M115,0)</f>
        <v>0.50461146272800173</v>
      </c>
      <c r="W115" s="54">
        <f t="shared" ref="W115" si="1152">W112+W113+W114</f>
        <v>22597.515570000003</v>
      </c>
      <c r="X115" s="21">
        <f t="shared" ref="X115" si="1153">IF(M115&gt;0,Y115/M115,0)</f>
        <v>0.38336120017837522</v>
      </c>
      <c r="Y115" s="54">
        <f t="shared" ref="Y115" si="1154">Y112+Y113+Y114</f>
        <v>17167.685100000002</v>
      </c>
      <c r="Z115" s="55">
        <f t="shared" ref="Z115" si="1155">IF(M115&gt;0,AA115/M115,0)</f>
        <v>2.6770541317819364E-3</v>
      </c>
      <c r="AA115" s="56">
        <f t="shared" ref="AA115" si="1156">SUM(AA112:AA114)</f>
        <v>119.88386489999999</v>
      </c>
      <c r="AB115" s="55">
        <f t="shared" ref="AB115" si="1157">IF(M115&gt;0,(AB112*M112+AB113*M113+AB114*M114)/M115,0)</f>
        <v>2.7586231658650426E-3</v>
      </c>
      <c r="AC115" s="55">
        <f t="shared" ref="AC115" si="1158">IF(K115&gt;0,(K112*AC112+K113*AC113+K114*AC114)/K115,0)</f>
        <v>1.7665087050582054E-4</v>
      </c>
      <c r="AD115" s="52">
        <f t="shared" ref="AD115" si="1159">SUM(AD112:AD114)</f>
        <v>7.9102405000000005</v>
      </c>
      <c r="AE115" s="53">
        <f t="shared" ref="AE115" si="1160">IF(K115&gt;0,(K112*AE112+K113*AE113+K114*AE114)/K115,0)</f>
        <v>0.22156293396517979</v>
      </c>
      <c r="AF115" s="58">
        <f t="shared" ref="AF115" si="1161">SUM(AF112:AF114)</f>
        <v>113.50536150000001</v>
      </c>
      <c r="AG115" s="53">
        <f t="shared" ref="AG115" si="1162">IF(AND(AA115&gt;0),((AA112*AG112+AA113*AG113+AA114*AG114)/AA115),0)</f>
        <v>0.93476236761279508</v>
      </c>
      <c r="AH115" s="57">
        <f t="shared" si="664"/>
        <v>0.93669712828519436</v>
      </c>
      <c r="AI115" s="51">
        <f t="shared" ref="AI115" si="1163">SUM(AI112:AI114)</f>
        <v>564</v>
      </c>
      <c r="AJ115" s="21">
        <f t="shared" ref="AJ115" si="1164">IF(AI115&gt;0,(AJ112*AI112+AJ113*AI113+AJ114*AI114)/AI115,0)</f>
        <v>9.1703900709219868E-2</v>
      </c>
      <c r="AK115" s="53">
        <f t="shared" ref="AK115" si="1165">IF(K115&gt;0,(AK112*K112+AK113*K113+AK114*K114)/K115,0)</f>
        <v>0.22573778716390233</v>
      </c>
      <c r="AL115" s="58">
        <f t="shared" ref="AL115" si="1166">SUM(AL112:AL114)</f>
        <v>115.62644970000002</v>
      </c>
      <c r="AM115" s="56"/>
      <c r="AN115" s="56">
        <f t="shared" ref="AN115" si="1167">SUM(AN112:AN114)</f>
        <v>0</v>
      </c>
      <c r="AO115" s="106"/>
      <c r="AP115" s="107">
        <f>AO114</f>
        <v>1506.0500000000011</v>
      </c>
      <c r="AQ115" s="51">
        <f t="shared" ref="AQ115" si="1168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49</v>
      </c>
      <c r="D116" s="12">
        <v>12000</v>
      </c>
      <c r="E116" s="12">
        <v>0</v>
      </c>
      <c r="F116" s="12">
        <v>15494</v>
      </c>
      <c r="G116" s="13">
        <v>4.3</v>
      </c>
      <c r="H116" s="13">
        <v>8.6</v>
      </c>
      <c r="I116" s="12">
        <v>15538</v>
      </c>
      <c r="J116" s="13">
        <v>6.2</v>
      </c>
      <c r="K116" s="12">
        <v>16226</v>
      </c>
      <c r="L116" s="14">
        <v>0.08</v>
      </c>
      <c r="M116" s="24">
        <f t="shared" ref="M116:M118" si="1169">K116*(1-L116)</f>
        <v>14927.92</v>
      </c>
      <c r="N116" s="15">
        <v>0.67300000000000004</v>
      </c>
      <c r="O116" s="25">
        <f t="shared" ref="O116:O118" si="1170">M116*N116</f>
        <v>10046.490160000001</v>
      </c>
      <c r="P116" s="14">
        <v>0.29199999999999998</v>
      </c>
      <c r="Q116" s="25">
        <f t="shared" ref="Q116:Q118" si="1171">M116*P116</f>
        <v>4358.9526399999995</v>
      </c>
      <c r="R116" s="16">
        <v>3.5000000000000003E-2</v>
      </c>
      <c r="S116" s="25">
        <f t="shared" ref="S116:S118" si="1172">M116*R116</f>
        <v>522.47720000000004</v>
      </c>
      <c r="T116" s="26">
        <v>0.20699999999999999</v>
      </c>
      <c r="U116" s="25">
        <f t="shared" ref="U116:U118" si="1173">M116*T116</f>
        <v>3090.07944</v>
      </c>
      <c r="V116" s="16">
        <v>0.504</v>
      </c>
      <c r="W116" s="25">
        <f t="shared" ref="W116:W118" si="1174">M116*V116</f>
        <v>7523.6716800000004</v>
      </c>
      <c r="X116" s="16">
        <v>0.38</v>
      </c>
      <c r="Y116" s="25">
        <f t="shared" ref="Y116:Y118" si="1175">X116*M116</f>
        <v>5672.6095999999998</v>
      </c>
      <c r="Z116" s="17">
        <v>2.6800000000000001E-3</v>
      </c>
      <c r="AA116" s="18">
        <f t="shared" ref="AA116:AA118" si="1176">M116*Z116</f>
        <v>40.006825599999999</v>
      </c>
      <c r="AB116" s="27">
        <f>IF(M116&gt;0,(AD116+AL116)/M116,0)</f>
        <v>2.8077205531648083E-3</v>
      </c>
      <c r="AC116" s="17">
        <v>1.7000000000000001E-4</v>
      </c>
      <c r="AD116" s="24">
        <f t="shared" ref="AD116:AD118" si="1177">AC116*M116</f>
        <v>2.5377464000000001</v>
      </c>
      <c r="AE116" s="118">
        <v>0.21920000000000001</v>
      </c>
      <c r="AF116" s="30">
        <f t="shared" ref="AF116:AF118" si="1178">AI116*(1-AJ116)*AE116</f>
        <v>38.2247536</v>
      </c>
      <c r="AG116" s="28">
        <f t="shared" ref="AG116:AG118" si="1179">IF(AND(AE116&gt;0,AC116&gt;0,Z116&gt;0),((Z116-AC116)*AE116)/((AE116-AC116)*Z116),0)</f>
        <v>0.93729408020846328</v>
      </c>
      <c r="AH116" s="60">
        <f t="shared" si="664"/>
        <v>0.94016049066706953</v>
      </c>
      <c r="AI116" s="12">
        <v>191</v>
      </c>
      <c r="AJ116" s="14">
        <v>8.6999999999999994E-2</v>
      </c>
      <c r="AK116" s="15">
        <v>0.2258</v>
      </c>
      <c r="AL116" s="30">
        <f t="shared" ref="AL116:AL118" si="1180">AI116*(1-AJ116)*AK116</f>
        <v>39.375681400000005</v>
      </c>
      <c r="AM116" s="19">
        <v>1.65</v>
      </c>
      <c r="AN116" s="19"/>
      <c r="AO116" s="102">
        <f>AO114+AI116-AN116</f>
        <v>1697.0500000000011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50</v>
      </c>
      <c r="D117" s="34">
        <v>20940</v>
      </c>
      <c r="E117" s="34">
        <v>2</v>
      </c>
      <c r="F117" s="34">
        <v>15607</v>
      </c>
      <c r="G117" s="35">
        <v>2.1</v>
      </c>
      <c r="H117" s="35">
        <v>4.2</v>
      </c>
      <c r="I117" s="34">
        <v>15577</v>
      </c>
      <c r="J117" s="35">
        <v>6.6</v>
      </c>
      <c r="K117" s="34">
        <v>16213</v>
      </c>
      <c r="L117" s="36">
        <v>7.9000000000000001E-2</v>
      </c>
      <c r="M117" s="37">
        <f t="shared" si="1169"/>
        <v>14932.173000000001</v>
      </c>
      <c r="N117" s="38">
        <v>0.63800000000000001</v>
      </c>
      <c r="O117" s="25">
        <f t="shared" si="1170"/>
        <v>9526.7263739999999</v>
      </c>
      <c r="P117" s="36">
        <v>0.33400000000000002</v>
      </c>
      <c r="Q117" s="25">
        <f t="shared" si="1171"/>
        <v>4987.3457820000003</v>
      </c>
      <c r="R117" s="39">
        <v>2.8000000000000001E-2</v>
      </c>
      <c r="S117" s="25">
        <f t="shared" si="1172"/>
        <v>418.10084400000005</v>
      </c>
      <c r="T117" s="28">
        <v>0.21</v>
      </c>
      <c r="U117" s="25">
        <f t="shared" si="1173"/>
        <v>3135.7563300000002</v>
      </c>
      <c r="V117" s="39">
        <v>0.505</v>
      </c>
      <c r="W117" s="25">
        <f t="shared" si="1174"/>
        <v>7540.7473650000002</v>
      </c>
      <c r="X117" s="39">
        <v>0.38</v>
      </c>
      <c r="Y117" s="25">
        <f t="shared" si="1175"/>
        <v>5674.2257400000008</v>
      </c>
      <c r="Z117" s="40">
        <v>2.6700000000000001E-3</v>
      </c>
      <c r="AA117" s="18">
        <f t="shared" si="1176"/>
        <v>39.868901910000005</v>
      </c>
      <c r="AB117" s="27">
        <f>IF(M117&gt;0,(AD117+AL117)/M117,0)</f>
        <v>2.8232700364508234E-3</v>
      </c>
      <c r="AC117" s="40">
        <v>1.7000000000000001E-4</v>
      </c>
      <c r="AD117" s="37">
        <f t="shared" si="1177"/>
        <v>2.5384694100000003</v>
      </c>
      <c r="AE117" s="28">
        <v>0.21959999999999999</v>
      </c>
      <c r="AF117" s="41">
        <f t="shared" si="1178"/>
        <v>37.893517200000005</v>
      </c>
      <c r="AG117" s="28">
        <f t="shared" si="1179"/>
        <v>0.93705499488716171</v>
      </c>
      <c r="AH117" s="29">
        <f t="shared" si="664"/>
        <v>0.94048248556760272</v>
      </c>
      <c r="AI117" s="34">
        <v>189</v>
      </c>
      <c r="AJ117" s="36">
        <v>8.6999999999999994E-2</v>
      </c>
      <c r="AK117" s="38">
        <v>0.2296</v>
      </c>
      <c r="AL117" s="41">
        <f t="shared" si="1180"/>
        <v>39.619087200000003</v>
      </c>
      <c r="AM117" s="42">
        <v>1.62</v>
      </c>
      <c r="AN117" s="42"/>
      <c r="AO117" s="122">
        <f>AO116+AI117-AN117</f>
        <v>1886.0500000000011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46" t="s">
        <v>54</v>
      </c>
      <c r="D118" s="43">
        <v>18260</v>
      </c>
      <c r="E118" s="43">
        <v>1</v>
      </c>
      <c r="F118" s="43">
        <v>16610</v>
      </c>
      <c r="G118" s="37">
        <v>2.9</v>
      </c>
      <c r="H118" s="37">
        <v>5.2</v>
      </c>
      <c r="I118" s="43">
        <v>16864</v>
      </c>
      <c r="J118" s="37">
        <v>6.2</v>
      </c>
      <c r="K118" s="43">
        <v>15900</v>
      </c>
      <c r="L118" s="39">
        <v>7.9000000000000001E-2</v>
      </c>
      <c r="M118" s="37">
        <f t="shared" si="1169"/>
        <v>14643.900000000001</v>
      </c>
      <c r="N118" s="28">
        <v>0.58099999999999996</v>
      </c>
      <c r="O118" s="25">
        <f t="shared" si="1170"/>
        <v>8508.1059000000005</v>
      </c>
      <c r="P118" s="39">
        <v>0.40600000000000003</v>
      </c>
      <c r="Q118" s="25">
        <f t="shared" si="1171"/>
        <v>5945.4234000000006</v>
      </c>
      <c r="R118" s="39">
        <v>1.2999999999999999E-2</v>
      </c>
      <c r="S118" s="25">
        <f t="shared" si="1172"/>
        <v>190.3707</v>
      </c>
      <c r="T118" s="28">
        <v>0.19700000000000001</v>
      </c>
      <c r="U118" s="25">
        <f t="shared" si="1173"/>
        <v>2884.8483000000006</v>
      </c>
      <c r="V118" s="39">
        <v>0.50800000000000001</v>
      </c>
      <c r="W118" s="25">
        <f t="shared" si="1174"/>
        <v>7439.101200000001</v>
      </c>
      <c r="X118" s="39">
        <v>0.38</v>
      </c>
      <c r="Y118" s="25">
        <f t="shared" si="1175"/>
        <v>5564.6820000000007</v>
      </c>
      <c r="Z118" s="47">
        <v>2.8600000000000001E-3</v>
      </c>
      <c r="AA118" s="18">
        <f t="shared" si="1176"/>
        <v>41.881554000000008</v>
      </c>
      <c r="AB118" s="27">
        <f>IF(M118&gt;0,(AD118+AL118)/M118,0)</f>
        <v>2.804324995390572E-3</v>
      </c>
      <c r="AC118" s="47">
        <v>1.8000000000000001E-4</v>
      </c>
      <c r="AD118" s="37">
        <f t="shared" si="1177"/>
        <v>2.6359020000000006</v>
      </c>
      <c r="AE118" s="28">
        <v>0.2195</v>
      </c>
      <c r="AF118" s="41">
        <f t="shared" si="1178"/>
        <v>37.193396999999997</v>
      </c>
      <c r="AG118" s="28">
        <f t="shared" si="1179"/>
        <v>0.9378320020304336</v>
      </c>
      <c r="AH118" s="29">
        <f t="shared" si="664"/>
        <v>0.93655672992605732</v>
      </c>
      <c r="AI118" s="43">
        <v>186</v>
      </c>
      <c r="AJ118" s="39">
        <v>8.8999999999999996E-2</v>
      </c>
      <c r="AK118" s="28">
        <v>0.2268</v>
      </c>
      <c r="AL118" s="41">
        <f t="shared" si="1180"/>
        <v>38.430352800000001</v>
      </c>
      <c r="AM118" s="18">
        <v>1.65</v>
      </c>
      <c r="AN118" s="18"/>
      <c r="AO118" s="122">
        <f>AO117+AI118-AN118</f>
        <v>2072.0500000000011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81">SUM(D116:D118)</f>
        <v>51200</v>
      </c>
      <c r="E119" s="51"/>
      <c r="F119" s="51">
        <f t="shared" ref="F119" si="1182">SUM(F116:F118)</f>
        <v>47711</v>
      </c>
      <c r="G119" s="52"/>
      <c r="H119" s="52"/>
      <c r="I119" s="51">
        <f t="shared" ref="I119:K119" si="1183">SUM(I116:I118)</f>
        <v>47979</v>
      </c>
      <c r="J119" s="52"/>
      <c r="K119" s="51">
        <f t="shared" si="1183"/>
        <v>48339</v>
      </c>
      <c r="L119" s="21">
        <f t="shared" ref="L119" si="1184">IF(K119&gt;0,(K116*L116+K117*L117+K118*L118)/K119,0)</f>
        <v>7.9335670990297688E-2</v>
      </c>
      <c r="M119" s="52">
        <f t="shared" ref="M119" si="1185">M116+M117+M118</f>
        <v>44503.993000000002</v>
      </c>
      <c r="N119" s="53">
        <f t="shared" ref="N119" si="1186">IF(M119&gt;0,O119/M119,0)</f>
        <v>0.63098433513595065</v>
      </c>
      <c r="O119" s="54">
        <f t="shared" ref="O119" si="1187">O116+O117+O118</f>
        <v>28081.322434000002</v>
      </c>
      <c r="P119" s="21">
        <f t="shared" ref="P119" si="1188">IF(M119&gt;0,Q119/M119,0)</f>
        <v>0.34360336660128449</v>
      </c>
      <c r="Q119" s="54">
        <f t="shared" ref="Q119" si="1189">Q116+Q117+Q118</f>
        <v>15291.721822</v>
      </c>
      <c r="R119" s="21">
        <f t="shared" ref="R119" si="1190">IF(M119&gt;0,S119/M119,0)</f>
        <v>2.5412298262764872E-2</v>
      </c>
      <c r="S119" s="54">
        <f t="shared" ref="S119" si="1191">S116+S117+S118</f>
        <v>1130.948744</v>
      </c>
      <c r="T119" s="21">
        <f t="shared" ref="T119" si="1192">IF(M119&gt;0,U119/M119,0)</f>
        <v>0.20471610423810732</v>
      </c>
      <c r="U119" s="54">
        <f t="shared" ref="U119" si="1193">U116+U117+U118</f>
        <v>9110.6840699999993</v>
      </c>
      <c r="V119" s="21">
        <f t="shared" ref="V119" si="1194">IF(M119&gt;0,W119/M119,0)</f>
        <v>0.50565171185875391</v>
      </c>
      <c r="W119" s="54">
        <f t="shared" ref="W119" si="1195">W116+W117+W118</f>
        <v>22503.520245</v>
      </c>
      <c r="X119" s="21">
        <f t="shared" ref="X119" si="1196">IF(M119&gt;0,Y119/M119,0)</f>
        <v>0.38</v>
      </c>
      <c r="Y119" s="54">
        <f t="shared" ref="Y119" si="1197">Y116+Y117+Y118</f>
        <v>16911.517340000002</v>
      </c>
      <c r="Z119" s="55">
        <f t="shared" ref="Z119" si="1198">IF(M119&gt;0,AA119/M119,0)</f>
        <v>2.7358731947940045E-3</v>
      </c>
      <c r="AA119" s="56">
        <f t="shared" ref="AA119" si="1199">SUM(AA116:AA118)</f>
        <v>121.75728151000001</v>
      </c>
      <c r="AB119" s="55">
        <f t="shared" ref="AB119" si="1200">IF(M119&gt;0,(AB116*M116+AB117*M117+AB118*M118)/M119,0)</f>
        <v>2.8118204856359746E-3</v>
      </c>
      <c r="AC119" s="55">
        <f t="shared" ref="AC119" si="1201">IF(K119&gt;0,(K116*AC116+K117*AC117+K118*AC118)/K119,0)</f>
        <v>1.7328926953391672E-4</v>
      </c>
      <c r="AD119" s="52">
        <f t="shared" ref="AD119" si="1202">SUM(AD116:AD118)</f>
        <v>7.7121178100000014</v>
      </c>
      <c r="AE119" s="53">
        <f t="shared" ref="AE119" si="1203">IF(K119&gt;0,(K116*AE116+K117*AE117+K118*AE118)/K119,0)</f>
        <v>0.21943283890854176</v>
      </c>
      <c r="AF119" s="58">
        <f t="shared" ref="AF119" si="1204">SUM(AF116:AF118)</f>
        <v>113.31166780000001</v>
      </c>
      <c r="AG119" s="53">
        <f t="shared" ref="AG119" si="1205">IF(AND(AA119&gt;0),((AA116*AG116+AA117*AG117+AA118*AG118)/AA119),0)</f>
        <v>0.93740082481092446</v>
      </c>
      <c r="AH119" s="57">
        <f t="shared" si="664"/>
        <v>0.9390867641315721</v>
      </c>
      <c r="AI119" s="51">
        <f t="shared" ref="AI119" si="1206">SUM(AI116:AI118)</f>
        <v>566</v>
      </c>
      <c r="AJ119" s="21">
        <f t="shared" ref="AJ119" si="1207">IF(AI119&gt;0,(AJ116*AI116+AJ117*AI117+AJ118*AI118)/AI119,0)</f>
        <v>8.7657243816254393E-2</v>
      </c>
      <c r="AK119" s="53">
        <f t="shared" ref="AK119" si="1208">IF(K119&gt;0,(AK116*K116+AK117*K117+AK118*K118)/K119,0)</f>
        <v>0.22740345476737212</v>
      </c>
      <c r="AL119" s="58">
        <f t="shared" ref="AL119" si="1209">SUM(AL116:AL118)</f>
        <v>117.42512140000002</v>
      </c>
      <c r="AM119" s="56"/>
      <c r="AN119" s="56">
        <f t="shared" ref="AN119" si="1210">SUM(AN116:AN118)</f>
        <v>0</v>
      </c>
      <c r="AO119" s="106"/>
      <c r="AP119" s="107">
        <f>AO118</f>
        <v>2072.0500000000011</v>
      </c>
      <c r="AQ119" s="51">
        <f t="shared" ref="AQ119" si="1211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1" t="s">
        <v>49</v>
      </c>
      <c r="D120" s="12">
        <v>3200</v>
      </c>
      <c r="E120" s="12">
        <v>0</v>
      </c>
      <c r="F120" s="12">
        <v>15801</v>
      </c>
      <c r="G120" s="13">
        <v>4</v>
      </c>
      <c r="H120" s="13">
        <v>6</v>
      </c>
      <c r="I120" s="12">
        <v>16585</v>
      </c>
      <c r="J120" s="13">
        <v>6.4</v>
      </c>
      <c r="K120" s="12">
        <v>16238</v>
      </c>
      <c r="L120" s="14">
        <v>6.9000000000000006E-2</v>
      </c>
      <c r="M120" s="24">
        <f t="shared" ref="M120:M122" si="1212">K120*(1-L120)</f>
        <v>15117.578000000001</v>
      </c>
      <c r="N120" s="15">
        <v>0.751</v>
      </c>
      <c r="O120" s="25">
        <f t="shared" ref="O120:O122" si="1213">M120*N120</f>
        <v>11353.301078</v>
      </c>
      <c r="P120" s="14">
        <v>0.23</v>
      </c>
      <c r="Q120" s="25">
        <f t="shared" ref="Q120:Q122" si="1214">M120*P120</f>
        <v>3477.0429400000003</v>
      </c>
      <c r="R120" s="16">
        <v>1.9E-2</v>
      </c>
      <c r="S120" s="25">
        <f t="shared" ref="S120:S122" si="1215">M120*R120</f>
        <v>287.23398200000003</v>
      </c>
      <c r="T120" s="26">
        <v>0.191</v>
      </c>
      <c r="U120" s="25">
        <f t="shared" ref="U120:U122" si="1216">M120*T120</f>
        <v>2887.4573980000005</v>
      </c>
      <c r="V120" s="16">
        <v>0.503</v>
      </c>
      <c r="W120" s="25">
        <f t="shared" ref="W120:W122" si="1217">M120*V120</f>
        <v>7604.1417340000007</v>
      </c>
      <c r="X120" s="16">
        <v>0.38</v>
      </c>
      <c r="Y120" s="25">
        <f t="shared" ref="Y120:Y122" si="1218">X120*M120</f>
        <v>5744.6796400000003</v>
      </c>
      <c r="Z120" s="17">
        <v>3.0300000000000001E-3</v>
      </c>
      <c r="AA120" s="18">
        <f t="shared" ref="AA120:AA122" si="1219">M120*Z120</f>
        <v>45.806261340000006</v>
      </c>
      <c r="AB120" s="27">
        <f>IF(M120&gt;0,(AD120+AL120)/M120,0)</f>
        <v>3.1027745198337988E-3</v>
      </c>
      <c r="AC120" s="17">
        <v>1.9000000000000001E-4</v>
      </c>
      <c r="AD120" s="24">
        <f t="shared" ref="AD120:AD122" si="1220">AC120*M120</f>
        <v>2.8723398200000005</v>
      </c>
      <c r="AE120" s="118">
        <v>0.2198</v>
      </c>
      <c r="AF120" s="30">
        <f t="shared" ref="AF120:AF122" si="1221">AI120*(1-AJ120)*AE120</f>
        <v>42.450413599999997</v>
      </c>
      <c r="AG120" s="28">
        <f t="shared" ref="AG120:AG122" si="1222">IF(AND(AE120&gt;0,AC120&gt;0,Z120&gt;0),((Z120-AC120)*AE120)/((AE120-AC120)*Z120),0)</f>
        <v>0.93810464785834702</v>
      </c>
      <c r="AH120" s="60">
        <f t="shared" si="664"/>
        <v>0.93954743979815092</v>
      </c>
      <c r="AI120" s="12">
        <v>212</v>
      </c>
      <c r="AJ120" s="14">
        <v>8.8999999999999996E-2</v>
      </c>
      <c r="AK120" s="15">
        <v>0.22800000000000001</v>
      </c>
      <c r="AL120" s="30">
        <f t="shared" ref="AL120:AL122" si="1223">AI120*(1-AJ120)*AK120</f>
        <v>44.034096000000005</v>
      </c>
      <c r="AM120" s="19">
        <v>1.7</v>
      </c>
      <c r="AN120" s="19">
        <v>1028.18</v>
      </c>
      <c r="AO120" s="102">
        <f>AO118+AI120-AN120</f>
        <v>1255.870000000001</v>
      </c>
      <c r="AP120" s="103"/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52</v>
      </c>
      <c r="D121" s="34">
        <v>19740</v>
      </c>
      <c r="E121" s="34">
        <v>5</v>
      </c>
      <c r="F121" s="34">
        <v>14781</v>
      </c>
      <c r="G121" s="35">
        <v>6.8</v>
      </c>
      <c r="H121" s="35">
        <v>6</v>
      </c>
      <c r="I121" s="34">
        <v>15342</v>
      </c>
      <c r="J121" s="35">
        <v>6.6</v>
      </c>
      <c r="K121" s="34">
        <v>16013</v>
      </c>
      <c r="L121" s="36">
        <v>7.1999999999999995E-2</v>
      </c>
      <c r="M121" s="37">
        <f t="shared" si="1212"/>
        <v>14860.064</v>
      </c>
      <c r="N121" s="38">
        <v>0.70699999999999996</v>
      </c>
      <c r="O121" s="25">
        <f t="shared" si="1213"/>
        <v>10506.065247999999</v>
      </c>
      <c r="P121" s="36">
        <v>0.26600000000000001</v>
      </c>
      <c r="Q121" s="25">
        <f t="shared" si="1214"/>
        <v>3952.7770240000004</v>
      </c>
      <c r="R121" s="39">
        <v>2.7E-2</v>
      </c>
      <c r="S121" s="25">
        <f t="shared" si="1215"/>
        <v>401.22172799999998</v>
      </c>
      <c r="T121" s="28">
        <v>0.188</v>
      </c>
      <c r="U121" s="25">
        <f t="shared" si="1216"/>
        <v>2793.6920319999999</v>
      </c>
      <c r="V121" s="39">
        <v>0.51700000000000002</v>
      </c>
      <c r="W121" s="25">
        <f t="shared" si="1217"/>
        <v>7682.653088</v>
      </c>
      <c r="X121" s="39">
        <v>0.38</v>
      </c>
      <c r="Y121" s="25">
        <f t="shared" si="1218"/>
        <v>5646.8243200000006</v>
      </c>
      <c r="Z121" s="40">
        <v>2.9299999999999999E-3</v>
      </c>
      <c r="AA121" s="18">
        <f t="shared" si="1219"/>
        <v>43.539987519999997</v>
      </c>
      <c r="AB121" s="27">
        <f>IF(M121&gt;0,(AD121+AL121)/M121,0)</f>
        <v>3.0586978037241293E-3</v>
      </c>
      <c r="AC121" s="40">
        <v>1.8000000000000001E-4</v>
      </c>
      <c r="AD121" s="37">
        <f t="shared" si="1220"/>
        <v>2.6748115200000004</v>
      </c>
      <c r="AE121" s="28">
        <v>0.21590000000000001</v>
      </c>
      <c r="AF121" s="41">
        <f t="shared" si="1221"/>
        <v>41.546068800000008</v>
      </c>
      <c r="AG121" s="28">
        <f t="shared" si="1222"/>
        <v>0.93934970689472974</v>
      </c>
      <c r="AH121" s="29">
        <f t="shared" si="664"/>
        <v>0.94191411081335397</v>
      </c>
      <c r="AI121" s="34">
        <v>211</v>
      </c>
      <c r="AJ121" s="36">
        <v>8.7999999999999995E-2</v>
      </c>
      <c r="AK121" s="38">
        <v>0.2223</v>
      </c>
      <c r="AL121" s="41">
        <f t="shared" si="1223"/>
        <v>42.777633600000001</v>
      </c>
      <c r="AM121" s="42">
        <v>1.6</v>
      </c>
      <c r="AN121" s="42"/>
      <c r="AO121" s="122">
        <f>AO120+AI121-AN121</f>
        <v>1466.870000000001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46" t="s">
        <v>54</v>
      </c>
      <c r="D122" s="43">
        <v>23560</v>
      </c>
      <c r="E122" s="43">
        <v>1</v>
      </c>
      <c r="F122" s="43">
        <v>15380</v>
      </c>
      <c r="G122" s="37">
        <v>5.6</v>
      </c>
      <c r="H122" s="37">
        <v>5.8</v>
      </c>
      <c r="I122" s="43">
        <v>15676</v>
      </c>
      <c r="J122" s="37">
        <v>6.5</v>
      </c>
      <c r="K122" s="43">
        <v>16171</v>
      </c>
      <c r="L122" s="39">
        <v>7.9000000000000001E-2</v>
      </c>
      <c r="M122" s="37">
        <f t="shared" si="1212"/>
        <v>14893.491</v>
      </c>
      <c r="N122" s="28">
        <v>0.66800000000000004</v>
      </c>
      <c r="O122" s="25">
        <f t="shared" si="1213"/>
        <v>9948.8519880000003</v>
      </c>
      <c r="P122" s="39">
        <v>0.31</v>
      </c>
      <c r="Q122" s="25">
        <f t="shared" si="1214"/>
        <v>4616.9822100000001</v>
      </c>
      <c r="R122" s="39">
        <v>2.1999999999999999E-2</v>
      </c>
      <c r="S122" s="25">
        <f t="shared" si="1215"/>
        <v>327.65680199999997</v>
      </c>
      <c r="T122" s="28">
        <v>0.187</v>
      </c>
      <c r="U122" s="25">
        <f t="shared" si="1216"/>
        <v>2785.082817</v>
      </c>
      <c r="V122" s="39">
        <v>0.51500000000000001</v>
      </c>
      <c r="W122" s="25">
        <f t="shared" si="1217"/>
        <v>7670.1478649999999</v>
      </c>
      <c r="X122" s="39">
        <v>0.38</v>
      </c>
      <c r="Y122" s="25">
        <f t="shared" si="1218"/>
        <v>5659.5265799999997</v>
      </c>
      <c r="Z122" s="47">
        <v>2.8500000000000001E-3</v>
      </c>
      <c r="AA122" s="18">
        <f t="shared" si="1219"/>
        <v>42.446449350000002</v>
      </c>
      <c r="AB122" s="27">
        <f>IF(M122&gt;0,(AD122+AL122)/M122,0)</f>
        <v>2.7447901549744113E-3</v>
      </c>
      <c r="AC122" s="47">
        <v>1.7000000000000001E-4</v>
      </c>
      <c r="AD122" s="37">
        <f t="shared" si="1220"/>
        <v>2.53189347</v>
      </c>
      <c r="AE122" s="28">
        <v>0.21759999999999999</v>
      </c>
      <c r="AF122" s="41">
        <f t="shared" si="1221"/>
        <v>36.955007999999999</v>
      </c>
      <c r="AG122" s="28">
        <f t="shared" si="1222"/>
        <v>0.94108610070916165</v>
      </c>
      <c r="AH122" s="29">
        <f t="shared" si="664"/>
        <v>0.93877126286257884</v>
      </c>
      <c r="AI122" s="43">
        <v>185</v>
      </c>
      <c r="AJ122" s="39">
        <v>8.2000000000000003E-2</v>
      </c>
      <c r="AK122" s="28">
        <v>0.2258</v>
      </c>
      <c r="AL122" s="41">
        <f t="shared" si="1223"/>
        <v>38.347614</v>
      </c>
      <c r="AM122" s="18">
        <v>1.6</v>
      </c>
      <c r="AN122" s="18"/>
      <c r="AO122" s="122">
        <f>AO121+AI122-AN122</f>
        <v>1651.870000000001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224">SUM(D120:D122)</f>
        <v>46500</v>
      </c>
      <c r="E123" s="51"/>
      <c r="F123" s="51">
        <f t="shared" ref="F123" si="1225">SUM(F120:F122)</f>
        <v>45962</v>
      </c>
      <c r="G123" s="52"/>
      <c r="H123" s="52"/>
      <c r="I123" s="51">
        <f t="shared" ref="I123:K123" si="1226">SUM(I120:I122)</f>
        <v>47603</v>
      </c>
      <c r="J123" s="52"/>
      <c r="K123" s="51">
        <f t="shared" si="1226"/>
        <v>48422</v>
      </c>
      <c r="L123" s="21">
        <f t="shared" ref="L123" si="1227">IF(K123&gt;0,(K120*L120+K121*L121+K122*L122)/K123,0)</f>
        <v>7.3331688075668089E-2</v>
      </c>
      <c r="M123" s="52">
        <f t="shared" ref="M123" si="1228">M120+M121+M122</f>
        <v>44871.133000000002</v>
      </c>
      <c r="N123" s="53">
        <f t="shared" ref="N123" si="1229">IF(M123&gt;0,O123/M123,0)</f>
        <v>0.70887932145595689</v>
      </c>
      <c r="O123" s="54">
        <f t="shared" ref="O123" si="1230">O120+O121+O122</f>
        <v>31808.218313999998</v>
      </c>
      <c r="P123" s="21">
        <f t="shared" ref="P123" si="1231">IF(M123&gt;0,Q123/M123,0)</f>
        <v>0.26847555139737611</v>
      </c>
      <c r="Q123" s="54">
        <f t="shared" ref="Q123" si="1232">Q120+Q121+Q122</f>
        <v>12046.802174</v>
      </c>
      <c r="R123" s="21">
        <f t="shared" ref="R123" si="1233">IF(M123&gt;0,S123/M123,0)</f>
        <v>2.2645127146666874E-2</v>
      </c>
      <c r="S123" s="54">
        <f t="shared" ref="S123" si="1234">S120+S121+S122</f>
        <v>1016.1125119999999</v>
      </c>
      <c r="T123" s="21">
        <f t="shared" ref="T123" si="1235">IF(M123&gt;0,U123/M123,0)</f>
        <v>0.18867881599958708</v>
      </c>
      <c r="U123" s="54">
        <f t="shared" ref="U123" si="1236">U120+U121+U122</f>
        <v>8466.2322469999999</v>
      </c>
      <c r="V123" s="21">
        <f t="shared" ref="V123" si="1237">IF(M123&gt;0,W123/M123,0)</f>
        <v>0.51161941212850581</v>
      </c>
      <c r="W123" s="54">
        <f t="shared" ref="W123" si="1238">W120+W121+W122</f>
        <v>22956.942686999999</v>
      </c>
      <c r="X123" s="21">
        <f t="shared" ref="X123" si="1239">IF(M123&gt;0,Y123/M123,0)</f>
        <v>0.38</v>
      </c>
      <c r="Y123" s="54">
        <f t="shared" ref="Y123" si="1240">Y120+Y121+Y122</f>
        <v>17051.03054</v>
      </c>
      <c r="Z123" s="55">
        <f t="shared" ref="Z123" si="1241">IF(M123&gt;0,AA123/M123,0)</f>
        <v>2.9371377408722887E-3</v>
      </c>
      <c r="AA123" s="56">
        <f t="shared" ref="AA123" si="1242">SUM(AA120:AA122)</f>
        <v>131.79269821</v>
      </c>
      <c r="AB123" s="55">
        <f t="shared" ref="AB123" si="1243">IF(M123&gt;0,(AB120*M120+AB121*M121+AB122*M122)/M123,0)</f>
        <v>2.969356454850382E-3</v>
      </c>
      <c r="AC123" s="55">
        <f t="shared" ref="AC123" si="1244">IF(K123&gt;0,(K120*AC120+K121*AC121+K122*AC122)/K123,0)</f>
        <v>1.8001383668580397E-4</v>
      </c>
      <c r="AD123" s="52">
        <f t="shared" ref="AD123" si="1245">SUM(AD120:AD122)</f>
        <v>8.079044810000001</v>
      </c>
      <c r="AE123" s="53">
        <f t="shared" ref="AE123" si="1246">IF(K123&gt;0,(K120*AE120+K121*AE121+K122*AE122)/K123,0)</f>
        <v>0.21777557102143655</v>
      </c>
      <c r="AF123" s="58">
        <f t="shared" ref="AF123" si="1247">SUM(AF120:AF122)</f>
        <v>120.95149040000001</v>
      </c>
      <c r="AG123" s="53">
        <f t="shared" ref="AG123" si="1248">IF(AND(AA123&gt;0),((AA120*AG120+AA121*AG121+AA122*AG122)/AA123),0)</f>
        <v>0.939476210507738</v>
      </c>
      <c r="AH123" s="57">
        <f t="shared" si="664"/>
        <v>0.94012703470166292</v>
      </c>
      <c r="AI123" s="51">
        <f t="shared" ref="AI123" si="1249">SUM(AI120:AI122)</f>
        <v>608</v>
      </c>
      <c r="AJ123" s="21">
        <f t="shared" ref="AJ123" si="1250">IF(AI123&gt;0,(AJ120*AI120+AJ121*AI121+AJ122*AI122)/AI123,0)</f>
        <v>8.6523026315789467E-2</v>
      </c>
      <c r="AK123" s="53">
        <f t="shared" ref="AK123" si="1251">IF(K123&gt;0,(AK120*K120+AK121*K121+AK122*K122)/K123,0)</f>
        <v>0.2253803167981496</v>
      </c>
      <c r="AL123" s="58">
        <f t="shared" ref="AL123" si="1252">SUM(AL120:AL122)</f>
        <v>125.1593436</v>
      </c>
      <c r="AM123" s="56"/>
      <c r="AN123" s="56">
        <f t="shared" ref="AN123" si="1253">SUM(AN120:AN122)</f>
        <v>1028.18</v>
      </c>
      <c r="AO123" s="106"/>
      <c r="AP123" s="107">
        <f>AO122</f>
        <v>1651.870000000001</v>
      </c>
      <c r="AQ123" s="51">
        <f t="shared" ref="AQ123" si="1254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1" t="s">
        <v>49</v>
      </c>
      <c r="D124" s="12">
        <v>2400</v>
      </c>
      <c r="E124" s="12">
        <v>0</v>
      </c>
      <c r="F124" s="12">
        <v>12175</v>
      </c>
      <c r="G124" s="13">
        <v>5.2</v>
      </c>
      <c r="H124" s="13">
        <v>6.5</v>
      </c>
      <c r="I124" s="12">
        <v>12656</v>
      </c>
      <c r="J124" s="13">
        <v>7.6</v>
      </c>
      <c r="K124" s="12">
        <v>15863</v>
      </c>
      <c r="L124" s="14">
        <v>8.1000000000000003E-2</v>
      </c>
      <c r="M124" s="24">
        <f t="shared" ref="M124:M126" si="1255">K124*(1-L124)</f>
        <v>14578.097</v>
      </c>
      <c r="N124" s="15">
        <v>0.69699999999999995</v>
      </c>
      <c r="O124" s="25">
        <f t="shared" ref="O124:O126" si="1256">M124*N124</f>
        <v>10160.933609</v>
      </c>
      <c r="P124" s="14">
        <v>0.26200000000000001</v>
      </c>
      <c r="Q124" s="25">
        <f t="shared" ref="Q124:Q126" si="1257">M124*P124</f>
        <v>3819.4614139999999</v>
      </c>
      <c r="R124" s="16">
        <v>4.1000000000000002E-2</v>
      </c>
      <c r="S124" s="25">
        <f t="shared" ref="S124:S126" si="1258">M124*R124</f>
        <v>597.70197700000006</v>
      </c>
      <c r="T124" s="26">
        <v>0.21199999999999999</v>
      </c>
      <c r="U124" s="25">
        <f t="shared" ref="U124:U126" si="1259">M124*T124</f>
        <v>3090.556564</v>
      </c>
      <c r="V124" s="16">
        <v>0.51400000000000001</v>
      </c>
      <c r="W124" s="25">
        <f t="shared" ref="W124:W126" si="1260">M124*V124</f>
        <v>7493.141858</v>
      </c>
      <c r="X124" s="16">
        <v>0.38</v>
      </c>
      <c r="Y124" s="25">
        <f t="shared" ref="Y124:Y126" si="1261">X124*M124</f>
        <v>5539.6768599999996</v>
      </c>
      <c r="Z124" s="17">
        <v>2.7699999999999999E-3</v>
      </c>
      <c r="AA124" s="18">
        <f t="shared" ref="AA124:AA126" si="1262">M124*Z124</f>
        <v>40.381328689999997</v>
      </c>
      <c r="AB124" s="27">
        <f>IF(M124&gt;0,(AD124+AL124)/M124,0)</f>
        <v>2.7488668438685792E-3</v>
      </c>
      <c r="AC124" s="17">
        <v>1.7000000000000001E-4</v>
      </c>
      <c r="AD124" s="24">
        <f t="shared" ref="AD124:AD126" si="1263">AC124*M124</f>
        <v>2.4782764900000003</v>
      </c>
      <c r="AE124" s="118">
        <v>0.21149999999999999</v>
      </c>
      <c r="AF124" s="30">
        <f t="shared" ref="AF124:AF126" si="1264">AI124*(1-AJ124)*AE124</f>
        <v>35.995184999999999</v>
      </c>
      <c r="AG124" s="28">
        <f t="shared" ref="AG124:AG126" si="1265">IF(AND(AE124&gt;0,AC124&gt;0,Z124&gt;0),((Z124-AC124)*AE124)/((AE124-AC124)*Z124),0)</f>
        <v>0.93938321864225571</v>
      </c>
      <c r="AH124" s="60">
        <f t="shared" si="664"/>
        <v>0.93887887654294921</v>
      </c>
      <c r="AI124" s="12">
        <v>186</v>
      </c>
      <c r="AJ124" s="14">
        <v>8.5000000000000006E-2</v>
      </c>
      <c r="AK124" s="15">
        <v>0.22090000000000001</v>
      </c>
      <c r="AL124" s="30">
        <f t="shared" ref="AL124:AL126" si="1266">AI124*(1-AJ124)*AK124</f>
        <v>37.594971000000001</v>
      </c>
      <c r="AM124" s="19">
        <v>1.65</v>
      </c>
      <c r="AN124" s="19">
        <v>652.02</v>
      </c>
      <c r="AO124" s="102">
        <f>AO122+AI124-AN124+AP124</f>
        <v>1190.850000000001</v>
      </c>
      <c r="AP124" s="103">
        <v>5</v>
      </c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 t="s">
        <v>52</v>
      </c>
      <c r="D125" s="34">
        <v>21738</v>
      </c>
      <c r="E125" s="34">
        <v>4</v>
      </c>
      <c r="F125" s="34">
        <v>16048</v>
      </c>
      <c r="G125" s="35">
        <v>4.0999999999999996</v>
      </c>
      <c r="H125" s="35">
        <v>5.0999999999999996</v>
      </c>
      <c r="I125" s="34">
        <v>16068</v>
      </c>
      <c r="J125" s="35">
        <v>7.3</v>
      </c>
      <c r="K125" s="34">
        <v>16301</v>
      </c>
      <c r="L125" s="36">
        <v>7.3999999999999996E-2</v>
      </c>
      <c r="M125" s="37">
        <f t="shared" si="1255"/>
        <v>15094.726000000001</v>
      </c>
      <c r="N125" s="38">
        <v>0.58199999999999996</v>
      </c>
      <c r="O125" s="25">
        <f t="shared" si="1256"/>
        <v>8785.1305319999992</v>
      </c>
      <c r="P125" s="36">
        <v>0.38800000000000001</v>
      </c>
      <c r="Q125" s="25">
        <f t="shared" si="1257"/>
        <v>5856.7536880000007</v>
      </c>
      <c r="R125" s="39">
        <v>0.03</v>
      </c>
      <c r="S125" s="25">
        <f t="shared" si="1258"/>
        <v>452.84178000000003</v>
      </c>
      <c r="T125" s="28">
        <v>0.215</v>
      </c>
      <c r="U125" s="25">
        <f t="shared" si="1259"/>
        <v>3245.36609</v>
      </c>
      <c r="V125" s="39">
        <v>0.498</v>
      </c>
      <c r="W125" s="25">
        <f t="shared" si="1260"/>
        <v>7517.1735480000007</v>
      </c>
      <c r="X125" s="39">
        <v>0.38</v>
      </c>
      <c r="Y125" s="25">
        <f t="shared" si="1261"/>
        <v>5735.9958800000004</v>
      </c>
      <c r="Z125" s="40">
        <v>2.8300000000000001E-3</v>
      </c>
      <c r="AA125" s="18">
        <f t="shared" si="1262"/>
        <v>42.71807458</v>
      </c>
      <c r="AB125" s="27">
        <f>IF(M125&gt;0,(AD125+AL125)/M125,0)</f>
        <v>2.6592659595146011E-3</v>
      </c>
      <c r="AC125" s="40">
        <v>1.7000000000000001E-4</v>
      </c>
      <c r="AD125" s="37">
        <f t="shared" si="1263"/>
        <v>2.5661034200000001</v>
      </c>
      <c r="AE125" s="28">
        <v>0.21149999999999999</v>
      </c>
      <c r="AF125" s="41">
        <f t="shared" si="1264"/>
        <v>37.681685999999999</v>
      </c>
      <c r="AG125" s="28">
        <f t="shared" si="1265"/>
        <v>0.94068543511822056</v>
      </c>
      <c r="AH125" s="29">
        <f t="shared" si="664"/>
        <v>0.93682773247576456</v>
      </c>
      <c r="AI125" s="34">
        <v>196</v>
      </c>
      <c r="AJ125" s="36">
        <v>9.0999999999999998E-2</v>
      </c>
      <c r="AK125" s="38">
        <v>0.2109</v>
      </c>
      <c r="AL125" s="41">
        <f t="shared" si="1266"/>
        <v>37.574787600000001</v>
      </c>
      <c r="AM125" s="42">
        <v>1.8</v>
      </c>
      <c r="AN125" s="42"/>
      <c r="AO125" s="122">
        <f>AO124+AI125-AN125</f>
        <v>1386.850000000001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11" t="s">
        <v>53</v>
      </c>
      <c r="D126" s="43">
        <v>22902</v>
      </c>
      <c r="E126" s="43">
        <v>1</v>
      </c>
      <c r="F126" s="43">
        <v>16828</v>
      </c>
      <c r="G126" s="37">
        <v>1.8</v>
      </c>
      <c r="H126" s="37">
        <v>3.1</v>
      </c>
      <c r="I126" s="43">
        <v>17120</v>
      </c>
      <c r="J126" s="37">
        <v>7.2</v>
      </c>
      <c r="K126" s="43">
        <v>16183</v>
      </c>
      <c r="L126" s="39">
        <v>7.2999999999999995E-2</v>
      </c>
      <c r="M126" s="37">
        <f t="shared" si="1255"/>
        <v>15001.641000000001</v>
      </c>
      <c r="N126" s="28">
        <v>0.71</v>
      </c>
      <c r="O126" s="25">
        <f t="shared" si="1256"/>
        <v>10651.16511</v>
      </c>
      <c r="P126" s="39">
        <v>0.23699999999999999</v>
      </c>
      <c r="Q126" s="25">
        <f t="shared" si="1257"/>
        <v>3555.3889170000002</v>
      </c>
      <c r="R126" s="39">
        <v>5.2999999999999999E-2</v>
      </c>
      <c r="S126" s="25">
        <f t="shared" si="1258"/>
        <v>795.08697300000006</v>
      </c>
      <c r="T126" s="28">
        <v>0.20200000000000001</v>
      </c>
      <c r="U126" s="25">
        <f t="shared" si="1259"/>
        <v>3030.3314820000005</v>
      </c>
      <c r="V126" s="39">
        <v>0.51100000000000001</v>
      </c>
      <c r="W126" s="25">
        <f t="shared" si="1260"/>
        <v>7665.8385510000007</v>
      </c>
      <c r="X126" s="39">
        <v>0.38</v>
      </c>
      <c r="Y126" s="25">
        <f t="shared" si="1261"/>
        <v>5700.6235800000004</v>
      </c>
      <c r="Z126" s="47">
        <v>2.8300000000000001E-3</v>
      </c>
      <c r="AA126" s="18">
        <f t="shared" si="1262"/>
        <v>42.454644030000004</v>
      </c>
      <c r="AB126" s="27">
        <f>IF(M126&gt;0,(AD126+AL126)/M126,0)</f>
        <v>3.1752576841426882E-3</v>
      </c>
      <c r="AC126" s="47">
        <v>1.6000000000000001E-4</v>
      </c>
      <c r="AD126" s="37">
        <f t="shared" si="1263"/>
        <v>2.4002625600000003</v>
      </c>
      <c r="AE126" s="28">
        <v>0.2165</v>
      </c>
      <c r="AF126" s="41">
        <f t="shared" si="1264"/>
        <v>44.574968500000004</v>
      </c>
      <c r="AG126" s="28">
        <f t="shared" si="1265"/>
        <v>0.94416066060131121</v>
      </c>
      <c r="AH126" s="29">
        <f t="shared" si="664"/>
        <v>0.95030246165022736</v>
      </c>
      <c r="AI126" s="34">
        <v>227</v>
      </c>
      <c r="AJ126" s="39">
        <v>9.2999999999999999E-2</v>
      </c>
      <c r="AK126" s="28">
        <v>0.21970000000000001</v>
      </c>
      <c r="AL126" s="41">
        <f t="shared" si="1266"/>
        <v>45.233813300000001</v>
      </c>
      <c r="AM126" s="18">
        <v>1.8</v>
      </c>
      <c r="AN126" s="18"/>
      <c r="AO126" s="122">
        <f>AO125+AI126-AN126</f>
        <v>1613.850000000001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47040</v>
      </c>
      <c r="E127" s="61"/>
      <c r="F127" s="51">
        <f>SUM(F124:F126)</f>
        <v>45051</v>
      </c>
      <c r="G127" s="62"/>
      <c r="H127" s="62"/>
      <c r="I127" s="51">
        <f>SUM(I124:I126)</f>
        <v>45844</v>
      </c>
      <c r="J127" s="52"/>
      <c r="K127" s="51">
        <f>SUM(K124:K126)</f>
        <v>48347</v>
      </c>
      <c r="L127" s="21">
        <f>IF(K127&gt;0,(K124*L124+K125*L125+K126*L126)/K127,0)</f>
        <v>7.5962024530994682E-2</v>
      </c>
      <c r="M127" s="52">
        <f>M124+M125+M126</f>
        <v>44674.464</v>
      </c>
      <c r="N127" s="53">
        <f>IF(M127&gt;0,O127/M127,0)</f>
        <v>0.66250888317317014</v>
      </c>
      <c r="O127" s="54">
        <f t="shared" ref="O127" si="1267">O124+O125+O126</f>
        <v>29597.229250999997</v>
      </c>
      <c r="P127" s="21">
        <f>IF(M127&gt;0,Q127/M127,0)</f>
        <v>0.29617823772882873</v>
      </c>
      <c r="Q127" s="54">
        <f t="shared" ref="Q127" si="1268">Q124+Q125+Q126</f>
        <v>13231.604019</v>
      </c>
      <c r="R127" s="21">
        <f>IF(M127&gt;0,S127/M127,0)</f>
        <v>4.1312879098001049E-2</v>
      </c>
      <c r="S127" s="54">
        <f t="shared" ref="S127" si="1269">S124+S125+S126</f>
        <v>1845.6307300000003</v>
      </c>
      <c r="T127" s="21">
        <f>IF(M127&gt;0,U127/M127,0)</f>
        <v>0.20965565778248621</v>
      </c>
      <c r="U127" s="54">
        <f t="shared" ref="U127" si="1270">U124+U125+U126</f>
        <v>9366.2541359999996</v>
      </c>
      <c r="V127" s="21">
        <f>IF(M127&gt;0,W127/M127,0)</f>
        <v>0.50758648065704837</v>
      </c>
      <c r="W127" s="54">
        <f t="shared" ref="W127" si="1271">W124+W125+W126</f>
        <v>22676.153957000002</v>
      </c>
      <c r="X127" s="21">
        <f>IF(M127&gt;0,Y127/M127,0)</f>
        <v>0.38</v>
      </c>
      <c r="Y127" s="54">
        <f t="shared" ref="Y127" si="1272">Y124+Y125+Y126</f>
        <v>16976.296320000001</v>
      </c>
      <c r="Z127" s="55">
        <f>IF(M127&gt;0,AA127/M127,0)</f>
        <v>2.8104208995098409E-3</v>
      </c>
      <c r="AA127" s="56">
        <f t="shared" ref="AA127" si="1273">SUM(AA124:AA126)</f>
        <v>125.55404730000001</v>
      </c>
      <c r="AB127" s="55">
        <f t="shared" ref="AB127" si="1274">IF(M127&gt;0,(AB124*M124+AB125*M125+AB126*M126)/M127,0)</f>
        <v>2.8617738842932729E-3</v>
      </c>
      <c r="AC127" s="55">
        <f>IF(K127&gt;0,(K124*AC124+K125*AC125+K126*AC126)/K127,0)</f>
        <v>1.6665273957019053E-4</v>
      </c>
      <c r="AD127" s="52">
        <f t="shared" ref="AD127" si="1275">SUM(AD124:AD126)</f>
        <v>7.4446424699999998</v>
      </c>
      <c r="AE127" s="53">
        <f>IF(K127&gt;0,(K124*AE124+K125*AE125+K126*AE126)/K127,0)</f>
        <v>0.21317363021490471</v>
      </c>
      <c r="AF127" s="58">
        <f>SUM(AF124:AF126)</f>
        <v>118.25183950000002</v>
      </c>
      <c r="AG127" s="53">
        <f>IF(AND(AA127&gt;0),((AA124*AG124+AA125*AG125+AA126*AG126)/AA127),0)</f>
        <v>0.94144171682565325</v>
      </c>
      <c r="AH127" s="57">
        <f t="shared" si="664"/>
        <v>0.94248932579583378</v>
      </c>
      <c r="AI127" s="51">
        <f>SUM(AI124:AI126)</f>
        <v>609</v>
      </c>
      <c r="AJ127" s="21">
        <f>IF(AI127&gt;0,(AJ124*AI124+AJ125*AI125+AJ126*AI126)/AI127,0)</f>
        <v>8.9912972085385887E-2</v>
      </c>
      <c r="AK127" s="53">
        <f>IF(K127&gt;0,(AK124*K124+AK125*K125+AK126*K126)/K127,0)</f>
        <v>0.21712666142676895</v>
      </c>
      <c r="AL127" s="58">
        <f>SUM(AL124:AL126)</f>
        <v>120.4035719</v>
      </c>
      <c r="AM127" s="63"/>
      <c r="AN127" s="56">
        <f>SUM(AN124:AN126)</f>
        <v>652.02</v>
      </c>
      <c r="AO127" s="106"/>
      <c r="AP127" s="107">
        <f>AO126</f>
        <v>1613.850000000001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1486746</v>
      </c>
      <c r="E128" s="69"/>
      <c r="F128" s="69">
        <f>SUM(F127,F123,F119,F115,F111,F107,F103,F99,F95,F91,F87,F83,F79,F75,F71,F67,F63,F59,F55,F51,F47,F43,F39,F35,F31,F27,F23,F19,F15,F11,F7)</f>
        <v>1441173</v>
      </c>
      <c r="G128" s="75"/>
      <c r="H128" s="69"/>
      <c r="I128" s="69">
        <f>SUM(I127,I123,I119,I115,I111,I107,I103,I99,I95,I91,I87,I83,I79,I75,I71,I67,I63,I59,I55,I51,I47,I43,I39,I35,I31,I27,I23,I19,I15,I11,I7)</f>
        <v>1514537</v>
      </c>
      <c r="J128" s="75"/>
      <c r="K128" s="69">
        <f>SUM(K127,K123,K119,K115,K111,K107,K103,K99,K95,K91,K87,K83,K79,K75,K71,K67,K63,K59,K55,K51,K47,K43,K39,K35,K31,K27,K23,K19,K15,K11,K7)</f>
        <v>1473273</v>
      </c>
      <c r="L128" s="70">
        <f>1-M128/K128</f>
        <v>7.4174542667923449E-2</v>
      </c>
      <c r="M128" s="69">
        <f>SUM(M127,M123,M119,M115,M111,M107,M103,M99,M95,M91,M87,M83,M79,M75,M71,M67,M63,M59,M55,M51,M47,M43,M39,M35,M31,M27,M23,M19,M15,M11,M7)</f>
        <v>1363993.6490000004</v>
      </c>
      <c r="N128" s="71">
        <f>IF(AND(M128&gt;0),(O128/M128),0)</f>
        <v>0.6682418734759078</v>
      </c>
      <c r="O128" s="69">
        <f>SUM(O127,O123,O119,O115,O111,O107,O103,O99,O95,O91,O87,O83,O79,O75,O71,O67,O63,O59,O55,O51,O47,O43,O39,O35,O31,O27,O23,O19,O15,O11,O7)</f>
        <v>911477.67141700012</v>
      </c>
      <c r="P128" s="71">
        <f>Q128/M128</f>
        <v>0.28217463348320898</v>
      </c>
      <c r="Q128" s="69">
        <f>SUM(Q127,Q123,Q119,Q115,Q111,Q107,Q103,Q99,Q95,Q91,Q87,Q83,Q79,Q75,Q71,Q67,Q63,Q59,Q55,Q51,Q47,Q43,Q39,Q35,Q31,Q27,Q23,Q19,Q15,Q11,Q7)</f>
        <v>384884.40797999996</v>
      </c>
      <c r="R128" s="71">
        <f>S128/M128</f>
        <v>3.8611849080537754E-2</v>
      </c>
      <c r="S128" s="69">
        <f>SUM(S127,S123,S119,S115,S111,S107,S103,S99,S95,S91,S87,S83,S79,S75,S71,S67,S63,S59,S55,S51,S47,S43,S39,S35,S31,S27,S23,S19,S15,S11,S7)</f>
        <v>52666.316922000005</v>
      </c>
      <c r="T128" s="71">
        <f>U128/M128</f>
        <v>0.19592634790999669</v>
      </c>
      <c r="U128" s="69">
        <f>SUM(U127,U123,U119,U115,U111,U107,U103,U99,U95,U91,U87,U83,U79,U75,U71,U67,U63,U59,U55,U51,U47,U43,U39,U35,U31,U27,U23,U19,U15,U11,U7)</f>
        <v>267242.29422099999</v>
      </c>
      <c r="V128" s="71">
        <f>W128/M128</f>
        <v>0.51726053192275512</v>
      </c>
      <c r="W128" s="69">
        <f>SUM(W127,W123,W119,W115,W111,W107,W103,W99,W95,W91,W87,W83,W79,W75,W71,W67,W63,W59,W55,W51,W47,W43,W39,W35,W31,W27,W23,W19,W15,W11,W7)</f>
        <v>705540.0804209999</v>
      </c>
      <c r="X128" s="71">
        <f>IF(AND(M128&gt;0),(Y128/M128),0)</f>
        <v>0.36955138101233193</v>
      </c>
      <c r="Y128" s="69">
        <f>SUM(Y127,Y123,Y119,Y115,Y111,Y107,Y103,Y99,Y95,Y91,Y87,Y83,Y79,Y75,Y71,Y67,Y63,Y59,Y55,Y51,Y47,Y43,Y39,Y35,Y31,Y27,Y23,Y19,Y15,Y11,Y7)</f>
        <v>504065.73668000009</v>
      </c>
      <c r="Z128" s="72">
        <f>IF(AND(M128&gt;0),(AA128/M128),0)</f>
        <v>2.9319388522020895E-3</v>
      </c>
      <c r="AA128" s="69">
        <f>SUM(AA127,AA123,AA119,AA115,AA111,AA107,AA103,AA99,AA95,AA91,AA87,AA83,AA79,AA75,AA71,AA67,AA63,AA59,AA55,AA51,AA47,AA43,AA39,AA35,AA31,AA27,AA23,AA19,AA15,AA11,AA7)</f>
        <v>3999.1459736600009</v>
      </c>
      <c r="AB128" s="73">
        <f>(AD128+AL128)/M128</f>
        <v>3.1128998220870735E-3</v>
      </c>
      <c r="AC128" s="74">
        <f>AD128/(M128-AI128)</f>
        <v>2.0186308998122106E-4</v>
      </c>
      <c r="AD128" s="75">
        <f>SUM(AD127,AD123,AD119,AD115,AD111,AD107,AD103,AD99,AD95,AD91,AD87,AD83,AD79,AD75,AD71,AD67,AD63,AD59,AD55,AD51,AD47,AD43,AD39,AD35,AD31,AD27,AD23,AD19,AD15,AD11,AD7)</f>
        <v>271.48156160000008</v>
      </c>
      <c r="AE128" s="71">
        <f>AF128/AI128</f>
        <v>0.2037562422674479</v>
      </c>
      <c r="AF128" s="69">
        <f>SUM(AF127,AF123,AF119,AF115,AF111,AF107,AF103,AF99,AF95,AF91,AF87,AF83,AF79,AF75,AF71,AF67,AF63,AF59,AF55,AF51,AF47,AF43,AF39,AF35,AF31,AF27,AF23,AF19,AF15,AF11,AF7)</f>
        <v>3894.5968146999994</v>
      </c>
      <c r="AG128" s="76">
        <f>((Z128-AC128)*AE128)/((AE128-AC128)*Z128)</f>
        <v>0.93207372054266502</v>
      </c>
      <c r="AH128" s="77">
        <f>((AB128-AC128)*AK128)/((AK128-AC128)*AB128)</f>
        <v>0.9360614407647514</v>
      </c>
      <c r="AI128" s="69">
        <f>SUM(AI127,AI123,AI119,AI115,AI111,AI107,AI103,AI99,AI95,AI91,AI87,AI83,AI79,AI75,AI71,AI67,AI63,AI59,AI55,AI51,AI47,AI43,AI39,AI35,AI31,AI27,AI23,AI19,AI15,AI11,AI7)</f>
        <v>19114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8.8709113738620921E-2</v>
      </c>
      <c r="AK128" s="71">
        <f>AL128/AI128</f>
        <v>0.20793627841895992</v>
      </c>
      <c r="AL128" s="69">
        <f>SUM(AL127,AL123,AL119,AL115,AL111,AL107,AL103,AL99,AL95,AL91,AL87,AL83,AL79,AL75,AL71,AL67,AL63,AL59,AL55,AL51,AL47,AL43,AL39,AL35,AL31,AL27,AL23,AL19,AL15,AL11,AL7)</f>
        <v>3974.4940256999998</v>
      </c>
      <c r="AM128" s="69"/>
      <c r="AN128" s="108">
        <f>SUM(AN127,AN123,AN119,AN115,AN111,AN107,AN103,AN99,AN95,AN91,AN87,AN83,AN79,AN75,AN71,AN67,AN63,AN59,AN55,AN51,AN47,AN43,AN39,AN35,AN31,AN27,AN23,AN19,AN15,AN11,AN7)</f>
        <v>18929.54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M1:M1048576 S1:S3 AD1:AD3 AH1:AH1048576 AA1:AB3 AA128:AB1048576 O128:O1048576 Q128:Q1048576 S128:S1048576 U128:U1048576 W128:W1048576 Y128:Y1048576 AD128:AD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 AB8:AB10 AB12:AB14 AB16:AB18 AB20:AB22 AB24:AB26 AB28:AB30 AB32:AB34 AB36:AB38 AB40:AB42 AB44:AB46 AB48:AB50 AB52:AB54 AB56:AB58 AB60:AB62 AB64:AB66 AB68:AB70 AB72:AB74 AB76:AB78 AB80:AB82 AB84:AB86" name="Range1_1_1_1_1_2_1"/>
    <protectedRange sqref="AB88:AB90" name="Range1_1_1_1_1_2_23"/>
    <protectedRange sqref="AB92:AB94" name="Range1_1_1_1_1_2_24"/>
    <protectedRange sqref="AB96:AB98" name="Range1_1_1_1_1_2_25"/>
    <protectedRange sqref="AB100:AB102" name="Range1_1_1_1_1_2_26"/>
    <protectedRange sqref="AB104:AB106" name="Range1_1_1_1_1_2_27"/>
    <protectedRange sqref="AB108:AB110" name="Range1_1_1_1_1_2_28"/>
    <protectedRange sqref="AB112:AB114" name="Range1_1_1_1_1_2_29"/>
    <protectedRange sqref="AB116:AB118" name="Range1_1_1_1_1_2_30"/>
    <protectedRange sqref="AB120:AB122" name="Range1_1_1_1_1_2_31"/>
    <protectedRange sqref="AB124:AB126" name="Range1_1_1_1_1_2_32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N1" zoomScale="110" zoomScaleNormal="110" workbookViewId="0">
      <pane ySplit="2" topLeftCell="A96" activePane="bottomLeft" state="frozen"/>
      <selection pane="bottomLeft" activeCell="AP120" sqref="AP12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1" customWidth="1"/>
    <col min="41" max="41" width="11.5703125" style="112" customWidth="1"/>
    <col min="42" max="42" width="11.5703125" style="113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92" t="s">
        <v>47</v>
      </c>
      <c r="B1" s="194" t="s">
        <v>46</v>
      </c>
      <c r="C1" s="196" t="s">
        <v>45</v>
      </c>
      <c r="D1" s="127" t="s">
        <v>0</v>
      </c>
      <c r="E1" s="127" t="s">
        <v>1</v>
      </c>
      <c r="F1" s="127" t="s">
        <v>2</v>
      </c>
      <c r="G1" s="2" t="s">
        <v>48</v>
      </c>
      <c r="H1" s="127" t="s">
        <v>3</v>
      </c>
      <c r="I1" s="127" t="s">
        <v>4</v>
      </c>
      <c r="J1" s="146" t="s">
        <v>57</v>
      </c>
      <c r="K1" s="127" t="s">
        <v>5</v>
      </c>
      <c r="L1" s="127" t="s">
        <v>6</v>
      </c>
      <c r="M1" s="127" t="s">
        <v>7</v>
      </c>
      <c r="N1" s="127" t="s">
        <v>8</v>
      </c>
      <c r="O1" s="127"/>
      <c r="P1" s="1" t="s">
        <v>9</v>
      </c>
      <c r="Q1" s="1"/>
      <c r="R1" s="1" t="s">
        <v>10</v>
      </c>
      <c r="S1" s="1"/>
      <c r="T1" s="127" t="s">
        <v>11</v>
      </c>
      <c r="U1" s="127"/>
      <c r="V1" s="127" t="s">
        <v>12</v>
      </c>
      <c r="W1" s="127"/>
      <c r="X1" s="127" t="s">
        <v>13</v>
      </c>
      <c r="Y1" s="127"/>
      <c r="Z1" s="127" t="s">
        <v>14</v>
      </c>
      <c r="AA1" s="127" t="s">
        <v>15</v>
      </c>
      <c r="AB1" s="127" t="s">
        <v>16</v>
      </c>
      <c r="AC1" s="127" t="s">
        <v>17</v>
      </c>
      <c r="AD1" s="127" t="s">
        <v>18</v>
      </c>
      <c r="AE1" s="115" t="s">
        <v>43</v>
      </c>
      <c r="AF1" s="3" t="s">
        <v>44</v>
      </c>
      <c r="AG1" s="127" t="s">
        <v>19</v>
      </c>
      <c r="AH1" s="127" t="s">
        <v>20</v>
      </c>
      <c r="AI1" s="127" t="s">
        <v>21</v>
      </c>
      <c r="AJ1" s="2" t="s">
        <v>22</v>
      </c>
      <c r="AK1" s="3" t="s">
        <v>23</v>
      </c>
      <c r="AL1" s="127" t="s">
        <v>24</v>
      </c>
      <c r="AM1" s="127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7" t="s">
        <v>27</v>
      </c>
      <c r="AS1" s="191" t="s">
        <v>28</v>
      </c>
      <c r="AT1" s="191"/>
      <c r="AU1" s="191" t="s">
        <v>29</v>
      </c>
      <c r="AV1" s="191"/>
    </row>
    <row r="2" spans="1:48" s="22" customFormat="1" ht="13.5" thickBot="1" x14ac:dyDescent="0.25">
      <c r="A2" s="193"/>
      <c r="B2" s="195"/>
      <c r="C2" s="197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6" t="s">
        <v>32</v>
      </c>
      <c r="AF2" s="119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161"/>
      <c r="B3" s="152"/>
      <c r="C3" s="91"/>
      <c r="D3" s="153"/>
      <c r="E3" s="153"/>
      <c r="F3" s="153"/>
      <c r="G3" s="162"/>
      <c r="H3" s="153"/>
      <c r="I3" s="153"/>
      <c r="J3" s="162"/>
      <c r="K3" s="153"/>
      <c r="L3" s="153"/>
      <c r="M3" s="153"/>
      <c r="N3" s="153"/>
      <c r="O3" s="5"/>
      <c r="P3" s="153"/>
      <c r="Q3" s="5"/>
      <c r="R3" s="153"/>
      <c r="S3" s="5"/>
      <c r="T3" s="91"/>
      <c r="U3" s="5"/>
      <c r="V3" s="153"/>
      <c r="W3" s="5"/>
      <c r="X3" s="153"/>
      <c r="Y3" s="5"/>
      <c r="Z3" s="163"/>
      <c r="AA3" s="7"/>
      <c r="AB3" s="92"/>
      <c r="AC3" s="163"/>
      <c r="AD3" s="163"/>
      <c r="AE3" s="117"/>
      <c r="AF3" s="120"/>
      <c r="AG3" s="92"/>
      <c r="AH3" s="92"/>
      <c r="AI3" s="153"/>
      <c r="AJ3" s="162"/>
      <c r="AK3" s="164"/>
      <c r="AL3" s="153"/>
      <c r="AM3" s="153"/>
      <c r="AN3" s="165"/>
      <c r="AO3" s="166">
        <f>Август!AP127</f>
        <v>1613.850000000001</v>
      </c>
      <c r="AP3" s="101"/>
      <c r="AQ3" s="90"/>
      <c r="AR3" s="126"/>
      <c r="AS3" s="126"/>
      <c r="AT3" s="126"/>
      <c r="AU3" s="126"/>
      <c r="AV3" s="126"/>
    </row>
    <row r="4" spans="1:48" x14ac:dyDescent="0.2">
      <c r="A4" s="188">
        <v>1</v>
      </c>
      <c r="B4" s="33">
        <v>1</v>
      </c>
      <c r="C4" s="154" t="s">
        <v>50</v>
      </c>
      <c r="D4" s="137">
        <v>4300</v>
      </c>
      <c r="E4" s="137">
        <v>0</v>
      </c>
      <c r="F4" s="137">
        <v>16368</v>
      </c>
      <c r="G4" s="155">
        <v>1.7</v>
      </c>
      <c r="H4" s="155">
        <v>5</v>
      </c>
      <c r="I4" s="137">
        <v>16725</v>
      </c>
      <c r="J4" s="155">
        <v>6.2</v>
      </c>
      <c r="K4" s="137">
        <v>14817</v>
      </c>
      <c r="L4" s="132">
        <v>8.3000000000000004E-2</v>
      </c>
      <c r="M4" s="156">
        <f>ROUND(K4*(1-L4),0)</f>
        <v>13587</v>
      </c>
      <c r="N4" s="150">
        <v>0.69199999999999995</v>
      </c>
      <c r="O4" s="151">
        <f t="shared" ref="O4:O6" si="0">M4*N4</f>
        <v>9402.2039999999997</v>
      </c>
      <c r="P4" s="132">
        <v>0.28499999999999998</v>
      </c>
      <c r="Q4" s="151">
        <f t="shared" ref="Q4:Q6" si="1">M4*P4</f>
        <v>3872.2949999999996</v>
      </c>
      <c r="R4" s="157">
        <v>2.3E-2</v>
      </c>
      <c r="S4" s="151">
        <f t="shared" ref="S4:S6" si="2">M4*R4</f>
        <v>312.50099999999998</v>
      </c>
      <c r="T4" s="26">
        <v>0.193</v>
      </c>
      <c r="U4" s="151">
        <f t="shared" ref="U4:U6" si="3">M4*T4</f>
        <v>2622.2910000000002</v>
      </c>
      <c r="V4" s="157">
        <v>0.53300000000000003</v>
      </c>
      <c r="W4" s="151">
        <f t="shared" ref="W4:W6" si="4">M4*V4</f>
        <v>7241.8710000000001</v>
      </c>
      <c r="X4" s="157">
        <v>0.38</v>
      </c>
      <c r="Y4" s="151"/>
      <c r="Z4" s="158">
        <v>2.8900000000000002E-3</v>
      </c>
      <c r="AA4" s="159">
        <f>M4*Z4</f>
        <v>39.26643</v>
      </c>
      <c r="AB4" s="27">
        <f>IF(M4&gt;0,(AD4+AL4)/M4,0)</f>
        <v>2.9420897917126665E-3</v>
      </c>
      <c r="AC4" s="158">
        <v>1.7000000000000001E-4</v>
      </c>
      <c r="AD4" s="156">
        <f t="shared" ref="AD4:AD6" si="5">AC4*M4</f>
        <v>2.30979</v>
      </c>
      <c r="AE4" s="118">
        <v>0.2132</v>
      </c>
      <c r="AF4" s="160">
        <f>AI4*(1-AJ4)*AE4</f>
        <v>36.902788000000001</v>
      </c>
      <c r="AG4" s="150">
        <f>IF(AND(AE4&gt;0,AC4&gt;0,Z4&gt;0),((Z4-AC4)*AE4)/((AE4-AC4)*Z4),0)</f>
        <v>0.94192753851294064</v>
      </c>
      <c r="AH4" s="60">
        <f>IF(AND(AB4&gt;0,AK4&gt;0,AC4&gt;0),((AK4*(AB4-AC4))/(AB4*(AK4-AC4))),0)</f>
        <v>0.94295462631671756</v>
      </c>
      <c r="AI4" s="137">
        <v>190</v>
      </c>
      <c r="AJ4" s="132">
        <v>8.8999999999999996E-2</v>
      </c>
      <c r="AK4" s="150">
        <v>0.21759999999999999</v>
      </c>
      <c r="AL4" s="160">
        <f>AI4*(1-AJ4)*AK4</f>
        <v>37.664383999999998</v>
      </c>
      <c r="AM4" s="159">
        <v>1.65</v>
      </c>
      <c r="AN4" s="159"/>
      <c r="AO4" s="114">
        <f>AO3+AI4-AN4</f>
        <v>1803.850000000001</v>
      </c>
      <c r="AP4" s="103"/>
      <c r="AQ4" s="12"/>
      <c r="AR4" s="31"/>
      <c r="AS4" s="20"/>
      <c r="AT4" s="20"/>
      <c r="AU4" s="20"/>
      <c r="AV4" s="20"/>
    </row>
    <row r="5" spans="1:48" x14ac:dyDescent="0.2">
      <c r="A5" s="188"/>
      <c r="B5" s="33">
        <v>2</v>
      </c>
      <c r="C5" s="11" t="s">
        <v>52</v>
      </c>
      <c r="D5" s="34">
        <v>22660</v>
      </c>
      <c r="E5" s="34">
        <v>4</v>
      </c>
      <c r="F5" s="34">
        <v>15502</v>
      </c>
      <c r="G5" s="35">
        <v>1.3</v>
      </c>
      <c r="H5" s="35">
        <v>4.5999999999999996</v>
      </c>
      <c r="I5" s="34">
        <v>15716</v>
      </c>
      <c r="J5" s="35">
        <v>6.3</v>
      </c>
      <c r="K5" s="34">
        <v>14832</v>
      </c>
      <c r="L5" s="36">
        <v>7.8E-2</v>
      </c>
      <c r="M5" s="37">
        <f>ROUND(K5*(1-L5),0)</f>
        <v>13675</v>
      </c>
      <c r="N5" s="38">
        <v>0.72499999999999998</v>
      </c>
      <c r="O5" s="25">
        <f t="shared" si="0"/>
        <v>9914.375</v>
      </c>
      <c r="P5" s="36">
        <v>0.20799999999999999</v>
      </c>
      <c r="Q5" s="25">
        <f t="shared" si="1"/>
        <v>2844.4</v>
      </c>
      <c r="R5" s="39">
        <v>6.7000000000000004E-2</v>
      </c>
      <c r="S5" s="25">
        <f t="shared" si="2"/>
        <v>916.22500000000002</v>
      </c>
      <c r="T5" s="28">
        <v>0.21299999999999999</v>
      </c>
      <c r="U5" s="25">
        <f t="shared" si="3"/>
        <v>2912.7750000000001</v>
      </c>
      <c r="V5" s="39">
        <v>0.497</v>
      </c>
      <c r="W5" s="25">
        <f t="shared" si="4"/>
        <v>6796.4750000000004</v>
      </c>
      <c r="X5" s="39">
        <v>0.38</v>
      </c>
      <c r="Y5" s="25"/>
      <c r="Z5" s="40">
        <v>2.7799999999999999E-3</v>
      </c>
      <c r="AA5" s="18">
        <f>M5*Z5</f>
        <v>38.016500000000001</v>
      </c>
      <c r="AB5" s="27">
        <f>IF(M5&gt;0,(AD5+AL5)/M5,0)</f>
        <v>2.9000082486288852E-3</v>
      </c>
      <c r="AC5" s="40">
        <v>1.6000000000000001E-4</v>
      </c>
      <c r="AD5" s="37">
        <f t="shared" si="5"/>
        <v>2.1880000000000002</v>
      </c>
      <c r="AE5" s="28">
        <v>0.2162</v>
      </c>
      <c r="AF5" s="41">
        <f>AI5*(1-AJ5)*AE5</f>
        <v>36.359651200000002</v>
      </c>
      <c r="AG5" s="28">
        <f>IF(AND(AE5&gt;0,AC5&gt;0,Z5&gt;0),((Z5-AC5)*AE5)/((AE5-AC5)*Z5),0)</f>
        <v>0.94314402209023385</v>
      </c>
      <c r="AH5" s="29">
        <f t="shared" ref="AH5:AH6" si="6">IF(AND(AB5&gt;0,AK5&gt;0,AC5&gt;0),((AK5*(AB5-AC5))/(AB5*(AK5-AC5))),0)</f>
        <v>0.94550674259245038</v>
      </c>
      <c r="AI5" s="34">
        <v>184</v>
      </c>
      <c r="AJ5" s="36">
        <v>8.5999999999999993E-2</v>
      </c>
      <c r="AK5" s="38">
        <v>0.2228</v>
      </c>
      <c r="AL5" s="41">
        <f>AI5*(1-AJ5)*AK5</f>
        <v>37.4696128</v>
      </c>
      <c r="AM5" s="42">
        <v>1.85</v>
      </c>
      <c r="AN5" s="42"/>
      <c r="AO5" s="114">
        <f>AO4+AI5-AN5</f>
        <v>1987.850000000001</v>
      </c>
      <c r="AP5" s="104"/>
      <c r="AQ5" s="43"/>
      <c r="AR5" s="44"/>
      <c r="AS5" s="45"/>
      <c r="AT5" s="45"/>
      <c r="AU5" s="45"/>
      <c r="AV5" s="45"/>
    </row>
    <row r="6" spans="1:48" x14ac:dyDescent="0.2">
      <c r="A6" s="188"/>
      <c r="B6" s="33">
        <v>3</v>
      </c>
      <c r="C6" s="11" t="s">
        <v>53</v>
      </c>
      <c r="D6" s="43">
        <v>22300</v>
      </c>
      <c r="E6" s="43">
        <v>0</v>
      </c>
      <c r="F6" s="43">
        <v>16872</v>
      </c>
      <c r="G6" s="37">
        <v>2.1</v>
      </c>
      <c r="H6" s="37">
        <v>5.0999999999999996</v>
      </c>
      <c r="I6" s="43">
        <v>16965</v>
      </c>
      <c r="J6" s="37">
        <v>5.4</v>
      </c>
      <c r="K6" s="43">
        <v>14788</v>
      </c>
      <c r="L6" s="39">
        <v>0.08</v>
      </c>
      <c r="M6" s="37">
        <f>ROUND(K6*(1-L6),0)</f>
        <v>13605</v>
      </c>
      <c r="N6" s="28">
        <v>0.72499999999999998</v>
      </c>
      <c r="O6" s="25">
        <f t="shared" si="0"/>
        <v>9863.625</v>
      </c>
      <c r="P6" s="39">
        <v>0.17699999999999999</v>
      </c>
      <c r="Q6" s="25">
        <f t="shared" si="1"/>
        <v>2408.085</v>
      </c>
      <c r="R6" s="39">
        <v>9.8000000000000004E-2</v>
      </c>
      <c r="S6" s="25">
        <f t="shared" si="2"/>
        <v>1333.29</v>
      </c>
      <c r="T6" s="28">
        <v>0.20499999999999999</v>
      </c>
      <c r="U6" s="25">
        <f t="shared" si="3"/>
        <v>2789.0249999999996</v>
      </c>
      <c r="V6" s="39">
        <v>0.48699999999999999</v>
      </c>
      <c r="W6" s="25">
        <f t="shared" si="4"/>
        <v>6625.6350000000002</v>
      </c>
      <c r="X6" s="39">
        <v>0.38</v>
      </c>
      <c r="Y6" s="25"/>
      <c r="Z6" s="47">
        <v>2.7699999999999999E-3</v>
      </c>
      <c r="AA6" s="18">
        <f>M6*Z6</f>
        <v>37.685850000000002</v>
      </c>
      <c r="AB6" s="27">
        <f>IF(M6&gt;0,(AD6+AL6)/M6,0)</f>
        <v>2.5512882469680264E-3</v>
      </c>
      <c r="AC6" s="47">
        <v>1.7000000000000001E-4</v>
      </c>
      <c r="AD6" s="37">
        <f t="shared" si="5"/>
        <v>2.3128500000000001</v>
      </c>
      <c r="AE6" s="28">
        <v>0.216</v>
      </c>
      <c r="AF6" s="41">
        <f>AI6*(1-AJ6)*AE6</f>
        <v>31.493448000000001</v>
      </c>
      <c r="AG6" s="28">
        <f>IF(AND(AE6&gt;0,AC6&gt;0,Z6&gt;0),((Z6-AC6)*AE6)/((AE6-AC6)*Z6),0)</f>
        <v>0.9393674758396392</v>
      </c>
      <c r="AH6" s="29">
        <f t="shared" si="6"/>
        <v>0.93408163990534721</v>
      </c>
      <c r="AI6" s="43">
        <v>159</v>
      </c>
      <c r="AJ6" s="39">
        <v>8.3000000000000004E-2</v>
      </c>
      <c r="AK6" s="28">
        <v>0.22220000000000001</v>
      </c>
      <c r="AL6" s="41">
        <f>AI6*(1-AJ6)*AK6</f>
        <v>32.397426600000003</v>
      </c>
      <c r="AM6" s="18">
        <v>1.62</v>
      </c>
      <c r="AN6" s="18"/>
      <c r="AO6" s="114">
        <f>AO5+AI6-AN6</f>
        <v>2146.8500000000013</v>
      </c>
      <c r="AP6" s="105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89"/>
      <c r="B7" s="49" t="s">
        <v>38</v>
      </c>
      <c r="C7" s="50"/>
      <c r="D7" s="51">
        <f>SUM(D4:D6)</f>
        <v>49260</v>
      </c>
      <c r="E7" s="51"/>
      <c r="F7" s="51">
        <f>SUM(F4:F6)</f>
        <v>48742</v>
      </c>
      <c r="G7" s="52"/>
      <c r="H7" s="52"/>
      <c r="I7" s="51">
        <f>SUM(I4:I6)</f>
        <v>49406</v>
      </c>
      <c r="J7" s="52"/>
      <c r="K7" s="51">
        <f>SUM(K4:K6)</f>
        <v>44437</v>
      </c>
      <c r="L7" s="21">
        <f>IF(K7&gt;0,(K4*L4+K5*L5+K6*L6)/K7,0)</f>
        <v>8.0332763237842345E-2</v>
      </c>
      <c r="M7" s="52">
        <f>M4+M5+M6</f>
        <v>40867</v>
      </c>
      <c r="N7" s="53">
        <f>IF(M7&gt;0,O7/M7,0)</f>
        <v>0.7140285315780458</v>
      </c>
      <c r="O7" s="54">
        <f>O4+O5+O6</f>
        <v>29180.203999999998</v>
      </c>
      <c r="P7" s="21">
        <f>IF(M7&gt;0,Q7/M7,0)</f>
        <v>0.22327990799422515</v>
      </c>
      <c r="Q7" s="54">
        <f>Q4+Q5+Q6</f>
        <v>9124.7799999999988</v>
      </c>
      <c r="R7" s="21">
        <f>IF(M7&gt;0,S7/M7,0)</f>
        <v>6.2691560427728971E-2</v>
      </c>
      <c r="S7" s="54">
        <f>S4+S5+S6</f>
        <v>2562.0160000000001</v>
      </c>
      <c r="T7" s="21">
        <f>IF(M7&gt;0,U7/M7,0)</f>
        <v>0.2036873516529229</v>
      </c>
      <c r="U7" s="54">
        <f>U4+U5+U6</f>
        <v>8324.0910000000003</v>
      </c>
      <c r="V7" s="21">
        <f>IF(M7&gt;0,W7/M7,0)</f>
        <v>0.50563978270976584</v>
      </c>
      <c r="W7" s="54">
        <f>W4+W5+W6</f>
        <v>20663.981</v>
      </c>
      <c r="X7" s="21">
        <f>IF(M7&gt;0,Y7/M7,0)</f>
        <v>0</v>
      </c>
      <c r="Y7" s="54">
        <f>Y4+Y5+Y6</f>
        <v>0</v>
      </c>
      <c r="Z7" s="55">
        <f>IF(M7&gt;0,AA7/M7,0)</f>
        <v>2.8132424694741476E-3</v>
      </c>
      <c r="AA7" s="56">
        <f>SUM(AA4:AA6)</f>
        <v>114.96878</v>
      </c>
      <c r="AB7" s="55">
        <f>IF(M7&gt;0,(AB4*M4+AB5*M5+AB6*M6)/M7,0)</f>
        <v>2.7979069518193162E-3</v>
      </c>
      <c r="AC7" s="55">
        <f>IF(K7&gt;0,(K4*AC4+K5*AC5+K6*AC6)/K7,0)</f>
        <v>1.6666224092535501E-4</v>
      </c>
      <c r="AD7" s="52">
        <f>SUM(AD4:AD6)</f>
        <v>6.8106400000000002</v>
      </c>
      <c r="AE7" s="53">
        <f>IF(K7&gt;0,(K4*AE4+K5*AE5+K6*AE6)/K7,0)</f>
        <v>0.21513312779890634</v>
      </c>
      <c r="AF7" s="58">
        <f>SUM(AF4:AF6)</f>
        <v>104.7558872</v>
      </c>
      <c r="AG7" s="53">
        <f>IF(AND(AA7&gt;0),((AA4*AG4+AA5*AG5+AA6*AG6)/AA7),0)</f>
        <v>0.94149062259558935</v>
      </c>
      <c r="AH7" s="57">
        <f t="shared" ref="AH7:AH68" si="7">IF(AND(AB7&gt;0,AK7&gt;0,AC7&gt;0),((AK7*(AB7-AC7))/(AB7*(AK7-AC7))),0)</f>
        <v>0.9411434154825965</v>
      </c>
      <c r="AI7" s="51">
        <f>SUM(AI4:AI6)</f>
        <v>533</v>
      </c>
      <c r="AJ7" s="21">
        <f>IF(AI7&gt;0,(AJ4*AI4+AJ5*AI5+AJ6*AI6)/AI7,0)</f>
        <v>8.6174484052532835E-2</v>
      </c>
      <c r="AK7" s="53">
        <f>IF(K7&gt;0,(AK4*K4+AK5*K5+AK6*K6)/K7,0)</f>
        <v>0.22086644913022932</v>
      </c>
      <c r="AL7" s="58">
        <f>SUM(AL4:AL6)</f>
        <v>107.53142340000001</v>
      </c>
      <c r="AM7" s="56"/>
      <c r="AN7" s="56">
        <f>SUM(AN4:AN6)</f>
        <v>0</v>
      </c>
      <c r="AO7" s="106"/>
      <c r="AP7" s="107">
        <f>AO6</f>
        <v>2146.8500000000013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87">
        <v>2</v>
      </c>
      <c r="B8" s="23">
        <v>1</v>
      </c>
      <c r="C8" s="46" t="s">
        <v>50</v>
      </c>
      <c r="D8" s="12">
        <v>4615</v>
      </c>
      <c r="E8" s="12">
        <v>0</v>
      </c>
      <c r="F8" s="12">
        <v>10972</v>
      </c>
      <c r="G8" s="13">
        <v>1.1000000000000001</v>
      </c>
      <c r="H8" s="13">
        <v>6.2</v>
      </c>
      <c r="I8" s="12">
        <v>11445</v>
      </c>
      <c r="J8" s="13">
        <v>6.6</v>
      </c>
      <c r="K8" s="12">
        <v>14992</v>
      </c>
      <c r="L8" s="14">
        <v>8.4000000000000005E-2</v>
      </c>
      <c r="M8" s="24">
        <f>ROUND(K8*(1-L8),0)</f>
        <v>13733</v>
      </c>
      <c r="N8" s="15">
        <v>0.78400000000000003</v>
      </c>
      <c r="O8" s="25">
        <f t="shared" ref="O8:O10" si="8">M8*N8</f>
        <v>10766.672</v>
      </c>
      <c r="P8" s="14">
        <v>0.19800000000000001</v>
      </c>
      <c r="Q8" s="25">
        <f t="shared" ref="Q8:Q10" si="9">M8*P8</f>
        <v>2719.134</v>
      </c>
      <c r="R8" s="16">
        <v>1.7999999999999999E-2</v>
      </c>
      <c r="S8" s="25">
        <f t="shared" ref="S8:S10" si="10">M8*R8</f>
        <v>247.19399999999999</v>
      </c>
      <c r="T8" s="26">
        <v>0.193</v>
      </c>
      <c r="U8" s="25">
        <f t="shared" ref="U8:U10" si="11">M8*T8</f>
        <v>2650.4690000000001</v>
      </c>
      <c r="V8" s="16">
        <v>0.51500000000000001</v>
      </c>
      <c r="W8" s="25">
        <f t="shared" ref="W8:W10" si="12">M8*V8</f>
        <v>7072.4949999999999</v>
      </c>
      <c r="X8" s="16">
        <v>0.38</v>
      </c>
      <c r="Y8" s="25">
        <f t="shared" ref="Y8:Y10" si="13">X8*M8</f>
        <v>5218.54</v>
      </c>
      <c r="Z8" s="17">
        <v>2.9099999999999998E-3</v>
      </c>
      <c r="AA8" s="18">
        <f t="shared" ref="AA8:AA10" si="14">M8*Z8</f>
        <v>39.963029999999996</v>
      </c>
      <c r="AB8" s="27">
        <f>IF(M8&gt;0,(AD8+AL8)/M8,0)</f>
        <v>3.0136872496905271E-3</v>
      </c>
      <c r="AC8" s="17">
        <v>1.9000000000000001E-4</v>
      </c>
      <c r="AD8" s="24">
        <f t="shared" ref="AD8:AD10" si="15">AC8*M8</f>
        <v>2.60927</v>
      </c>
      <c r="AE8" s="118">
        <v>0.21440000000000001</v>
      </c>
      <c r="AF8" s="30">
        <f t="shared" ref="AF8:AF10" si="16">AI8*(1-AJ8)*AE8</f>
        <v>37.198828800000001</v>
      </c>
      <c r="AG8" s="28">
        <f t="shared" ref="AG8:AG10" si="17">IF(AND(AE8&gt;0,AC8&gt;0,Z8&gt;0),((Z8-AC8)*AE8)/((AE8-AC8)*Z8),0)</f>
        <v>0.93553697105852551</v>
      </c>
      <c r="AH8" s="60">
        <f t="shared" si="7"/>
        <v>0.93775150104873428</v>
      </c>
      <c r="AI8" s="34">
        <v>189</v>
      </c>
      <c r="AJ8" s="39">
        <v>8.2000000000000003E-2</v>
      </c>
      <c r="AK8" s="15">
        <v>0.2235</v>
      </c>
      <c r="AL8" s="30">
        <f t="shared" ref="AL8:AL10" si="18">AI8*(1-AJ8)*AK8</f>
        <v>38.777697000000003</v>
      </c>
      <c r="AM8" s="19">
        <v>1.62</v>
      </c>
      <c r="AN8" s="19">
        <v>1204.44</v>
      </c>
      <c r="AO8" s="102">
        <f>AO6+AI8-AN8</f>
        <v>1131.4100000000012</v>
      </c>
      <c r="AP8" s="103"/>
      <c r="AQ8" s="12"/>
      <c r="AR8" s="31"/>
      <c r="AS8" s="20"/>
      <c r="AT8" s="20"/>
      <c r="AU8" s="20"/>
      <c r="AV8" s="20"/>
    </row>
    <row r="9" spans="1:48" x14ac:dyDescent="0.2">
      <c r="A9" s="188"/>
      <c r="B9" s="33">
        <v>2</v>
      </c>
      <c r="C9" s="11" t="s">
        <v>54</v>
      </c>
      <c r="D9" s="34">
        <v>20575</v>
      </c>
      <c r="E9" s="34">
        <v>3</v>
      </c>
      <c r="F9" s="34">
        <v>16750</v>
      </c>
      <c r="G9" s="35">
        <v>1.1000000000000001</v>
      </c>
      <c r="H9" s="35">
        <v>5.3</v>
      </c>
      <c r="I9" s="34">
        <v>16903</v>
      </c>
      <c r="J9" s="35">
        <v>6.1</v>
      </c>
      <c r="K9" s="34">
        <v>16146</v>
      </c>
      <c r="L9" s="36">
        <v>7.9000000000000001E-2</v>
      </c>
      <c r="M9" s="37">
        <f>ROUND(K9*(1-L9),0)</f>
        <v>14870</v>
      </c>
      <c r="N9" s="38">
        <v>0.69499999999999995</v>
      </c>
      <c r="O9" s="25">
        <f t="shared" si="8"/>
        <v>10334.65</v>
      </c>
      <c r="P9" s="36">
        <v>0.29399999999999998</v>
      </c>
      <c r="Q9" s="25">
        <f t="shared" si="9"/>
        <v>4371.78</v>
      </c>
      <c r="R9" s="39">
        <v>1.0999999999999999E-2</v>
      </c>
      <c r="S9" s="25">
        <f t="shared" si="10"/>
        <v>163.57</v>
      </c>
      <c r="T9" s="28">
        <v>0.20300000000000001</v>
      </c>
      <c r="U9" s="25">
        <f t="shared" si="11"/>
        <v>3018.61</v>
      </c>
      <c r="V9" s="39">
        <v>0.498</v>
      </c>
      <c r="W9" s="25">
        <f t="shared" si="12"/>
        <v>7405.26</v>
      </c>
      <c r="X9" s="39">
        <v>0.38</v>
      </c>
      <c r="Y9" s="25">
        <f t="shared" si="13"/>
        <v>5650.6</v>
      </c>
      <c r="Z9" s="40">
        <v>2.9199999999999999E-3</v>
      </c>
      <c r="AA9" s="18">
        <f t="shared" si="14"/>
        <v>43.420400000000001</v>
      </c>
      <c r="AB9" s="27">
        <f>IF(M9&gt;0,(AD9+AL9)/M9,0)</f>
        <v>3.0631034835238735E-3</v>
      </c>
      <c r="AC9" s="40">
        <v>2.0000000000000001E-4</v>
      </c>
      <c r="AD9" s="37">
        <f t="shared" si="15"/>
        <v>2.9740000000000002</v>
      </c>
      <c r="AE9" s="28">
        <v>0.21759999999999999</v>
      </c>
      <c r="AF9" s="41">
        <f t="shared" si="16"/>
        <v>42.0716544</v>
      </c>
      <c r="AG9" s="28">
        <f t="shared" si="17"/>
        <v>0.93236380133835739</v>
      </c>
      <c r="AH9" s="29">
        <f t="shared" si="7"/>
        <v>0.93555647737233771</v>
      </c>
      <c r="AI9" s="34">
        <v>212</v>
      </c>
      <c r="AJ9" s="36">
        <v>8.7999999999999995E-2</v>
      </c>
      <c r="AK9" s="38">
        <v>0.22020000000000001</v>
      </c>
      <c r="AL9" s="41">
        <f t="shared" si="18"/>
        <v>42.574348800000003</v>
      </c>
      <c r="AM9" s="42">
        <v>1.6</v>
      </c>
      <c r="AN9" s="42"/>
      <c r="AO9" s="114">
        <f>AO8+AI9-AN9</f>
        <v>1343.4100000000012</v>
      </c>
      <c r="AP9" s="105"/>
      <c r="AQ9" s="43"/>
      <c r="AR9" s="44"/>
      <c r="AS9" s="45"/>
      <c r="AT9" s="45"/>
      <c r="AU9" s="45"/>
      <c r="AV9" s="45"/>
    </row>
    <row r="10" spans="1:48" x14ac:dyDescent="0.2">
      <c r="A10" s="188"/>
      <c r="B10" s="33">
        <v>3</v>
      </c>
      <c r="C10" s="11" t="s">
        <v>53</v>
      </c>
      <c r="D10" s="43">
        <v>19237</v>
      </c>
      <c r="E10" s="43">
        <v>2</v>
      </c>
      <c r="F10" s="43">
        <v>18220</v>
      </c>
      <c r="G10" s="37">
        <v>1.6</v>
      </c>
      <c r="H10" s="37">
        <v>4.5999999999999996</v>
      </c>
      <c r="I10" s="43">
        <v>18199</v>
      </c>
      <c r="J10" s="37">
        <v>5.6</v>
      </c>
      <c r="K10" s="43">
        <v>16123</v>
      </c>
      <c r="L10" s="39">
        <v>7.3999999999999996E-2</v>
      </c>
      <c r="M10" s="37">
        <f>ROUND(K10*(1-L10),0)</f>
        <v>14930</v>
      </c>
      <c r="N10" s="28">
        <v>0.73699999999999999</v>
      </c>
      <c r="O10" s="25">
        <f t="shared" si="8"/>
        <v>11003.41</v>
      </c>
      <c r="P10" s="39">
        <v>0.251</v>
      </c>
      <c r="Q10" s="25">
        <f t="shared" si="9"/>
        <v>3747.43</v>
      </c>
      <c r="R10" s="39">
        <v>1.2E-2</v>
      </c>
      <c r="S10" s="25">
        <f t="shared" si="10"/>
        <v>179.16</v>
      </c>
      <c r="T10" s="28">
        <v>0.20499999999999999</v>
      </c>
      <c r="U10" s="25">
        <f t="shared" si="11"/>
        <v>3060.6499999999996</v>
      </c>
      <c r="V10" s="39">
        <v>0.504</v>
      </c>
      <c r="W10" s="25">
        <f t="shared" si="12"/>
        <v>7524.72</v>
      </c>
      <c r="X10" s="39">
        <v>0.38</v>
      </c>
      <c r="Y10" s="25">
        <f t="shared" si="13"/>
        <v>5673.4</v>
      </c>
      <c r="Z10" s="47">
        <v>2.8400000000000001E-3</v>
      </c>
      <c r="AA10" s="18">
        <f t="shared" si="14"/>
        <v>42.401200000000003</v>
      </c>
      <c r="AB10" s="27">
        <f>IF(M10&gt;0,(AD10+AL10)/M10,0)</f>
        <v>2.9516132618888145E-3</v>
      </c>
      <c r="AC10" s="47">
        <v>2.0000000000000001E-4</v>
      </c>
      <c r="AD10" s="37">
        <f t="shared" si="15"/>
        <v>2.9860000000000002</v>
      </c>
      <c r="AE10" s="28">
        <v>0.21479999999999999</v>
      </c>
      <c r="AF10" s="41">
        <f t="shared" si="16"/>
        <v>39.289068</v>
      </c>
      <c r="AG10" s="28">
        <f t="shared" si="17"/>
        <v>0.93044379979785508</v>
      </c>
      <c r="AH10" s="29">
        <f t="shared" si="7"/>
        <v>0.93307131922946884</v>
      </c>
      <c r="AI10" s="34">
        <v>201</v>
      </c>
      <c r="AJ10" s="39">
        <v>0.09</v>
      </c>
      <c r="AK10" s="28">
        <v>0.22459999999999999</v>
      </c>
      <c r="AL10" s="41">
        <f t="shared" si="18"/>
        <v>41.081586000000001</v>
      </c>
      <c r="AM10" s="18">
        <v>1.62</v>
      </c>
      <c r="AN10" s="18"/>
      <c r="AO10" s="114">
        <f>AO9+AI10-AN10</f>
        <v>1544.4100000000012</v>
      </c>
      <c r="AP10" s="105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89"/>
      <c r="B11" s="49" t="s">
        <v>38</v>
      </c>
      <c r="C11" s="50"/>
      <c r="D11" s="51">
        <f t="shared" ref="D11" si="19">SUM(D8:D10)</f>
        <v>44427</v>
      </c>
      <c r="E11" s="51"/>
      <c r="F11" s="51">
        <f t="shared" ref="F11" si="20">SUM(F8:F10)</f>
        <v>45942</v>
      </c>
      <c r="G11" s="52"/>
      <c r="H11" s="52"/>
      <c r="I11" s="51">
        <f t="shared" ref="I11:K11" si="21">SUM(I8:I10)</f>
        <v>46547</v>
      </c>
      <c r="J11" s="52"/>
      <c r="K11" s="51">
        <f t="shared" si="21"/>
        <v>47261</v>
      </c>
      <c r="L11" s="21">
        <f t="shared" ref="L11" si="22">IF(K11&gt;0,(K8*L8+K9*L9+K10*L10)/K11,0)</f>
        <v>7.8880345316434272E-2</v>
      </c>
      <c r="M11" s="52">
        <f t="shared" ref="M11" si="23">M8+M9+M10</f>
        <v>43533</v>
      </c>
      <c r="N11" s="53">
        <f t="shared" ref="N11" si="24">IF(M11&gt;0,O11/M11,0)</f>
        <v>0.73748034824156383</v>
      </c>
      <c r="O11" s="54">
        <f t="shared" ref="O11" si="25">O8+O9+O10</f>
        <v>32104.732</v>
      </c>
      <c r="P11" s="21">
        <f t="shared" ref="P11" si="26">IF(M11&gt;0,Q11/M11,0)</f>
        <v>0.24896846070796866</v>
      </c>
      <c r="Q11" s="54">
        <f t="shared" ref="Q11" si="27">Q8+Q9+Q10</f>
        <v>10838.343999999999</v>
      </c>
      <c r="R11" s="21">
        <f t="shared" ref="R11" si="28">IF(M11&gt;0,S11/M11,0)</f>
        <v>1.3551191050467461E-2</v>
      </c>
      <c r="S11" s="54">
        <f t="shared" ref="S11" si="29">S8+S9+S10</f>
        <v>589.92399999999998</v>
      </c>
      <c r="T11" s="21">
        <f t="shared" ref="T11" si="30">IF(M11&gt;0,U11/M11,0)</f>
        <v>0.2005312980956975</v>
      </c>
      <c r="U11" s="54">
        <f t="shared" ref="U11" si="31">U8+U9+U10</f>
        <v>8729.7289999999994</v>
      </c>
      <c r="V11" s="21">
        <f t="shared" ref="V11" si="32">IF(M11&gt;0,W11/M11,0)</f>
        <v>0.50542060046401582</v>
      </c>
      <c r="W11" s="54">
        <f t="shared" ref="W11" si="33">W8+W9+W10</f>
        <v>22002.475000000002</v>
      </c>
      <c r="X11" s="21">
        <f t="shared" ref="X11" si="34">IF(M11&gt;0,Y11/M11,0)</f>
        <v>0.38</v>
      </c>
      <c r="Y11" s="54">
        <f t="shared" ref="Y11" si="35">Y8+Y9+Y10</f>
        <v>16542.54</v>
      </c>
      <c r="Z11" s="55">
        <f t="shared" ref="Z11" si="36">IF(M11&gt;0,AA11/M11,0)</f>
        <v>2.8894087244159604E-3</v>
      </c>
      <c r="AA11" s="56">
        <f t="shared" ref="AA11" si="37">SUM(AA8:AA10)</f>
        <v>125.78463000000001</v>
      </c>
      <c r="AB11" s="55">
        <f t="shared" ref="AB11" si="38">IF(M11&gt;0,(AB8*M8+AB9*M9+AB10*M10)/M11,0)</f>
        <v>3.0092780603220549E-3</v>
      </c>
      <c r="AC11" s="55">
        <f t="shared" ref="AC11" si="39">IF(K11&gt;0,(K8*AC8+K9*AC9+K10*AC10)/K11,0)</f>
        <v>1.9682782844205585E-4</v>
      </c>
      <c r="AD11" s="52">
        <f t="shared" ref="AD11" si="40">SUM(AD8:AD10)</f>
        <v>8.5692700000000013</v>
      </c>
      <c r="AE11" s="53">
        <f t="shared" ref="AE11" si="41">IF(K11&gt;0,(K8*AE8+K9*AE9+K10*AE10)/K11,0)</f>
        <v>0.21562969044243668</v>
      </c>
      <c r="AF11" s="58">
        <f t="shared" ref="AF11" si="42">SUM(AF8:AF10)</f>
        <v>118.5595512</v>
      </c>
      <c r="AG11" s="53">
        <f t="shared" ref="AG11" si="43">IF(AND(AA11&gt;0),((AA8*AG8+AA9*AG9+AA10*AG10)/AA11),0)</f>
        <v>0.93272472864245659</v>
      </c>
      <c r="AH11" s="57">
        <f t="shared" si="7"/>
        <v>0.93541957673871667</v>
      </c>
      <c r="AI11" s="61">
        <f t="shared" ref="AI11" si="44">SUM(AI8:AI10)</f>
        <v>602</v>
      </c>
      <c r="AJ11" s="21">
        <f t="shared" ref="AJ11" si="45">IF(AI11&gt;0,(AJ8*AI8+AJ9*AI9+AJ10*AI10)/AI11,0)</f>
        <v>8.6784053156146179E-2</v>
      </c>
      <c r="AK11" s="53">
        <f t="shared" ref="AK11" si="46">IF(K11&gt;0,(AK8*K8+AK9*K9+AK10*K10)/K11,0)</f>
        <v>0.22274786822115486</v>
      </c>
      <c r="AL11" s="58">
        <f t="shared" ref="AL11" si="47">SUM(AL8:AL10)</f>
        <v>122.43363180000001</v>
      </c>
      <c r="AM11" s="56"/>
      <c r="AN11" s="56">
        <f t="shared" ref="AN11" si="48">SUM(AN8:AN10)</f>
        <v>1204.44</v>
      </c>
      <c r="AO11" s="106"/>
      <c r="AP11" s="107">
        <f>AO10</f>
        <v>1544.4100000000012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2">
      <c r="A12" s="187">
        <v>3</v>
      </c>
      <c r="B12" s="23">
        <v>1</v>
      </c>
      <c r="C12" s="46" t="s">
        <v>50</v>
      </c>
      <c r="D12" s="12">
        <v>6509</v>
      </c>
      <c r="E12" s="12">
        <v>1</v>
      </c>
      <c r="F12" s="12">
        <v>11601</v>
      </c>
      <c r="G12" s="13">
        <v>2.2999999999999998</v>
      </c>
      <c r="H12" s="13">
        <v>5.7</v>
      </c>
      <c r="I12" s="12">
        <v>12315</v>
      </c>
      <c r="J12" s="13">
        <v>5.7</v>
      </c>
      <c r="K12" s="12">
        <v>16001</v>
      </c>
      <c r="L12" s="14">
        <v>0.08</v>
      </c>
      <c r="M12" s="24">
        <f>ROUND(K12*(1-L12),0)</f>
        <v>14721</v>
      </c>
      <c r="N12" s="15">
        <v>0.74399999999999999</v>
      </c>
      <c r="O12" s="25">
        <f t="shared" ref="O12:O14" si="50">M12*N12</f>
        <v>10952.423999999999</v>
      </c>
      <c r="P12" s="14">
        <v>0.221</v>
      </c>
      <c r="Q12" s="25">
        <f t="shared" ref="Q12:Q14" si="51">M12*P12</f>
        <v>3253.3409999999999</v>
      </c>
      <c r="R12" s="16">
        <v>3.5000000000000003E-2</v>
      </c>
      <c r="S12" s="25">
        <f t="shared" ref="S12:S14" si="52">M12*R12</f>
        <v>515.23500000000001</v>
      </c>
      <c r="T12" s="26">
        <v>0.2</v>
      </c>
      <c r="U12" s="25">
        <f t="shared" ref="U12:U14" si="53">M12*T12</f>
        <v>2944.2000000000003</v>
      </c>
      <c r="V12" s="16">
        <v>0.51300000000000001</v>
      </c>
      <c r="W12" s="25">
        <f t="shared" ref="W12:W14" si="54">M12*V12</f>
        <v>7551.8730000000005</v>
      </c>
      <c r="X12" s="16">
        <v>0.39</v>
      </c>
      <c r="Y12" s="25">
        <f t="shared" ref="Y12:Y14" si="55">X12*M12</f>
        <v>5741.1900000000005</v>
      </c>
      <c r="Z12" s="17">
        <v>2.82E-3</v>
      </c>
      <c r="AA12" s="18">
        <f t="shared" ref="AA12:AA14" si="56">M12*Z12</f>
        <v>41.513219999999997</v>
      </c>
      <c r="AB12" s="27">
        <f>IF(M12&gt;0,(AD12+AL12)/M12,0)</f>
        <v>2.8538968820052994E-3</v>
      </c>
      <c r="AC12" s="17">
        <v>2.0000000000000001E-4</v>
      </c>
      <c r="AD12" s="24">
        <f t="shared" ref="AD12:AD14" si="57">AC12*M12</f>
        <v>2.9441999999999999</v>
      </c>
      <c r="AE12" s="118">
        <v>0.2135</v>
      </c>
      <c r="AF12" s="30">
        <f t="shared" ref="AF12:AF14" si="58">AI12*(1-AJ12)*AE12</f>
        <v>38.052105000000005</v>
      </c>
      <c r="AG12" s="28">
        <f t="shared" ref="AG12:AG14" si="59">IF(AND(AE12&gt;0,AC12&gt;0,Z12&gt;0),((Z12-AC12)*AE12)/((AE12-AC12)*Z12),0)</f>
        <v>0.92994916093937552</v>
      </c>
      <c r="AH12" s="60">
        <f t="shared" si="7"/>
        <v>0.93076962551617493</v>
      </c>
      <c r="AI12" s="34">
        <v>195</v>
      </c>
      <c r="AJ12" s="39">
        <v>8.5999999999999993E-2</v>
      </c>
      <c r="AK12" s="15">
        <v>0.21920000000000001</v>
      </c>
      <c r="AL12" s="30">
        <f t="shared" ref="AL12:AL14" si="60">AI12*(1-AJ12)*AK12</f>
        <v>39.068016000000007</v>
      </c>
      <c r="AM12" s="19">
        <v>1.68</v>
      </c>
      <c r="AN12" s="19"/>
      <c r="AO12" s="102">
        <f>AO10+AI12-AN12</f>
        <v>1739.4100000000012</v>
      </c>
      <c r="AP12" s="103"/>
      <c r="AQ12" s="12"/>
      <c r="AR12" s="31"/>
      <c r="AS12" s="20"/>
      <c r="AT12" s="20"/>
      <c r="AU12" s="20"/>
      <c r="AV12" s="20"/>
    </row>
    <row r="13" spans="1:48" x14ac:dyDescent="0.2">
      <c r="A13" s="188"/>
      <c r="B13" s="33">
        <v>2</v>
      </c>
      <c r="C13" s="11" t="s">
        <v>54</v>
      </c>
      <c r="D13" s="34">
        <v>20454</v>
      </c>
      <c r="E13" s="34">
        <v>3</v>
      </c>
      <c r="F13" s="34">
        <v>16288</v>
      </c>
      <c r="G13" s="35">
        <v>2.2000000000000002</v>
      </c>
      <c r="H13" s="35">
        <v>5.2</v>
      </c>
      <c r="I13" s="34">
        <v>16467</v>
      </c>
      <c r="J13" s="35">
        <v>6.2</v>
      </c>
      <c r="K13" s="34">
        <v>16129</v>
      </c>
      <c r="L13" s="36">
        <v>0.08</v>
      </c>
      <c r="M13" s="37">
        <f>ROUND(K13*(1-L13),0)</f>
        <v>14839</v>
      </c>
      <c r="N13" s="38">
        <v>0.67500000000000004</v>
      </c>
      <c r="O13" s="25">
        <f t="shared" si="50"/>
        <v>10016.325000000001</v>
      </c>
      <c r="P13" s="36">
        <v>0.309</v>
      </c>
      <c r="Q13" s="25">
        <f t="shared" si="51"/>
        <v>4585.2510000000002</v>
      </c>
      <c r="R13" s="39">
        <v>1.6E-2</v>
      </c>
      <c r="S13" s="25">
        <f t="shared" si="52"/>
        <v>237.42400000000001</v>
      </c>
      <c r="T13" s="28">
        <v>0.2</v>
      </c>
      <c r="U13" s="25">
        <f t="shared" si="53"/>
        <v>2967.8</v>
      </c>
      <c r="V13" s="39">
        <v>0.49199999999999999</v>
      </c>
      <c r="W13" s="25">
        <f t="shared" si="54"/>
        <v>7300.7879999999996</v>
      </c>
      <c r="X13" s="39">
        <v>0.38</v>
      </c>
      <c r="Y13" s="25">
        <f t="shared" si="55"/>
        <v>5638.82</v>
      </c>
      <c r="Z13" s="40">
        <v>2.81E-3</v>
      </c>
      <c r="AA13" s="18">
        <f t="shared" si="56"/>
        <v>41.697589999999998</v>
      </c>
      <c r="AB13" s="27">
        <f>IF(M13&gt;0,(AD13+AL13)/M13,0)</f>
        <v>2.8402151088348267E-3</v>
      </c>
      <c r="AC13" s="40">
        <v>2.0000000000000001E-4</v>
      </c>
      <c r="AD13" s="37">
        <f t="shared" si="57"/>
        <v>2.9678</v>
      </c>
      <c r="AE13" s="28">
        <v>0.21820000000000001</v>
      </c>
      <c r="AF13" s="41">
        <f t="shared" si="58"/>
        <v>38.804687999999999</v>
      </c>
      <c r="AG13" s="28">
        <f t="shared" si="59"/>
        <v>0.92967775637467742</v>
      </c>
      <c r="AH13" s="29">
        <f t="shared" si="7"/>
        <v>0.93042748968761257</v>
      </c>
      <c r="AI13" s="34">
        <v>195</v>
      </c>
      <c r="AJ13" s="36">
        <v>8.7999999999999995E-2</v>
      </c>
      <c r="AK13" s="38">
        <v>0.2203</v>
      </c>
      <c r="AL13" s="41">
        <f t="shared" si="60"/>
        <v>39.178151999999997</v>
      </c>
      <c r="AM13" s="42">
        <v>1.6</v>
      </c>
      <c r="AN13" s="42"/>
      <c r="AO13" s="114">
        <f>AO12+AI13-AN13</f>
        <v>1934.4100000000012</v>
      </c>
      <c r="AP13" s="105"/>
      <c r="AQ13" s="43"/>
      <c r="AR13" s="44"/>
      <c r="AS13" s="45"/>
      <c r="AT13" s="45"/>
      <c r="AU13" s="45"/>
      <c r="AV13" s="45"/>
    </row>
    <row r="14" spans="1:48" x14ac:dyDescent="0.2">
      <c r="A14" s="188"/>
      <c r="B14" s="33">
        <v>3</v>
      </c>
      <c r="C14" s="46" t="s">
        <v>49</v>
      </c>
      <c r="D14" s="43">
        <v>17700</v>
      </c>
      <c r="E14" s="43">
        <v>2</v>
      </c>
      <c r="F14" s="43">
        <v>18847</v>
      </c>
      <c r="G14" s="37">
        <v>3</v>
      </c>
      <c r="H14" s="37">
        <v>5.6</v>
      </c>
      <c r="I14" s="43">
        <v>19621</v>
      </c>
      <c r="J14" s="37">
        <v>5.3</v>
      </c>
      <c r="K14" s="43">
        <v>16192</v>
      </c>
      <c r="L14" s="39">
        <v>6.8000000000000005E-2</v>
      </c>
      <c r="M14" s="37">
        <f>ROUND(K14*(1-L14),0)</f>
        <v>15091</v>
      </c>
      <c r="N14" s="28">
        <v>0.72599999999999998</v>
      </c>
      <c r="O14" s="25">
        <f t="shared" si="50"/>
        <v>10956.065999999999</v>
      </c>
      <c r="P14" s="39">
        <v>0.26200000000000001</v>
      </c>
      <c r="Q14" s="25">
        <f t="shared" si="51"/>
        <v>3953.8420000000001</v>
      </c>
      <c r="R14" s="39">
        <v>1.2E-2</v>
      </c>
      <c r="S14" s="25">
        <f t="shared" si="52"/>
        <v>181.09200000000001</v>
      </c>
      <c r="T14" s="28">
        <v>0.20799999999999999</v>
      </c>
      <c r="U14" s="25">
        <f t="shared" si="53"/>
        <v>3138.9279999999999</v>
      </c>
      <c r="V14" s="39">
        <v>0.51300000000000001</v>
      </c>
      <c r="W14" s="25">
        <f t="shared" si="54"/>
        <v>7741.683</v>
      </c>
      <c r="X14" s="39">
        <v>0.38</v>
      </c>
      <c r="Y14" s="25">
        <f t="shared" si="55"/>
        <v>5734.58</v>
      </c>
      <c r="Z14" s="47">
        <v>2.9099999999999998E-3</v>
      </c>
      <c r="AA14" s="18">
        <f t="shared" si="56"/>
        <v>43.914809999999996</v>
      </c>
      <c r="AB14" s="27">
        <f>IF(M14&gt;0,(AD14+AL14)/M14,0)</f>
        <v>3.2082506129481152E-3</v>
      </c>
      <c r="AC14" s="47">
        <v>2.1000000000000001E-4</v>
      </c>
      <c r="AD14" s="37">
        <f t="shared" si="57"/>
        <v>3.1691100000000003</v>
      </c>
      <c r="AE14" s="28">
        <v>0.21579999999999999</v>
      </c>
      <c r="AF14" s="41">
        <f t="shared" si="58"/>
        <v>44.282160000000005</v>
      </c>
      <c r="AG14" s="28">
        <f t="shared" si="59"/>
        <v>0.92873882890538206</v>
      </c>
      <c r="AH14" s="29">
        <f t="shared" si="7"/>
        <v>0.93543465703844819</v>
      </c>
      <c r="AI14" s="43">
        <v>225</v>
      </c>
      <c r="AJ14" s="39">
        <v>8.7999999999999995E-2</v>
      </c>
      <c r="AK14" s="28">
        <v>0.2205</v>
      </c>
      <c r="AL14" s="41">
        <f t="shared" si="60"/>
        <v>45.246600000000001</v>
      </c>
      <c r="AM14" s="18">
        <v>1.6</v>
      </c>
      <c r="AN14" s="18"/>
      <c r="AO14" s="114">
        <f>AO13+AI14-AN14</f>
        <v>2159.4100000000012</v>
      </c>
      <c r="AP14" s="105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89"/>
      <c r="B15" s="49" t="s">
        <v>38</v>
      </c>
      <c r="C15" s="50"/>
      <c r="D15" s="51">
        <f t="shared" ref="D15" si="61">SUM(D12:D14)</f>
        <v>44663</v>
      </c>
      <c r="E15" s="51"/>
      <c r="F15" s="51">
        <f t="shared" ref="F15" si="62">SUM(F12:F14)</f>
        <v>46736</v>
      </c>
      <c r="G15" s="52"/>
      <c r="H15" s="52"/>
      <c r="I15" s="51">
        <f t="shared" ref="I15:K15" si="63">SUM(I12:I14)</f>
        <v>48403</v>
      </c>
      <c r="J15" s="52"/>
      <c r="K15" s="51">
        <f t="shared" si="63"/>
        <v>48322</v>
      </c>
      <c r="L15" s="21">
        <f t="shared" ref="L15" si="64">IF(K15&gt;0,(K12*L12+K13*L13+K14*L14)/K15,0)</f>
        <v>7.5978974380199488E-2</v>
      </c>
      <c r="M15" s="52">
        <f t="shared" ref="M15" si="65">M12+M13+M14</f>
        <v>44651</v>
      </c>
      <c r="N15" s="53">
        <f t="shared" ref="N15" si="66">IF(M15&gt;0,O15/M15,0)</f>
        <v>0.71498544265525965</v>
      </c>
      <c r="O15" s="54">
        <f t="shared" ref="O15" si="67">O12+O13+O14</f>
        <v>31924.814999999999</v>
      </c>
      <c r="P15" s="21">
        <f t="shared" ref="P15" si="68">IF(M15&gt;0,Q15/M15,0)</f>
        <v>0.26410234933148197</v>
      </c>
      <c r="Q15" s="54">
        <f t="shared" ref="Q15" si="69">Q12+Q13+Q14</f>
        <v>11792.434000000001</v>
      </c>
      <c r="R15" s="21">
        <f t="shared" ref="R15" si="70">IF(M15&gt;0,S15/M15,0)</f>
        <v>2.0912208013258382E-2</v>
      </c>
      <c r="S15" s="54">
        <f t="shared" ref="S15" si="71">S12+S13+S14</f>
        <v>933.75099999999998</v>
      </c>
      <c r="T15" s="21">
        <f t="shared" ref="T15" si="72">IF(M15&gt;0,U15/M15,0)</f>
        <v>0.20270381402432197</v>
      </c>
      <c r="U15" s="54">
        <f t="shared" ref="U15" si="73">U12+U13+U14</f>
        <v>9050.9279999999999</v>
      </c>
      <c r="V15" s="21">
        <f t="shared" ref="V15" si="74">IF(M15&gt;0,W15/M15,0)</f>
        <v>0.50602100736825606</v>
      </c>
      <c r="W15" s="54">
        <f t="shared" ref="W15" si="75">W12+W13+W14</f>
        <v>22594.344000000001</v>
      </c>
      <c r="X15" s="21">
        <f t="shared" ref="X15" si="76">IF(M15&gt;0,Y15/M15,0)</f>
        <v>0.38329690264495758</v>
      </c>
      <c r="Y15" s="54">
        <f t="shared" ref="Y15" si="77">Y12+Y13+Y14</f>
        <v>17114.59</v>
      </c>
      <c r="Z15" s="55">
        <f t="shared" ref="Z15" si="78">IF(M15&gt;0,AA15/M15,0)</f>
        <v>2.8470945779489822E-3</v>
      </c>
      <c r="AA15" s="56">
        <f t="shared" ref="AA15" si="79">SUM(AA12:AA14)</f>
        <v>127.12562</v>
      </c>
      <c r="AB15" s="55">
        <f t="shared" ref="AB15" si="80">IF(M15&gt;0,(AB12*M12+AB13*M13+AB14*M14)/M15,0)</f>
        <v>2.96911330093391E-3</v>
      </c>
      <c r="AC15" s="55">
        <f t="shared" ref="AC15" si="81">IF(K15&gt;0,(K12*AC12+K13*AC13+K14*AC14)/K15,0)</f>
        <v>2.033508546831671E-4</v>
      </c>
      <c r="AD15" s="52">
        <f t="shared" ref="AD15" si="82">SUM(AD12:AD14)</f>
        <v>9.0811100000000007</v>
      </c>
      <c r="AE15" s="53">
        <f t="shared" ref="AE15" si="83">IF(K15&gt;0,(K12*AE12+K13*AE13+K14*AE14)/K15,0)</f>
        <v>0.21583947063449357</v>
      </c>
      <c r="AF15" s="58">
        <f t="shared" ref="AF15" si="84">SUM(AF12:AF14)</f>
        <v>121.13895300000001</v>
      </c>
      <c r="AG15" s="53">
        <f t="shared" ref="AG15" si="85">IF(AND(AA15&gt;0),((AA12*AG12+AA13*AG13+AA14*AG14)/AA15),0)</f>
        <v>0.92944203721740148</v>
      </c>
      <c r="AH15" s="57">
        <f t="shared" si="7"/>
        <v>0.93237305344857102</v>
      </c>
      <c r="AI15" s="51">
        <f t="shared" ref="AI15" si="86">SUM(AI12:AI14)</f>
        <v>615</v>
      </c>
      <c r="AJ15" s="21">
        <f t="shared" ref="AJ15" si="87">IF(AI15&gt;0,(AJ12*AI12+AJ13*AI13+AJ14*AI14)/AI15,0)</f>
        <v>8.736585365853658E-2</v>
      </c>
      <c r="AK15" s="53">
        <f t="shared" ref="AK15" si="88">IF(K15&gt;0,(AK12*K12+AK13*K13+AK14*K14)/K15,0)</f>
        <v>0.22000277099457805</v>
      </c>
      <c r="AL15" s="58">
        <f t="shared" ref="AL15" si="89">SUM(AL12:AL14)</f>
        <v>123.49276800000001</v>
      </c>
      <c r="AM15" s="56"/>
      <c r="AN15" s="56">
        <f t="shared" ref="AN15" si="90">SUM(AN12:AN14)</f>
        <v>0</v>
      </c>
      <c r="AO15" s="106"/>
      <c r="AP15" s="107">
        <f>AO14</f>
        <v>2159.4100000000012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2">
      <c r="A16" s="187">
        <v>4</v>
      </c>
      <c r="B16" s="23">
        <v>1</v>
      </c>
      <c r="C16" s="11" t="s">
        <v>52</v>
      </c>
      <c r="D16" s="12">
        <v>19958</v>
      </c>
      <c r="E16" s="12">
        <v>1</v>
      </c>
      <c r="F16" s="12">
        <v>17759</v>
      </c>
      <c r="G16" s="13">
        <v>1.8</v>
      </c>
      <c r="H16" s="13">
        <v>4.5999999999999996</v>
      </c>
      <c r="I16" s="12">
        <v>17943</v>
      </c>
      <c r="J16" s="13">
        <v>5</v>
      </c>
      <c r="K16" s="12">
        <v>16215</v>
      </c>
      <c r="L16" s="14">
        <v>8.1000000000000003E-2</v>
      </c>
      <c r="M16" s="24">
        <f>ROUND(K16*(1-L16),0)</f>
        <v>14902</v>
      </c>
      <c r="N16" s="15">
        <v>0.627</v>
      </c>
      <c r="O16" s="25">
        <f t="shared" ref="O16:O18" si="92">M16*N16</f>
        <v>9343.5540000000001</v>
      </c>
      <c r="P16" s="14">
        <v>0.34</v>
      </c>
      <c r="Q16" s="25">
        <f t="shared" ref="Q16:Q18" si="93">M16*P16</f>
        <v>5066.68</v>
      </c>
      <c r="R16" s="16">
        <v>0.03</v>
      </c>
      <c r="S16" s="25">
        <f t="shared" ref="S16:S18" si="94">M16*R16</f>
        <v>447.06</v>
      </c>
      <c r="T16" s="26">
        <v>0.20200000000000001</v>
      </c>
      <c r="U16" s="25">
        <f t="shared" ref="U16:U18" si="95">M16*T16</f>
        <v>3010.2040000000002</v>
      </c>
      <c r="V16" s="16">
        <v>0.51400000000000001</v>
      </c>
      <c r="W16" s="25">
        <f t="shared" ref="W16:W18" si="96">M16*V16</f>
        <v>7659.6280000000006</v>
      </c>
      <c r="X16" s="16">
        <v>0.38</v>
      </c>
      <c r="Y16" s="25">
        <f t="shared" ref="Y16:Y18" si="97">X16*M16</f>
        <v>5662.76</v>
      </c>
      <c r="Z16" s="17">
        <v>2.9499999999999999E-3</v>
      </c>
      <c r="AA16" s="18">
        <f t="shared" ref="AA16:AA18" si="98">M16*Z16</f>
        <v>43.960900000000002</v>
      </c>
      <c r="AB16" s="27">
        <f>IF(M16&gt;0,(AD16+AL16)/M16,0)</f>
        <v>2.5255373506911823E-3</v>
      </c>
      <c r="AC16" s="17">
        <v>2.1000000000000001E-4</v>
      </c>
      <c r="AD16" s="24">
        <f t="shared" ref="AD16:AD18" si="99">AC16*M16</f>
        <v>3.1294200000000001</v>
      </c>
      <c r="AE16" s="118">
        <v>0.21609999999999999</v>
      </c>
      <c r="AF16" s="30">
        <f t="shared" ref="AF16:AF18" si="100">AI16*(1-AJ16)*AE16</f>
        <v>34.268273599999993</v>
      </c>
      <c r="AG16" s="28">
        <f t="shared" ref="AG16:AG18" si="101">IF(AND(AE16&gt;0,AC16&gt;0,Z16&gt;0),((Z16-AC16)*AE16)/((AE16-AC16)*Z16),0)</f>
        <v>0.92971703260684369</v>
      </c>
      <c r="AH16" s="60">
        <f t="shared" si="7"/>
        <v>0.91773506044508213</v>
      </c>
      <c r="AI16" s="12">
        <v>176</v>
      </c>
      <c r="AJ16" s="14">
        <v>9.9000000000000005E-2</v>
      </c>
      <c r="AK16" s="15">
        <v>0.21759999999999999</v>
      </c>
      <c r="AL16" s="30">
        <f t="shared" ref="AL16:AL18" si="102">AI16*(1-AJ16)*AK16</f>
        <v>34.506137599999995</v>
      </c>
      <c r="AM16" s="19">
        <v>1.64</v>
      </c>
      <c r="AN16" s="19"/>
      <c r="AO16" s="102">
        <f>AO14+AI16-AN16</f>
        <v>2335.4100000000012</v>
      </c>
      <c r="AP16" s="103"/>
      <c r="AQ16" s="12"/>
      <c r="AR16" s="31"/>
      <c r="AS16" s="20"/>
      <c r="AT16" s="20"/>
      <c r="AU16" s="20"/>
      <c r="AV16" s="20"/>
    </row>
    <row r="17" spans="1:48" x14ac:dyDescent="0.2">
      <c r="A17" s="188"/>
      <c r="B17" s="33">
        <v>2</v>
      </c>
      <c r="C17" s="11" t="s">
        <v>54</v>
      </c>
      <c r="D17" s="34">
        <v>20742</v>
      </c>
      <c r="E17" s="34">
        <v>4</v>
      </c>
      <c r="F17" s="34">
        <v>16906</v>
      </c>
      <c r="G17" s="35">
        <v>2.9</v>
      </c>
      <c r="H17" s="35">
        <v>6.1</v>
      </c>
      <c r="I17" s="34">
        <v>17684</v>
      </c>
      <c r="J17" s="35">
        <v>4.5999999999999996</v>
      </c>
      <c r="K17" s="34">
        <v>16219</v>
      </c>
      <c r="L17" s="36">
        <v>8.6999999999999994E-2</v>
      </c>
      <c r="M17" s="37">
        <f>ROUND(K17*(1-L17),0)</f>
        <v>14808</v>
      </c>
      <c r="N17" s="38">
        <v>0.71499999999999997</v>
      </c>
      <c r="O17" s="25">
        <f t="shared" si="92"/>
        <v>10587.72</v>
      </c>
      <c r="P17" s="36">
        <v>0.24299999999999999</v>
      </c>
      <c r="Q17" s="25">
        <f t="shared" si="93"/>
        <v>3598.3440000000001</v>
      </c>
      <c r="R17" s="39">
        <v>4.2000000000000003E-2</v>
      </c>
      <c r="S17" s="25">
        <f t="shared" si="94"/>
        <v>621.93600000000004</v>
      </c>
      <c r="T17" s="28">
        <v>0.19600000000000001</v>
      </c>
      <c r="U17" s="25">
        <f t="shared" si="95"/>
        <v>2902.3679999999999</v>
      </c>
      <c r="V17" s="39">
        <v>0.52500000000000002</v>
      </c>
      <c r="W17" s="25">
        <f t="shared" si="96"/>
        <v>7774.2000000000007</v>
      </c>
      <c r="X17" s="39">
        <v>0.38</v>
      </c>
      <c r="Y17" s="25">
        <f t="shared" si="97"/>
        <v>5627.04</v>
      </c>
      <c r="Z17" s="40">
        <v>2.99E-3</v>
      </c>
      <c r="AA17" s="18">
        <f t="shared" si="98"/>
        <v>44.275919999999999</v>
      </c>
      <c r="AB17" s="27">
        <f>IF(M17&gt;0,(AD17+AL17)/M17,0)</f>
        <v>3.3021277957860614E-3</v>
      </c>
      <c r="AC17" s="40">
        <v>2.2000000000000001E-4</v>
      </c>
      <c r="AD17" s="37">
        <f t="shared" si="99"/>
        <v>3.2577600000000002</v>
      </c>
      <c r="AE17" s="28">
        <v>0.22220000000000001</v>
      </c>
      <c r="AF17" s="41">
        <f t="shared" si="100"/>
        <v>46.349364600000008</v>
      </c>
      <c r="AG17" s="28">
        <f t="shared" si="101"/>
        <v>0.92733956266511075</v>
      </c>
      <c r="AH17" s="29">
        <f t="shared" si="7"/>
        <v>0.93431573135726054</v>
      </c>
      <c r="AI17" s="34">
        <v>231</v>
      </c>
      <c r="AJ17" s="36">
        <v>9.7000000000000003E-2</v>
      </c>
      <c r="AK17" s="38">
        <v>0.21879999999999999</v>
      </c>
      <c r="AL17" s="41">
        <f t="shared" si="102"/>
        <v>45.640148400000001</v>
      </c>
      <c r="AM17" s="42">
        <v>1.6</v>
      </c>
      <c r="AN17" s="42"/>
      <c r="AO17" s="114">
        <f>AO16+AI17-AN17</f>
        <v>2566.4100000000012</v>
      </c>
      <c r="AP17" s="105"/>
      <c r="AQ17" s="43"/>
      <c r="AR17" s="44"/>
      <c r="AS17" s="45"/>
      <c r="AT17" s="45"/>
      <c r="AU17" s="45"/>
      <c r="AV17" s="45"/>
    </row>
    <row r="18" spans="1:48" x14ac:dyDescent="0.2">
      <c r="A18" s="188"/>
      <c r="B18" s="33">
        <v>3</v>
      </c>
      <c r="C18" s="46" t="s">
        <v>49</v>
      </c>
      <c r="D18" s="43">
        <v>15400</v>
      </c>
      <c r="E18" s="43">
        <v>1</v>
      </c>
      <c r="F18" s="43">
        <v>16820</v>
      </c>
      <c r="G18" s="37">
        <v>2.9</v>
      </c>
      <c r="H18" s="37">
        <v>6.3</v>
      </c>
      <c r="I18" s="43">
        <v>17565</v>
      </c>
      <c r="J18" s="37">
        <v>4.3</v>
      </c>
      <c r="K18" s="43">
        <v>15838</v>
      </c>
      <c r="L18" s="39">
        <v>7.9000000000000001E-2</v>
      </c>
      <c r="M18" s="37">
        <f>ROUND(K18*(1-L18),0)</f>
        <v>14587</v>
      </c>
      <c r="N18" s="28">
        <v>0.65300000000000002</v>
      </c>
      <c r="O18" s="25">
        <f t="shared" si="92"/>
        <v>9525.3109999999997</v>
      </c>
      <c r="P18" s="39">
        <v>0.3</v>
      </c>
      <c r="Q18" s="25">
        <f t="shared" si="93"/>
        <v>4376.0999999999995</v>
      </c>
      <c r="R18" s="39">
        <v>4.7E-2</v>
      </c>
      <c r="S18" s="25">
        <f t="shared" si="94"/>
        <v>685.58900000000006</v>
      </c>
      <c r="T18" s="28">
        <v>0.19700000000000001</v>
      </c>
      <c r="U18" s="25">
        <f t="shared" si="95"/>
        <v>2873.6390000000001</v>
      </c>
      <c r="V18" s="39">
        <v>0.52800000000000002</v>
      </c>
      <c r="W18" s="25">
        <f t="shared" si="96"/>
        <v>7701.9360000000006</v>
      </c>
      <c r="X18" s="39">
        <v>0.38</v>
      </c>
      <c r="Y18" s="25">
        <f t="shared" si="97"/>
        <v>5543.06</v>
      </c>
      <c r="Z18" s="47">
        <v>2.99E-3</v>
      </c>
      <c r="AA18" s="18">
        <f t="shared" si="98"/>
        <v>43.615130000000001</v>
      </c>
      <c r="AB18" s="27">
        <f>IF(M18&gt;0,(AD18+AL18)/M18,0)</f>
        <v>3.7587848769452255E-3</v>
      </c>
      <c r="AC18" s="47">
        <v>2.1000000000000001E-4</v>
      </c>
      <c r="AD18" s="37">
        <f t="shared" si="99"/>
        <v>3.0632700000000002</v>
      </c>
      <c r="AE18" s="28">
        <v>0.22370000000000001</v>
      </c>
      <c r="AF18" s="41">
        <f t="shared" si="100"/>
        <v>51.171375000000005</v>
      </c>
      <c r="AG18" s="28">
        <f t="shared" si="101"/>
        <v>0.9306395309076102</v>
      </c>
      <c r="AH18" s="29">
        <f t="shared" si="7"/>
        <v>0.94500782142218553</v>
      </c>
      <c r="AI18" s="43">
        <v>250</v>
      </c>
      <c r="AJ18" s="39">
        <v>8.5000000000000006E-2</v>
      </c>
      <c r="AK18" s="28">
        <v>0.2263</v>
      </c>
      <c r="AL18" s="41">
        <f t="shared" si="102"/>
        <v>51.766125000000002</v>
      </c>
      <c r="AM18" s="18">
        <v>1.7</v>
      </c>
      <c r="AN18" s="18"/>
      <c r="AO18" s="114">
        <f>AO17+AI18-AN18</f>
        <v>2816.4100000000012</v>
      </c>
      <c r="AP18" s="105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89"/>
      <c r="B19" s="49" t="s">
        <v>38</v>
      </c>
      <c r="C19" s="50"/>
      <c r="D19" s="51">
        <f t="shared" ref="D19" si="103">SUM(D16:D18)</f>
        <v>56100</v>
      </c>
      <c r="E19" s="51"/>
      <c r="F19" s="51">
        <f t="shared" ref="F19" si="104">SUM(F16:F18)</f>
        <v>51485</v>
      </c>
      <c r="G19" s="52"/>
      <c r="H19" s="52"/>
      <c r="I19" s="51">
        <f t="shared" ref="I19:K19" si="105">SUM(I16:I18)</f>
        <v>53192</v>
      </c>
      <c r="J19" s="52"/>
      <c r="K19" s="51">
        <f t="shared" si="105"/>
        <v>48272</v>
      </c>
      <c r="L19" s="21">
        <f t="shared" ref="L19" si="106">IF(K19&gt;0,(K16*L16+K17*L17+K18*L18)/K19,0)</f>
        <v>8.2359753065959565E-2</v>
      </c>
      <c r="M19" s="52">
        <f t="shared" ref="M19" si="107">M16+M17+M18</f>
        <v>44297</v>
      </c>
      <c r="N19" s="53">
        <f t="shared" ref="N19" si="108">IF(M19&gt;0,O19/M19,0)</f>
        <v>0.66497923109917145</v>
      </c>
      <c r="O19" s="54">
        <f t="shared" ref="O19" si="109">O16+O17+O18</f>
        <v>29456.584999999999</v>
      </c>
      <c r="P19" s="21">
        <f t="shared" ref="P19" si="110">IF(M19&gt;0,Q19/M19,0)</f>
        <v>0.29440196853060024</v>
      </c>
      <c r="Q19" s="54">
        <f t="shared" ref="Q19" si="111">Q16+Q17+Q18</f>
        <v>13041.124</v>
      </c>
      <c r="R19" s="21">
        <f t="shared" ref="R19" si="112">IF(M19&gt;0,S19/M19,0)</f>
        <v>3.9609567239316433E-2</v>
      </c>
      <c r="S19" s="54">
        <f t="shared" ref="S19" si="113">S16+S17+S18</f>
        <v>1754.585</v>
      </c>
      <c r="T19" s="21">
        <f t="shared" ref="T19" si="114">IF(M19&gt;0,U19/M19,0)</f>
        <v>0.1983477662144163</v>
      </c>
      <c r="U19" s="54">
        <f t="shared" ref="U19" si="115">U16+U17+U18</f>
        <v>8786.2109999999993</v>
      </c>
      <c r="V19" s="21">
        <f t="shared" ref="V19" si="116">IF(M19&gt;0,W19/M19,0)</f>
        <v>0.52228737837776829</v>
      </c>
      <c r="W19" s="54">
        <f t="shared" ref="W19" si="117">W16+W17+W18</f>
        <v>23135.764000000003</v>
      </c>
      <c r="X19" s="21">
        <f t="shared" ref="X19" si="118">IF(M19&gt;0,Y19/M19,0)</f>
        <v>0.38</v>
      </c>
      <c r="Y19" s="54">
        <f t="shared" ref="Y19" si="119">Y16+Y17+Y18</f>
        <v>16832.86</v>
      </c>
      <c r="Z19" s="55">
        <f t="shared" ref="Z19" si="120">IF(M19&gt;0,AA19/M19,0)</f>
        <v>2.9765435582545089E-3</v>
      </c>
      <c r="AA19" s="56">
        <f t="shared" ref="AA19" si="121">SUM(AA16:AA18)</f>
        <v>131.85194999999999</v>
      </c>
      <c r="AB19" s="55">
        <f t="shared" ref="AB19" si="122">IF(M19&gt;0,(AB16*M16+AB17*M17+AB18*M18)/M19,0)</f>
        <v>3.1912513488498093E-3</v>
      </c>
      <c r="AC19" s="55">
        <f t="shared" ref="AC19" si="123">IF(K19&gt;0,(K16*AC16+K17*AC17+K18*AC18)/K19,0)</f>
        <v>2.1335991879350348E-4</v>
      </c>
      <c r="AD19" s="52">
        <f t="shared" ref="AD19" si="124">SUM(AD16:AD18)</f>
        <v>9.45045</v>
      </c>
      <c r="AE19" s="53">
        <f t="shared" ref="AE19" si="125">IF(K19&gt;0,(K16*AE16+K17*AE17+K18*AE18)/K19,0)</f>
        <v>0.22064310366257875</v>
      </c>
      <c r="AF19" s="58">
        <f t="shared" ref="AF19" si="126">SUM(AF16:AF18)</f>
        <v>131.7890132</v>
      </c>
      <c r="AG19" s="53">
        <f t="shared" ref="AG19" si="127">IF(AND(AA19&gt;0),((AA16*AG16+AA17*AG17+AA18*AG18)/AA19),0)</f>
        <v>0.92922382954363636</v>
      </c>
      <c r="AH19" s="57">
        <f t="shared" si="7"/>
        <v>0.93404457475325053</v>
      </c>
      <c r="AI19" s="51">
        <f t="shared" ref="AI19" si="128">SUM(AI16:AI18)</f>
        <v>657</v>
      </c>
      <c r="AJ19" s="21">
        <f t="shared" ref="AJ19" si="129">IF(AI19&gt;0,(AJ16*AI16+AJ17*AI17+AJ18*AI18)/AI19,0)</f>
        <v>9.2969558599695593E-2</v>
      </c>
      <c r="AK19" s="53">
        <f t="shared" ref="AK19" si="130">IF(K19&gt;0,(AK16*K16+AK17*K17+AK18*K18)/K19,0)</f>
        <v>0.22085765246934042</v>
      </c>
      <c r="AL19" s="58">
        <f t="shared" ref="AL19" si="131">SUM(AL16:AL18)</f>
        <v>131.91241100000002</v>
      </c>
      <c r="AM19" s="56"/>
      <c r="AN19" s="56">
        <f t="shared" ref="AN19" si="132">SUM(AN16:AN18)</f>
        <v>0</v>
      </c>
      <c r="AO19" s="106"/>
      <c r="AP19" s="107">
        <f>AO18</f>
        <v>2816.4100000000012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2">
      <c r="A20" s="187">
        <v>5</v>
      </c>
      <c r="B20" s="23">
        <v>1</v>
      </c>
      <c r="C20" s="11" t="s">
        <v>52</v>
      </c>
      <c r="D20" s="12">
        <v>17160</v>
      </c>
      <c r="E20" s="12">
        <v>1</v>
      </c>
      <c r="F20" s="12">
        <v>16485</v>
      </c>
      <c r="G20" s="13">
        <v>2.7</v>
      </c>
      <c r="H20" s="13">
        <v>5.7</v>
      </c>
      <c r="I20" s="12">
        <v>17006</v>
      </c>
      <c r="J20" s="13">
        <v>4.3</v>
      </c>
      <c r="K20" s="12">
        <v>16272</v>
      </c>
      <c r="L20" s="14">
        <v>7.5999999999999998E-2</v>
      </c>
      <c r="M20" s="24">
        <f>ROUND(K20*(1-L20),0)</f>
        <v>15035</v>
      </c>
      <c r="N20" s="15">
        <v>0.56699999999999995</v>
      </c>
      <c r="O20" s="25">
        <f t="shared" ref="O20:O22" si="134">M20*N20</f>
        <v>8524.8449999999993</v>
      </c>
      <c r="P20" s="14">
        <v>0.34399999999999997</v>
      </c>
      <c r="Q20" s="25">
        <f t="shared" ref="Q20:Q22" si="135">M20*P20</f>
        <v>5172.04</v>
      </c>
      <c r="R20" s="16">
        <v>8.8999999999999996E-2</v>
      </c>
      <c r="S20" s="25">
        <f t="shared" ref="S20:S22" si="136">M20*R20</f>
        <v>1338.115</v>
      </c>
      <c r="T20" s="26">
        <v>0.20200000000000001</v>
      </c>
      <c r="U20" s="25">
        <f t="shared" ref="U20:U22" si="137">M20*T20</f>
        <v>3037.07</v>
      </c>
      <c r="V20" s="16">
        <v>0.52</v>
      </c>
      <c r="W20" s="25">
        <f t="shared" ref="W20:W22" si="138">M20*V20</f>
        <v>7818.2</v>
      </c>
      <c r="X20" s="16">
        <v>0.38</v>
      </c>
      <c r="Y20" s="25">
        <f t="shared" ref="Y20:Y22" si="139">X20*M20</f>
        <v>5713.3</v>
      </c>
      <c r="Z20" s="17">
        <v>2.99E-3</v>
      </c>
      <c r="AA20" s="18">
        <f t="shared" ref="AA20:AA22" si="140">M20*Z20</f>
        <v>44.954650000000001</v>
      </c>
      <c r="AB20" s="27">
        <f>IF(M20&gt;0,(AD20+AL20)/M20,0)</f>
        <v>3.2090772730295979E-3</v>
      </c>
      <c r="AC20" s="17">
        <v>2.1000000000000001E-4</v>
      </c>
      <c r="AD20" s="24">
        <f t="shared" ref="AD20:AD22" si="141">AC20*M20</f>
        <v>3.1573500000000001</v>
      </c>
      <c r="AE20" s="118">
        <v>0.22639999999999999</v>
      </c>
      <c r="AF20" s="30">
        <f t="shared" ref="AF20:AF22" si="142">AI20*(1-AJ20)*AE20</f>
        <v>44.040686399999998</v>
      </c>
      <c r="AG20" s="28">
        <f t="shared" ref="AG20:AG22" si="143">IF(AND(AE20&gt;0,AC20&gt;0,Z20&gt;0),((Z20-AC20)*AE20)/((AE20-AC20)*Z20),0)</f>
        <v>0.9306291023277703</v>
      </c>
      <c r="AH20" s="60">
        <f t="shared" si="7"/>
        <v>0.93540806457483727</v>
      </c>
      <c r="AI20" s="12">
        <v>214</v>
      </c>
      <c r="AJ20" s="14">
        <v>9.0999999999999998E-2</v>
      </c>
      <c r="AK20" s="15">
        <v>0.23180000000000001</v>
      </c>
      <c r="AL20" s="30">
        <f t="shared" ref="AL20:AL22" si="144">AI20*(1-AJ20)*AK20</f>
        <v>45.091126800000005</v>
      </c>
      <c r="AM20" s="19">
        <v>1.65</v>
      </c>
      <c r="AN20" s="19"/>
      <c r="AO20" s="102">
        <f>AO18+AI20-AN20</f>
        <v>3030.4100000000012</v>
      </c>
      <c r="AP20" s="103"/>
      <c r="AQ20" s="12"/>
      <c r="AR20" s="31"/>
      <c r="AS20" s="20"/>
      <c r="AT20" s="20"/>
      <c r="AU20" s="20"/>
      <c r="AV20" s="20"/>
    </row>
    <row r="21" spans="1:48" x14ac:dyDescent="0.2">
      <c r="A21" s="188"/>
      <c r="B21" s="33">
        <v>2</v>
      </c>
      <c r="C21" s="11" t="s">
        <v>53</v>
      </c>
      <c r="D21" s="34">
        <v>21530</v>
      </c>
      <c r="E21" s="34">
        <v>1</v>
      </c>
      <c r="F21" s="34">
        <v>17446</v>
      </c>
      <c r="G21" s="35">
        <v>2.5</v>
      </c>
      <c r="H21" s="35">
        <v>4.8</v>
      </c>
      <c r="I21" s="34">
        <v>18136</v>
      </c>
      <c r="J21" s="35">
        <v>3.8</v>
      </c>
      <c r="K21" s="34">
        <v>16290</v>
      </c>
      <c r="L21" s="36">
        <v>7.6999999999999999E-2</v>
      </c>
      <c r="M21" s="37">
        <f>ROUND(K21*(1-L21),0)</f>
        <v>15036</v>
      </c>
      <c r="N21" s="38">
        <v>0.72699999999999998</v>
      </c>
      <c r="O21" s="25">
        <f t="shared" si="134"/>
        <v>10931.172</v>
      </c>
      <c r="P21" s="36">
        <v>0.182</v>
      </c>
      <c r="Q21" s="25">
        <f t="shared" si="135"/>
        <v>2736.5520000000001</v>
      </c>
      <c r="R21" s="39">
        <v>9.0999999999999998E-2</v>
      </c>
      <c r="S21" s="25">
        <f t="shared" si="136"/>
        <v>1368.2760000000001</v>
      </c>
      <c r="T21" s="28">
        <v>0.20699999999999999</v>
      </c>
      <c r="U21" s="25">
        <f t="shared" si="137"/>
        <v>3112.4519999999998</v>
      </c>
      <c r="V21" s="39">
        <v>0.50700000000000001</v>
      </c>
      <c r="W21" s="25">
        <f t="shared" si="138"/>
        <v>7623.2520000000004</v>
      </c>
      <c r="X21" s="39">
        <v>0.38</v>
      </c>
      <c r="Y21" s="25">
        <f t="shared" si="139"/>
        <v>5713.68</v>
      </c>
      <c r="Z21" s="40">
        <v>2.97E-3</v>
      </c>
      <c r="AA21" s="18">
        <f t="shared" si="140"/>
        <v>44.65692</v>
      </c>
      <c r="AB21" s="27">
        <f>IF(M21&gt;0,(AD21+AL21)/M21,0)</f>
        <v>3.179927853152434E-3</v>
      </c>
      <c r="AC21" s="40">
        <v>2.0000000000000001E-4</v>
      </c>
      <c r="AD21" s="37">
        <f t="shared" si="141"/>
        <v>3.0072000000000001</v>
      </c>
      <c r="AE21" s="28">
        <v>0.2276</v>
      </c>
      <c r="AF21" s="41">
        <f t="shared" si="142"/>
        <v>43.174809599999996</v>
      </c>
      <c r="AG21" s="28">
        <f t="shared" si="143"/>
        <v>0.93348021404309889</v>
      </c>
      <c r="AH21" s="29">
        <f t="shared" si="7"/>
        <v>0.93789964850403273</v>
      </c>
      <c r="AI21" s="34">
        <v>208</v>
      </c>
      <c r="AJ21" s="36">
        <v>8.7999999999999995E-2</v>
      </c>
      <c r="AK21" s="38">
        <v>0.23619999999999999</v>
      </c>
      <c r="AL21" s="41">
        <f t="shared" si="144"/>
        <v>44.806195199999998</v>
      </c>
      <c r="AM21" s="42">
        <v>1.7</v>
      </c>
      <c r="AN21" s="42"/>
      <c r="AO21" s="122">
        <f>AO20+AI21-AN21</f>
        <v>3238.4100000000012</v>
      </c>
      <c r="AP21" s="105"/>
      <c r="AQ21" s="43"/>
      <c r="AR21" s="44"/>
      <c r="AS21" s="45"/>
      <c r="AT21" s="45"/>
      <c r="AU21" s="45"/>
      <c r="AV21" s="45"/>
    </row>
    <row r="22" spans="1:48" x14ac:dyDescent="0.2">
      <c r="A22" s="188"/>
      <c r="B22" s="33">
        <v>3</v>
      </c>
      <c r="C22" s="46" t="s">
        <v>49</v>
      </c>
      <c r="D22" s="43">
        <v>18200</v>
      </c>
      <c r="E22" s="43">
        <v>1</v>
      </c>
      <c r="F22" s="43">
        <v>18379</v>
      </c>
      <c r="G22" s="37">
        <v>2.1</v>
      </c>
      <c r="H22" s="37">
        <v>6.3</v>
      </c>
      <c r="I22" s="43">
        <v>18675</v>
      </c>
      <c r="J22" s="37">
        <v>3.1</v>
      </c>
      <c r="K22" s="43">
        <v>16290</v>
      </c>
      <c r="L22" s="39">
        <v>7.3999999999999996E-2</v>
      </c>
      <c r="M22" s="37">
        <f>ROUND(K22*(1-L22),0)</f>
        <v>15085</v>
      </c>
      <c r="N22" s="28">
        <v>0.70799999999999996</v>
      </c>
      <c r="O22" s="25">
        <f t="shared" si="134"/>
        <v>10680.18</v>
      </c>
      <c r="P22" s="39">
        <v>0.24099999999999999</v>
      </c>
      <c r="Q22" s="25">
        <f t="shared" si="135"/>
        <v>3635.4849999999997</v>
      </c>
      <c r="R22" s="39">
        <v>5.0999999999999997E-2</v>
      </c>
      <c r="S22" s="25">
        <f t="shared" si="136"/>
        <v>769.33499999999992</v>
      </c>
      <c r="T22" s="28">
        <v>0.19400000000000001</v>
      </c>
      <c r="U22" s="25">
        <f t="shared" si="137"/>
        <v>2926.4900000000002</v>
      </c>
      <c r="V22" s="39">
        <v>0.53</v>
      </c>
      <c r="W22" s="25">
        <f t="shared" si="138"/>
        <v>7995.05</v>
      </c>
      <c r="X22" s="39">
        <v>0.38</v>
      </c>
      <c r="Y22" s="25">
        <f t="shared" si="139"/>
        <v>5732.3</v>
      </c>
      <c r="Z22" s="47">
        <v>2.9299999999999999E-3</v>
      </c>
      <c r="AA22" s="18">
        <f t="shared" si="140"/>
        <v>44.19905</v>
      </c>
      <c r="AB22" s="27">
        <f>IF(M22&gt;0,(AD22+AL22)/M22,0)</f>
        <v>3.0166526483261522E-3</v>
      </c>
      <c r="AC22" s="47">
        <v>2.0000000000000001E-4</v>
      </c>
      <c r="AD22" s="37">
        <f t="shared" si="141"/>
        <v>3.0170000000000003</v>
      </c>
      <c r="AE22" s="28">
        <v>0.22420000000000001</v>
      </c>
      <c r="AF22" s="41">
        <f t="shared" si="142"/>
        <v>41.167155600000001</v>
      </c>
      <c r="AG22" s="28">
        <f t="shared" si="143"/>
        <v>0.93257252559726966</v>
      </c>
      <c r="AH22" s="29">
        <f t="shared" si="7"/>
        <v>0.93450904950035407</v>
      </c>
      <c r="AI22" s="43">
        <v>202</v>
      </c>
      <c r="AJ22" s="39">
        <v>9.0999999999999998E-2</v>
      </c>
      <c r="AK22" s="28">
        <v>0.23139999999999999</v>
      </c>
      <c r="AL22" s="41">
        <f t="shared" si="144"/>
        <v>42.489205200000001</v>
      </c>
      <c r="AM22" s="18">
        <v>1.65</v>
      </c>
      <c r="AN22" s="18"/>
      <c r="AO22" s="122">
        <f>AO21+AI22-AN22</f>
        <v>3440.4100000000012</v>
      </c>
      <c r="AP22" s="105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89"/>
      <c r="B23" s="49" t="s">
        <v>38</v>
      </c>
      <c r="C23" s="50"/>
      <c r="D23" s="51">
        <f t="shared" ref="D23" si="145">SUM(D20:D22)</f>
        <v>56890</v>
      </c>
      <c r="E23" s="51"/>
      <c r="F23" s="51">
        <f t="shared" ref="F23" si="146">SUM(F20:F22)</f>
        <v>52310</v>
      </c>
      <c r="G23" s="52"/>
      <c r="H23" s="52"/>
      <c r="I23" s="51">
        <f t="shared" ref="I23:K23" si="147">SUM(I20:I22)</f>
        <v>53817</v>
      </c>
      <c r="J23" s="52"/>
      <c r="K23" s="51">
        <f t="shared" si="147"/>
        <v>48852</v>
      </c>
      <c r="L23" s="21">
        <f t="shared" ref="L23" si="148">IF(K23&gt;0,(K20*L20+K21*L21+K22*L22)/K23,0)</f>
        <v>7.566654384672071E-2</v>
      </c>
      <c r="M23" s="52">
        <f t="shared" ref="M23" si="149">M20+M21+M22</f>
        <v>45156</v>
      </c>
      <c r="N23" s="53">
        <f t="shared" ref="N23" si="150">IF(M23&gt;0,O23/M23,0)</f>
        <v>0.66737968376295509</v>
      </c>
      <c r="O23" s="54">
        <f t="shared" ref="O23" si="151">O20+O21+O22</f>
        <v>30136.197</v>
      </c>
      <c r="P23" s="21">
        <f t="shared" ref="P23" si="152">IF(M23&gt;0,Q23/M23,0)</f>
        <v>0.25564879528744799</v>
      </c>
      <c r="Q23" s="54">
        <f t="shared" ref="Q23" si="153">Q20+Q21+Q22</f>
        <v>11544.077000000001</v>
      </c>
      <c r="R23" s="21">
        <f t="shared" ref="R23" si="154">IF(M23&gt;0,S23/M23,0)</f>
        <v>7.6971520949596958E-2</v>
      </c>
      <c r="S23" s="54">
        <f t="shared" ref="S23" si="155">S20+S21+S22</f>
        <v>3475.7260000000001</v>
      </c>
      <c r="T23" s="21">
        <f t="shared" ref="T23" si="156">IF(M23&gt;0,U23/M23,0)</f>
        <v>0.20099238196474445</v>
      </c>
      <c r="U23" s="54">
        <f t="shared" ref="U23" si="157">U20+U21+U22</f>
        <v>9076.0120000000006</v>
      </c>
      <c r="V23" s="21">
        <f t="shared" ref="V23" si="158">IF(M23&gt;0,W23/M23,0)</f>
        <v>0.51901191425281246</v>
      </c>
      <c r="W23" s="54">
        <f t="shared" ref="W23" si="159">W20+W21+W22</f>
        <v>23436.502</v>
      </c>
      <c r="X23" s="21">
        <f t="shared" ref="X23" si="160">IF(M23&gt;0,Y23/M23,0)</f>
        <v>0.37999999999999995</v>
      </c>
      <c r="Y23" s="54">
        <f t="shared" ref="Y23" si="161">Y20+Y21+Y22</f>
        <v>17159.28</v>
      </c>
      <c r="Z23" s="55">
        <f t="shared" ref="Z23" si="162">IF(M23&gt;0,AA23/M23,0)</f>
        <v>2.9632965718841349E-3</v>
      </c>
      <c r="AA23" s="56">
        <f t="shared" ref="AA23" si="163">SUM(AA20:AA22)</f>
        <v>133.81062</v>
      </c>
      <c r="AB23" s="55">
        <f t="shared" ref="AB23" si="164">IF(M23&gt;0,(AB20*M20+AB21*M21+AB22*M22)/M23,0)</f>
        <v>3.1350889627070602E-3</v>
      </c>
      <c r="AC23" s="55">
        <f t="shared" ref="AC23" si="165">IF(K23&gt;0,(K20*AC20+K21*AC21+K22*AC22)/K23,0)</f>
        <v>2.0333087693441413E-4</v>
      </c>
      <c r="AD23" s="52">
        <f t="shared" ref="AD23" si="166">SUM(AD20:AD22)</f>
        <v>9.1815500000000014</v>
      </c>
      <c r="AE23" s="53">
        <f t="shared" ref="AE23" si="167">IF(K23&gt;0,(K20*AE20+K21*AE21+K22*AE22)/K23,0)</f>
        <v>0.2260665438467207</v>
      </c>
      <c r="AF23" s="58">
        <f t="shared" ref="AF23" si="168">SUM(AF20:AF22)</f>
        <v>128.3826516</v>
      </c>
      <c r="AG23" s="53">
        <f t="shared" ref="AG23" si="169">IF(AND(AA23&gt;0),((AA20*AG20+AA21*AG21+AA22*AG22)/AA23),0)</f>
        <v>0.93222254334196075</v>
      </c>
      <c r="AH23" s="57">
        <f t="shared" si="7"/>
        <v>0.93595981674769158</v>
      </c>
      <c r="AI23" s="51">
        <f t="shared" ref="AI23" si="170">SUM(AI20:AI22)</f>
        <v>624</v>
      </c>
      <c r="AJ23" s="21">
        <f t="shared" ref="AJ23" si="171">IF(AI23&gt;0,(AJ20*AI20+AJ21*AI21+AJ22*AI22)/AI23,0)</f>
        <v>0.09</v>
      </c>
      <c r="AK23" s="53">
        <f t="shared" ref="AK23" si="172">IF(K23&gt;0,(AK20*K20+AK21*K21+AK22*K22)/K23,0)</f>
        <v>0.23313382461311716</v>
      </c>
      <c r="AL23" s="58">
        <f t="shared" ref="AL23" si="173">SUM(AL20:AL22)</f>
        <v>132.38652719999999</v>
      </c>
      <c r="AM23" s="56"/>
      <c r="AN23" s="56">
        <f t="shared" ref="AN23" si="174">SUM(AN20:AN22)</f>
        <v>0</v>
      </c>
      <c r="AO23" s="106"/>
      <c r="AP23" s="107">
        <f>AO22</f>
        <v>3440.4100000000012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2">
      <c r="A24" s="187">
        <v>6</v>
      </c>
      <c r="B24" s="23">
        <v>1</v>
      </c>
      <c r="C24" s="11" t="s">
        <v>52</v>
      </c>
      <c r="D24" s="12">
        <v>11962</v>
      </c>
      <c r="E24" s="12">
        <v>0</v>
      </c>
      <c r="F24" s="12">
        <v>14028</v>
      </c>
      <c r="G24" s="13">
        <v>2.6</v>
      </c>
      <c r="H24" s="13">
        <v>5</v>
      </c>
      <c r="I24" s="12">
        <v>14578</v>
      </c>
      <c r="J24" s="13">
        <v>3.8</v>
      </c>
      <c r="K24" s="12">
        <v>16229</v>
      </c>
      <c r="L24" s="14">
        <v>8.1000000000000003E-2</v>
      </c>
      <c r="M24" s="24">
        <f>ROUND(K24*(1-L24),0)</f>
        <v>14914</v>
      </c>
      <c r="N24" s="15">
        <v>0.60299999999999998</v>
      </c>
      <c r="O24" s="25">
        <f t="shared" ref="O24:O26" si="176">M24*N24</f>
        <v>8993.1419999999998</v>
      </c>
      <c r="P24" s="14">
        <v>0.35199999999999998</v>
      </c>
      <c r="Q24" s="25">
        <f t="shared" ref="Q24:Q26" si="177">M24*P24</f>
        <v>5249.7280000000001</v>
      </c>
      <c r="R24" s="16">
        <v>4.4999999999999998E-2</v>
      </c>
      <c r="S24" s="25">
        <f t="shared" ref="S24:S26" si="178">M24*R24</f>
        <v>671.13</v>
      </c>
      <c r="T24" s="26">
        <v>0.20399999999999999</v>
      </c>
      <c r="U24" s="25">
        <f t="shared" ref="U24:U26" si="179">M24*T24</f>
        <v>3042.4559999999997</v>
      </c>
      <c r="V24" s="16">
        <v>0.51600000000000001</v>
      </c>
      <c r="W24" s="25">
        <f t="shared" ref="W24:W26" si="180">M24*V24</f>
        <v>7695.6239999999998</v>
      </c>
      <c r="X24" s="16">
        <v>0.38</v>
      </c>
      <c r="Y24" s="25">
        <f t="shared" ref="Y24:Y26" si="181">X24*M24</f>
        <v>5667.32</v>
      </c>
      <c r="Z24" s="17">
        <v>2.8700000000000002E-3</v>
      </c>
      <c r="AA24" s="18">
        <f t="shared" ref="AA24:AA26" si="182">M24*Z24</f>
        <v>42.803180000000005</v>
      </c>
      <c r="AB24" s="27">
        <f>IF(M24&gt;0,(AD24+AL24)/M24,0)</f>
        <v>2.9346259018372006E-3</v>
      </c>
      <c r="AC24" s="17">
        <v>1.9000000000000001E-4</v>
      </c>
      <c r="AD24" s="24">
        <f t="shared" ref="AD24:AD26" si="183">AC24*M24</f>
        <v>2.8336600000000001</v>
      </c>
      <c r="AE24" s="118">
        <v>0.22450000000000001</v>
      </c>
      <c r="AF24" s="30">
        <f t="shared" ref="AF24:AF26" si="184">AI24*(1-AJ24)*AE24</f>
        <v>39.558920499999999</v>
      </c>
      <c r="AG24" s="28">
        <f t="shared" ref="AG24:AG26" si="185">IF(AND(AE24&gt;0,AC24&gt;0,Z24&gt;0),((Z24-AC24)*AE24)/((AE24-AC24)*Z24),0)</f>
        <v>0.93458887549382952</v>
      </c>
      <c r="AH24" s="60">
        <f t="shared" si="7"/>
        <v>0.93602138141305402</v>
      </c>
      <c r="AI24" s="12">
        <v>193</v>
      </c>
      <c r="AJ24" s="14">
        <v>8.6999999999999994E-2</v>
      </c>
      <c r="AK24" s="15">
        <v>0.23230000000000001</v>
      </c>
      <c r="AL24" s="30">
        <f t="shared" ref="AL24:AL26" si="186">AI24*(1-AJ24)*AK24</f>
        <v>40.933350700000005</v>
      </c>
      <c r="AM24" s="19">
        <v>1.7</v>
      </c>
      <c r="AN24" s="19"/>
      <c r="AO24" s="102">
        <f>AO22+AI24-AN24</f>
        <v>3633.4100000000012</v>
      </c>
      <c r="AP24" s="103"/>
      <c r="AQ24" s="12"/>
      <c r="AR24" s="31"/>
      <c r="AS24" s="20"/>
      <c r="AT24" s="20"/>
      <c r="AU24" s="20"/>
      <c r="AV24" s="20"/>
    </row>
    <row r="25" spans="1:48" x14ac:dyDescent="0.2">
      <c r="A25" s="188"/>
      <c r="B25" s="33">
        <v>2</v>
      </c>
      <c r="C25" s="11" t="s">
        <v>53</v>
      </c>
      <c r="D25" s="34">
        <v>20918</v>
      </c>
      <c r="E25" s="34">
        <v>1</v>
      </c>
      <c r="F25" s="34">
        <v>16695</v>
      </c>
      <c r="G25" s="35">
        <v>1.6</v>
      </c>
      <c r="H25" s="35">
        <v>4.8</v>
      </c>
      <c r="I25" s="34">
        <v>17771</v>
      </c>
      <c r="J25" s="35">
        <v>3.3</v>
      </c>
      <c r="K25" s="34">
        <v>16234</v>
      </c>
      <c r="L25" s="36">
        <v>0.08</v>
      </c>
      <c r="M25" s="37">
        <f>ROUND(K25*(1-L25),0)</f>
        <v>14935</v>
      </c>
      <c r="N25" s="38">
        <v>0.69799999999999995</v>
      </c>
      <c r="O25" s="25">
        <f t="shared" si="176"/>
        <v>10424.629999999999</v>
      </c>
      <c r="P25" s="36">
        <v>0.253</v>
      </c>
      <c r="Q25" s="25">
        <f t="shared" si="177"/>
        <v>3778.5549999999998</v>
      </c>
      <c r="R25" s="39">
        <v>4.9000000000000002E-2</v>
      </c>
      <c r="S25" s="25">
        <f t="shared" si="178"/>
        <v>731.81500000000005</v>
      </c>
      <c r="T25" s="28">
        <v>0.19700000000000001</v>
      </c>
      <c r="U25" s="25">
        <f t="shared" si="179"/>
        <v>2942.1950000000002</v>
      </c>
      <c r="V25" s="39">
        <v>0.53100000000000003</v>
      </c>
      <c r="W25" s="25">
        <f t="shared" si="180"/>
        <v>7930.4850000000006</v>
      </c>
      <c r="X25" s="39">
        <v>0.38</v>
      </c>
      <c r="Y25" s="25">
        <f t="shared" si="181"/>
        <v>5675.3</v>
      </c>
      <c r="Z25" s="40">
        <v>2.8600000000000001E-3</v>
      </c>
      <c r="AA25" s="18">
        <f t="shared" si="182"/>
        <v>42.714100000000002</v>
      </c>
      <c r="AB25" s="27">
        <f>IF(M25&gt;0,(AD25+AL25)/M25,0)</f>
        <v>3.0278172079009039E-3</v>
      </c>
      <c r="AC25" s="40">
        <v>1.9000000000000001E-4</v>
      </c>
      <c r="AD25" s="37">
        <f t="shared" si="183"/>
        <v>2.83765</v>
      </c>
      <c r="AE25" s="28">
        <v>0.22159999999999999</v>
      </c>
      <c r="AF25" s="41">
        <f t="shared" si="184"/>
        <v>40.552799999999998</v>
      </c>
      <c r="AG25" s="28">
        <f t="shared" si="185"/>
        <v>0.93436756098785811</v>
      </c>
      <c r="AH25" s="29">
        <f t="shared" si="7"/>
        <v>0.93801805484093215</v>
      </c>
      <c r="AI25" s="34">
        <v>200</v>
      </c>
      <c r="AJ25" s="36">
        <v>8.5000000000000006E-2</v>
      </c>
      <c r="AK25" s="38">
        <v>0.2316</v>
      </c>
      <c r="AL25" s="41">
        <f t="shared" si="186"/>
        <v>42.382800000000003</v>
      </c>
      <c r="AM25" s="42">
        <v>1.7</v>
      </c>
      <c r="AN25" s="42"/>
      <c r="AO25" s="122">
        <f>AO24+AI25-AN25</f>
        <v>3833.4100000000012</v>
      </c>
      <c r="AP25" s="105"/>
      <c r="AQ25" s="43"/>
      <c r="AR25" s="44"/>
      <c r="AS25" s="45"/>
      <c r="AT25" s="45"/>
      <c r="AU25" s="45"/>
      <c r="AV25" s="45"/>
    </row>
    <row r="26" spans="1:48" x14ac:dyDescent="0.2">
      <c r="A26" s="188"/>
      <c r="B26" s="33">
        <v>3</v>
      </c>
      <c r="C26" s="46" t="s">
        <v>50</v>
      </c>
      <c r="D26" s="43">
        <v>17100</v>
      </c>
      <c r="E26" s="43">
        <v>1</v>
      </c>
      <c r="F26" s="43">
        <v>18167</v>
      </c>
      <c r="G26" s="37">
        <v>3</v>
      </c>
      <c r="H26" s="37">
        <v>6.5</v>
      </c>
      <c r="I26" s="43">
        <v>18274</v>
      </c>
      <c r="J26" s="37">
        <v>2.8</v>
      </c>
      <c r="K26" s="43">
        <v>16123</v>
      </c>
      <c r="L26" s="39">
        <v>8.1000000000000003E-2</v>
      </c>
      <c r="M26" s="37">
        <f>ROUND(K26*(1-L26),0)</f>
        <v>14817</v>
      </c>
      <c r="N26" s="28">
        <v>0.70399999999999996</v>
      </c>
      <c r="O26" s="25">
        <f t="shared" si="176"/>
        <v>10431.168</v>
      </c>
      <c r="P26" s="39">
        <v>0.23899999999999999</v>
      </c>
      <c r="Q26" s="25">
        <f t="shared" si="177"/>
        <v>3541.2629999999999</v>
      </c>
      <c r="R26" s="39">
        <v>5.7000000000000002E-2</v>
      </c>
      <c r="S26" s="25">
        <f t="shared" si="178"/>
        <v>844.56900000000007</v>
      </c>
      <c r="T26" s="28">
        <v>0.19800000000000001</v>
      </c>
      <c r="U26" s="25">
        <f t="shared" si="179"/>
        <v>2933.7660000000001</v>
      </c>
      <c r="V26" s="39">
        <v>0.51600000000000001</v>
      </c>
      <c r="W26" s="25">
        <f t="shared" si="180"/>
        <v>7645.5720000000001</v>
      </c>
      <c r="X26" s="39">
        <v>0.39</v>
      </c>
      <c r="Y26" s="25">
        <f t="shared" si="181"/>
        <v>5778.63</v>
      </c>
      <c r="Z26" s="47">
        <v>2.8700000000000002E-3</v>
      </c>
      <c r="AA26" s="18">
        <f t="shared" si="182"/>
        <v>42.524790000000003</v>
      </c>
      <c r="AB26" s="27">
        <f>IF(M26&gt;0,(AD26+AL26)/M26,0)</f>
        <v>2.921806114598097E-3</v>
      </c>
      <c r="AC26" s="47">
        <v>1.9000000000000001E-4</v>
      </c>
      <c r="AD26" s="37">
        <f t="shared" si="183"/>
        <v>2.8152300000000001</v>
      </c>
      <c r="AE26" s="28">
        <v>0.22370000000000001</v>
      </c>
      <c r="AF26" s="41">
        <f t="shared" si="184"/>
        <v>39.471417600000002</v>
      </c>
      <c r="AG26" s="28">
        <f t="shared" si="185"/>
        <v>0.93459170656567836</v>
      </c>
      <c r="AH26" s="29">
        <f t="shared" si="7"/>
        <v>0.93574675895125337</v>
      </c>
      <c r="AI26" s="43">
        <v>192</v>
      </c>
      <c r="AJ26" s="39">
        <v>8.1000000000000003E-2</v>
      </c>
      <c r="AK26" s="28">
        <v>0.22939999999999999</v>
      </c>
      <c r="AL26" s="41">
        <f t="shared" si="186"/>
        <v>40.477171200000001</v>
      </c>
      <c r="AM26" s="18">
        <v>1.6</v>
      </c>
      <c r="AN26" s="18"/>
      <c r="AO26" s="122">
        <f>AO25+AI26-AN26</f>
        <v>4025.4100000000012</v>
      </c>
      <c r="AP26" s="105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89"/>
      <c r="B27" s="49" t="s">
        <v>38</v>
      </c>
      <c r="C27" s="50"/>
      <c r="D27" s="51">
        <f t="shared" ref="D27" si="187">SUM(D24:D26)</f>
        <v>49980</v>
      </c>
      <c r="E27" s="51"/>
      <c r="F27" s="51">
        <f t="shared" ref="F27" si="188">SUM(F24:F26)</f>
        <v>48890</v>
      </c>
      <c r="G27" s="52"/>
      <c r="H27" s="52"/>
      <c r="I27" s="51">
        <f t="shared" ref="I27:K27" si="189">SUM(I24:I26)</f>
        <v>50623</v>
      </c>
      <c r="J27" s="52"/>
      <c r="K27" s="51">
        <f t="shared" si="189"/>
        <v>48586</v>
      </c>
      <c r="L27" s="21">
        <f t="shared" ref="L27" si="190">IF(K27&gt;0,(K24*L24+K25*L25+K26*L26)/K27,0)</f>
        <v>8.0665870826987202E-2</v>
      </c>
      <c r="M27" s="52">
        <f t="shared" ref="M27" si="191">M24+M25+M26</f>
        <v>44666</v>
      </c>
      <c r="N27" s="53">
        <f t="shared" ref="N27" si="192">IF(M27&gt;0,O27/M27,0)</f>
        <v>0.66826982492275988</v>
      </c>
      <c r="O27" s="54">
        <f t="shared" ref="O27" si="193">O24+O25+O26</f>
        <v>29848.939999999995</v>
      </c>
      <c r="P27" s="21">
        <f t="shared" ref="P27" si="194">IF(M27&gt;0,Q27/M27,0)</f>
        <v>0.28141194644696188</v>
      </c>
      <c r="Q27" s="54">
        <f t="shared" ref="Q27" si="195">Q24+Q25+Q26</f>
        <v>12569.545999999998</v>
      </c>
      <c r="R27" s="21">
        <f t="shared" ref="R27" si="196">IF(M27&gt;0,S27/M27,0)</f>
        <v>5.0318228630278065E-2</v>
      </c>
      <c r="S27" s="54">
        <f t="shared" ref="S27" si="197">S24+S25+S26</f>
        <v>2247.5140000000001</v>
      </c>
      <c r="T27" s="21">
        <f t="shared" ref="T27" si="198">IF(M27&gt;0,U27/M27,0)</f>
        <v>0.19966903237361749</v>
      </c>
      <c r="U27" s="54">
        <f t="shared" ref="U27" si="199">U24+U25+U26</f>
        <v>8918.4169999999995</v>
      </c>
      <c r="V27" s="21">
        <f t="shared" ref="V27" si="200">IF(M27&gt;0,W27/M27,0)</f>
        <v>0.52101555993373039</v>
      </c>
      <c r="W27" s="54">
        <f t="shared" ref="W27" si="201">W24+W25+W26</f>
        <v>23271.681</v>
      </c>
      <c r="X27" s="21">
        <f t="shared" ref="X27" si="202">IF(M27&gt;0,Y27/M27,0)</f>
        <v>0.38331728831773609</v>
      </c>
      <c r="Y27" s="54">
        <f t="shared" ref="Y27" si="203">Y24+Y25+Y26</f>
        <v>17121.25</v>
      </c>
      <c r="Z27" s="55">
        <f t="shared" ref="Z27" si="204">IF(M27&gt;0,AA27/M27,0)</f>
        <v>2.8666562933775128E-3</v>
      </c>
      <c r="AA27" s="56">
        <f t="shared" ref="AA27" si="205">SUM(AA24:AA26)</f>
        <v>128.04207</v>
      </c>
      <c r="AB27" s="55">
        <f t="shared" ref="AB27" si="206">IF(M27&gt;0,(AB24*M24+AB25*M25+AB26*M26)/M27,0)</f>
        <v>2.9615336475171273E-3</v>
      </c>
      <c r="AC27" s="55">
        <f t="shared" ref="AC27" si="207">IF(K27&gt;0,(K24*AC24+K25*AC25+K26*AC26)/K27,0)</f>
        <v>1.9000000000000004E-4</v>
      </c>
      <c r="AD27" s="52">
        <f t="shared" ref="AD27" si="208">SUM(AD24:AD26)</f>
        <v>8.4865399999999998</v>
      </c>
      <c r="AE27" s="53">
        <f t="shared" ref="AE27" si="209">IF(K27&gt;0,(K24*AE24+K25*AE25+K26*AE26)/K27,0)</f>
        <v>0.22326554974684068</v>
      </c>
      <c r="AF27" s="58">
        <f t="shared" ref="AF27" si="210">SUM(AF24:AF26)</f>
        <v>119.58313809999999</v>
      </c>
      <c r="AG27" s="53">
        <f t="shared" ref="AG27" si="211">IF(AND(AA27&gt;0),((AA24*AG24+AA25*AG25+AA26*AG26)/AA27),0)</f>
        <v>0.93451598648786727</v>
      </c>
      <c r="AH27" s="57">
        <f t="shared" si="7"/>
        <v>0.93661408089484899</v>
      </c>
      <c r="AI27" s="51">
        <f t="shared" ref="AI27" si="212">SUM(AI24:AI26)</f>
        <v>585</v>
      </c>
      <c r="AJ27" s="21">
        <f t="shared" ref="AJ27" si="213">IF(AI27&gt;0,(AJ24*AI24+AJ25*AI25+AJ26*AI26)/AI27,0)</f>
        <v>8.4347008547008537E-2</v>
      </c>
      <c r="AK27" s="53">
        <f t="shared" ref="AK27" si="214">IF(K27&gt;0,(AK24*K24+AK25*K25+AK26*K26)/K27,0)</f>
        <v>0.2311037603424855</v>
      </c>
      <c r="AL27" s="58">
        <f t="shared" ref="AL27" si="215">SUM(AL24:AL26)</f>
        <v>123.79332190000001</v>
      </c>
      <c r="AM27" s="56"/>
      <c r="AN27" s="56">
        <f t="shared" ref="AN27" si="216">SUM(AN24:AN26)</f>
        <v>0</v>
      </c>
      <c r="AO27" s="106"/>
      <c r="AP27" s="107">
        <f>AO26</f>
        <v>4025.4100000000012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2">
      <c r="A28" s="187">
        <v>7</v>
      </c>
      <c r="B28" s="23">
        <v>1</v>
      </c>
      <c r="C28" s="11" t="s">
        <v>51</v>
      </c>
      <c r="D28" s="12">
        <v>4754</v>
      </c>
      <c r="E28" s="12">
        <v>0</v>
      </c>
      <c r="F28" s="12">
        <v>11293</v>
      </c>
      <c r="G28" s="13">
        <v>3.2</v>
      </c>
      <c r="H28" s="13">
        <v>4.5999999999999996</v>
      </c>
      <c r="I28" s="12">
        <v>11620</v>
      </c>
      <c r="J28" s="13">
        <v>4.2</v>
      </c>
      <c r="K28" s="12">
        <v>14961</v>
      </c>
      <c r="L28" s="14">
        <v>8.1000000000000003E-2</v>
      </c>
      <c r="M28" s="24">
        <f>ROUND(K28*(1-L28),0)</f>
        <v>13749</v>
      </c>
      <c r="N28" s="15">
        <v>0.72</v>
      </c>
      <c r="O28" s="25">
        <f t="shared" ref="O28:O30" si="218">M28*N28</f>
        <v>9899.2799999999988</v>
      </c>
      <c r="P28" s="14">
        <v>0.27</v>
      </c>
      <c r="Q28" s="25">
        <f t="shared" ref="Q28:Q30" si="219">M28*P28</f>
        <v>3712.23</v>
      </c>
      <c r="R28" s="16">
        <v>0.01</v>
      </c>
      <c r="S28" s="25">
        <f t="shared" ref="S28:S30" si="220">M28*R28</f>
        <v>137.49</v>
      </c>
      <c r="T28" s="26">
        <v>0.20200000000000001</v>
      </c>
      <c r="U28" s="25">
        <f t="shared" ref="U28:U30" si="221">M28*T28</f>
        <v>2777.2980000000002</v>
      </c>
      <c r="V28" s="16">
        <v>0.51200000000000001</v>
      </c>
      <c r="W28" s="25">
        <f t="shared" ref="W28:W30" si="222">M28*V28</f>
        <v>7039.4880000000003</v>
      </c>
      <c r="X28" s="16">
        <v>0.38</v>
      </c>
      <c r="Y28" s="25">
        <f t="shared" ref="Y28:Y30" si="223">X28*M28</f>
        <v>5224.62</v>
      </c>
      <c r="Z28" s="17">
        <v>2.9499999999999999E-3</v>
      </c>
      <c r="AA28" s="18">
        <f t="shared" ref="AA28:AA30" si="224">M28*Z28</f>
        <v>40.559550000000002</v>
      </c>
      <c r="AB28" s="27">
        <f>IF(M28&gt;0,(AD28+AL28)/M28,0)</f>
        <v>2.7717525638228237E-3</v>
      </c>
      <c r="AC28" s="17">
        <v>1.8000000000000001E-4</v>
      </c>
      <c r="AD28" s="24">
        <f t="shared" ref="AD28:AD30" si="225">AC28*M28</f>
        <v>2.4748200000000002</v>
      </c>
      <c r="AE28" s="118">
        <v>0.2198</v>
      </c>
      <c r="AF28" s="30">
        <f t="shared" ref="AF28:AF30" si="226">AI28*(1-AJ28)*AE28</f>
        <v>34.127906400000001</v>
      </c>
      <c r="AG28" s="28">
        <f t="shared" ref="AG28:AG30" si="227">IF(AND(AE28&gt;0,AC28&gt;0,Z28&gt;0),((Z28-AC28)*AE28)/((AE28-AC28)*Z28),0)</f>
        <v>0.93975263899586181</v>
      </c>
      <c r="AH28" s="60">
        <f t="shared" si="7"/>
        <v>0.93579309363647245</v>
      </c>
      <c r="AI28" s="12">
        <v>171</v>
      </c>
      <c r="AJ28" s="14">
        <v>9.1999999999999998E-2</v>
      </c>
      <c r="AK28" s="15">
        <v>0.22950000000000001</v>
      </c>
      <c r="AL28" s="30">
        <f t="shared" ref="AL28:AL30" si="228">AI28*(1-AJ28)*AK28</f>
        <v>35.634005999999999</v>
      </c>
      <c r="AM28" s="19">
        <v>1.65</v>
      </c>
      <c r="AN28" s="19">
        <v>1200.82</v>
      </c>
      <c r="AO28" s="102">
        <f>AO26+AI28-AN28</f>
        <v>2995.590000000002</v>
      </c>
      <c r="AP28" s="103"/>
      <c r="AQ28" s="12"/>
      <c r="AR28" s="31"/>
      <c r="AS28" s="20"/>
      <c r="AT28" s="20"/>
      <c r="AU28" s="20"/>
      <c r="AV28" s="20"/>
    </row>
    <row r="29" spans="1:48" x14ac:dyDescent="0.2">
      <c r="A29" s="188"/>
      <c r="B29" s="33">
        <v>2</v>
      </c>
      <c r="C29" s="11" t="s">
        <v>53</v>
      </c>
      <c r="D29" s="34">
        <v>19896</v>
      </c>
      <c r="E29" s="34">
        <v>1</v>
      </c>
      <c r="F29" s="34">
        <v>13164</v>
      </c>
      <c r="G29" s="35">
        <v>5.2</v>
      </c>
      <c r="H29" s="35">
        <v>7.1</v>
      </c>
      <c r="I29" s="34">
        <v>13919</v>
      </c>
      <c r="J29" s="35">
        <v>4.3</v>
      </c>
      <c r="K29" s="34">
        <v>15023</v>
      </c>
      <c r="L29" s="36">
        <v>8.1000000000000003E-2</v>
      </c>
      <c r="M29" s="37">
        <f>ROUND(K29*(1-L29),0)</f>
        <v>13806</v>
      </c>
      <c r="N29" s="38">
        <v>0.67400000000000004</v>
      </c>
      <c r="O29" s="25">
        <f t="shared" si="218"/>
        <v>9305.2440000000006</v>
      </c>
      <c r="P29" s="36">
        <v>0.28199999999999997</v>
      </c>
      <c r="Q29" s="25">
        <f t="shared" si="219"/>
        <v>3893.2919999999995</v>
      </c>
      <c r="R29" s="39">
        <v>4.3999999999999997E-2</v>
      </c>
      <c r="S29" s="25">
        <f t="shared" si="220"/>
        <v>607.46399999999994</v>
      </c>
      <c r="T29" s="28">
        <v>0.20300000000000001</v>
      </c>
      <c r="U29" s="25">
        <f t="shared" si="221"/>
        <v>2802.6180000000004</v>
      </c>
      <c r="V29" s="39">
        <v>0.51500000000000001</v>
      </c>
      <c r="W29" s="25">
        <f t="shared" si="222"/>
        <v>7110.09</v>
      </c>
      <c r="X29" s="39">
        <v>0.38</v>
      </c>
      <c r="Y29" s="25">
        <f t="shared" si="223"/>
        <v>5246.28</v>
      </c>
      <c r="Z29" s="40">
        <v>2.9199999999999999E-3</v>
      </c>
      <c r="AA29" s="18">
        <f t="shared" si="224"/>
        <v>40.313519999999997</v>
      </c>
      <c r="AB29" s="27">
        <f>IF(M29&gt;0,(AD29+AL29)/M29,0)</f>
        <v>3.334354715341156E-3</v>
      </c>
      <c r="AC29" s="40">
        <v>2.1000000000000001E-4</v>
      </c>
      <c r="AD29" s="37">
        <f t="shared" si="225"/>
        <v>2.8992599999999999</v>
      </c>
      <c r="AE29" s="28">
        <v>0.21790000000000001</v>
      </c>
      <c r="AF29" s="41">
        <f t="shared" si="226"/>
        <v>41.260236600000006</v>
      </c>
      <c r="AG29" s="28">
        <f t="shared" si="227"/>
        <v>0.92897748903964861</v>
      </c>
      <c r="AH29" s="29">
        <f t="shared" si="7"/>
        <v>0.93788389705824171</v>
      </c>
      <c r="AI29" s="34">
        <v>209</v>
      </c>
      <c r="AJ29" s="36">
        <v>9.4E-2</v>
      </c>
      <c r="AK29" s="38">
        <v>0.2278</v>
      </c>
      <c r="AL29" s="41">
        <f t="shared" si="228"/>
        <v>43.134841200000004</v>
      </c>
      <c r="AM29" s="42">
        <v>1.75</v>
      </c>
      <c r="AN29" s="42"/>
      <c r="AO29" s="122">
        <f>AO28+AI29-AN29</f>
        <v>3204.590000000002</v>
      </c>
      <c r="AP29" s="105"/>
      <c r="AQ29" s="43"/>
      <c r="AR29" s="44"/>
      <c r="AS29" s="45"/>
      <c r="AT29" s="45"/>
      <c r="AU29" s="45"/>
      <c r="AV29" s="45"/>
    </row>
    <row r="30" spans="1:48" x14ac:dyDescent="0.2">
      <c r="A30" s="188"/>
      <c r="B30" s="33">
        <v>3</v>
      </c>
      <c r="C30" s="46" t="s">
        <v>50</v>
      </c>
      <c r="D30" s="43">
        <v>17900</v>
      </c>
      <c r="E30" s="43">
        <v>1</v>
      </c>
      <c r="F30" s="43">
        <v>15951</v>
      </c>
      <c r="G30" s="37">
        <v>2.2999999999999998</v>
      </c>
      <c r="H30" s="37">
        <v>6</v>
      </c>
      <c r="I30" s="43">
        <v>16159</v>
      </c>
      <c r="J30" s="37">
        <v>3.5</v>
      </c>
      <c r="K30" s="43">
        <v>15030</v>
      </c>
      <c r="L30" s="39">
        <v>7.2999999999999995E-2</v>
      </c>
      <c r="M30" s="37">
        <f>ROUND(K30*(1-L30),0)</f>
        <v>13933</v>
      </c>
      <c r="N30" s="28">
        <v>0.71899999999999997</v>
      </c>
      <c r="O30" s="25">
        <f t="shared" si="218"/>
        <v>10017.826999999999</v>
      </c>
      <c r="P30" s="39">
        <v>0.20399999999999999</v>
      </c>
      <c r="Q30" s="25">
        <f t="shared" si="219"/>
        <v>2842.3319999999999</v>
      </c>
      <c r="R30" s="39">
        <v>7.6999999999999999E-2</v>
      </c>
      <c r="S30" s="25">
        <f t="shared" si="220"/>
        <v>1072.8409999999999</v>
      </c>
      <c r="T30" s="28">
        <v>0.21199999999999999</v>
      </c>
      <c r="U30" s="25">
        <f t="shared" si="221"/>
        <v>2953.7959999999998</v>
      </c>
      <c r="V30" s="39">
        <v>0.51300000000000001</v>
      </c>
      <c r="W30" s="25">
        <f t="shared" si="222"/>
        <v>7147.6289999999999</v>
      </c>
      <c r="X30" s="39">
        <v>0.38</v>
      </c>
      <c r="Y30" s="25">
        <f t="shared" si="223"/>
        <v>5294.54</v>
      </c>
      <c r="Z30" s="47">
        <v>2.9299999999999999E-3</v>
      </c>
      <c r="AA30" s="18">
        <f t="shared" si="224"/>
        <v>40.823689999999999</v>
      </c>
      <c r="AB30" s="27">
        <f>IF(M30&gt;0,(AD30+AL30)/M30,0)</f>
        <v>3.3146701787124091E-3</v>
      </c>
      <c r="AC30" s="47">
        <v>2.1000000000000001E-4</v>
      </c>
      <c r="AD30" s="37">
        <f t="shared" si="225"/>
        <v>2.9259300000000001</v>
      </c>
      <c r="AE30" s="28">
        <v>0.222</v>
      </c>
      <c r="AF30" s="41">
        <f t="shared" si="226"/>
        <v>41.680278000000001</v>
      </c>
      <c r="AG30" s="28">
        <f t="shared" si="227"/>
        <v>0.92920662429038792</v>
      </c>
      <c r="AH30" s="29">
        <f t="shared" si="7"/>
        <v>0.93749977230116277</v>
      </c>
      <c r="AI30" s="43">
        <v>207</v>
      </c>
      <c r="AJ30" s="39">
        <v>9.2999999999999999E-2</v>
      </c>
      <c r="AK30" s="28">
        <v>0.23039999999999999</v>
      </c>
      <c r="AL30" s="41">
        <f t="shared" si="228"/>
        <v>43.257369599999997</v>
      </c>
      <c r="AM30" s="18">
        <v>1.75</v>
      </c>
      <c r="AN30" s="18"/>
      <c r="AO30" s="122">
        <f>AO29+AI30-AN30</f>
        <v>3411.590000000002</v>
      </c>
      <c r="AP30" s="105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89"/>
      <c r="B31" s="49" t="s">
        <v>38</v>
      </c>
      <c r="C31" s="50"/>
      <c r="D31" s="51">
        <f t="shared" ref="D31" si="229">SUM(D28:D30)</f>
        <v>42550</v>
      </c>
      <c r="E31" s="51"/>
      <c r="F31" s="51">
        <f t="shared" ref="F31" si="230">SUM(F28:F30)</f>
        <v>40408</v>
      </c>
      <c r="G31" s="52"/>
      <c r="H31" s="52"/>
      <c r="I31" s="51">
        <f t="shared" ref="I31:K31" si="231">SUM(I28:I30)</f>
        <v>41698</v>
      </c>
      <c r="J31" s="52"/>
      <c r="K31" s="51">
        <f t="shared" si="231"/>
        <v>45014</v>
      </c>
      <c r="L31" s="21">
        <f t="shared" ref="L31" si="232">IF(K31&gt;0,(K28*L28+K29*L29+K30*L30)/K31,0)</f>
        <v>7.8328831030346116E-2</v>
      </c>
      <c r="M31" s="52">
        <f t="shared" ref="M31" si="233">M28+M29+M30</f>
        <v>41488</v>
      </c>
      <c r="N31" s="53">
        <f t="shared" ref="N31" si="234">IF(M31&gt;0,O31/M31,0)</f>
        <v>0.7043567055534129</v>
      </c>
      <c r="O31" s="54">
        <f t="shared" ref="O31" si="235">O28+O29+O30</f>
        <v>29222.350999999995</v>
      </c>
      <c r="P31" s="21">
        <f t="shared" ref="P31" si="236">IF(M31&gt;0,Q31/M31,0)</f>
        <v>0.25182833590435788</v>
      </c>
      <c r="Q31" s="54">
        <f t="shared" ref="Q31" si="237">Q28+Q29+Q30</f>
        <v>10447.853999999999</v>
      </c>
      <c r="R31" s="21">
        <f t="shared" ref="R31" si="238">IF(M31&gt;0,S31/M31,0)</f>
        <v>4.3814958542229075E-2</v>
      </c>
      <c r="S31" s="54">
        <f t="shared" ref="S31" si="239">S28+S29+S30</f>
        <v>1817.7949999999998</v>
      </c>
      <c r="T31" s="21">
        <f t="shared" ref="T31" si="240">IF(M31&gt;0,U31/M31,0)</f>
        <v>0.20569109139992289</v>
      </c>
      <c r="U31" s="54">
        <f t="shared" ref="U31" si="241">U28+U29+U30</f>
        <v>8533.7120000000014</v>
      </c>
      <c r="V31" s="21">
        <f t="shared" ref="V31" si="242">IF(M31&gt;0,W31/M31,0)</f>
        <v>0.51333414481295803</v>
      </c>
      <c r="W31" s="54">
        <f t="shared" ref="W31" si="243">W28+W29+W30</f>
        <v>21297.207000000002</v>
      </c>
      <c r="X31" s="21">
        <f t="shared" ref="X31" si="244">IF(M31&gt;0,Y31/M31,0)</f>
        <v>0.37999999999999995</v>
      </c>
      <c r="Y31" s="54">
        <f t="shared" ref="Y31" si="245">Y28+Y29+Y30</f>
        <v>15765.439999999999</v>
      </c>
      <c r="Z31" s="55">
        <f t="shared" ref="Z31" si="246">IF(M31&gt;0,AA31/M31,0)</f>
        <v>2.9333002313922099E-3</v>
      </c>
      <c r="AA31" s="56">
        <f t="shared" ref="AA31" si="247">SUM(AA28:AA30)</f>
        <v>121.69676</v>
      </c>
      <c r="AB31" s="55">
        <f t="shared" ref="AB31" si="248">IF(M31&gt;0,(AB28*M28+AB29*M29+AB30*M30)/M31,0)</f>
        <v>3.1412993347473966E-3</v>
      </c>
      <c r="AC31" s="55">
        <f t="shared" ref="AC31" si="249">IF(K31&gt;0,(K28*AC28+K29*AC29+K30*AC30)/K31,0)</f>
        <v>2.0002910205713778E-4</v>
      </c>
      <c r="AD31" s="52">
        <f t="shared" ref="AD31" si="250">SUM(AD28:AD30)</f>
        <v>8.3000100000000003</v>
      </c>
      <c r="AE31" s="53">
        <f t="shared" ref="AE31" si="251">IF(K31&gt;0,(K28*AE28+K29*AE29+K30*AE30)/K31,0)</f>
        <v>0.21990046429999557</v>
      </c>
      <c r="AF31" s="58">
        <f t="shared" ref="AF31" si="252">SUM(AF28:AF30)</f>
        <v>117.06842100000001</v>
      </c>
      <c r="AG31" s="53">
        <f t="shared" ref="AG31" si="253">IF(AND(AA31&gt;0),((AA28*AG28+AA29*AG29+AA30*AG30)/AA31),0)</f>
        <v>0.93264553558296481</v>
      </c>
      <c r="AH31" s="57">
        <f t="shared" si="7"/>
        <v>0.93714056389737999</v>
      </c>
      <c r="AI31" s="51">
        <f t="shared" ref="AI31" si="254">SUM(AI28:AI30)</f>
        <v>587</v>
      </c>
      <c r="AJ31" s="21">
        <f t="shared" ref="AJ31" si="255">IF(AI31&gt;0,(AJ28*AI28+AJ29*AI29+AJ30*AI30)/AI31,0)</f>
        <v>9.3064735945485533E-2</v>
      </c>
      <c r="AK31" s="53">
        <f t="shared" ref="AK31" si="256">IF(K31&gt;0,(AK28*K28+AK29*K29+AK30*K30)/K31,0)</f>
        <v>0.22923314746523304</v>
      </c>
      <c r="AL31" s="58">
        <f t="shared" ref="AL31" si="257">SUM(AL28:AL30)</f>
        <v>122.02621680000001</v>
      </c>
      <c r="AM31" s="56"/>
      <c r="AN31" s="56">
        <f t="shared" ref="AN31" si="258">SUM(AN28:AN30)</f>
        <v>1200.82</v>
      </c>
      <c r="AO31" s="106"/>
      <c r="AP31" s="107">
        <f>AO30</f>
        <v>3411.590000000002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2">
      <c r="A32" s="187">
        <v>8</v>
      </c>
      <c r="B32" s="23">
        <v>1</v>
      </c>
      <c r="C32" s="11" t="s">
        <v>51</v>
      </c>
      <c r="D32" s="12">
        <v>4269</v>
      </c>
      <c r="E32" s="12">
        <v>0</v>
      </c>
      <c r="F32" s="12">
        <v>12716</v>
      </c>
      <c r="G32" s="13">
        <v>2.8</v>
      </c>
      <c r="H32" s="13">
        <v>4.9000000000000004</v>
      </c>
      <c r="I32" s="12">
        <v>13123</v>
      </c>
      <c r="J32" s="13">
        <v>4.4000000000000004</v>
      </c>
      <c r="K32" s="12">
        <v>14554</v>
      </c>
      <c r="L32" s="14">
        <v>7.8E-2</v>
      </c>
      <c r="M32" s="24">
        <f>ROUND(K32*(1-L32),0)</f>
        <v>13419</v>
      </c>
      <c r="N32" s="15">
        <v>0.625</v>
      </c>
      <c r="O32" s="25">
        <f t="shared" ref="O32:O34" si="260">M32*N32</f>
        <v>8386.875</v>
      </c>
      <c r="P32" s="14">
        <v>0.34300000000000003</v>
      </c>
      <c r="Q32" s="25">
        <f t="shared" ref="Q32:Q34" si="261">M32*P32</f>
        <v>4602.7170000000006</v>
      </c>
      <c r="R32" s="16">
        <v>3.2000000000000001E-2</v>
      </c>
      <c r="S32" s="25">
        <f t="shared" ref="S32:S34" si="262">M32*R32</f>
        <v>429.40800000000002</v>
      </c>
      <c r="T32" s="26">
        <v>0.20799999999999999</v>
      </c>
      <c r="U32" s="25">
        <f t="shared" ref="U32:U34" si="263">M32*T32</f>
        <v>2791.152</v>
      </c>
      <c r="V32" s="16">
        <v>0.51600000000000001</v>
      </c>
      <c r="W32" s="25">
        <f t="shared" ref="W32:W34" si="264">M32*V32</f>
        <v>6924.2040000000006</v>
      </c>
      <c r="X32" s="16">
        <v>0.39</v>
      </c>
      <c r="Y32" s="25">
        <f t="shared" ref="Y32:Y34" si="265">X32*M32</f>
        <v>5233.41</v>
      </c>
      <c r="Z32" s="17">
        <v>3.0000000000000001E-3</v>
      </c>
      <c r="AA32" s="18">
        <f t="shared" ref="AA32:AA34" si="266">M32*Z32</f>
        <v>40.256999999999998</v>
      </c>
      <c r="AB32" s="27">
        <f>IF(M32&gt;0,(AD32+AL32)/M32,0)</f>
        <v>3.100552515090543E-3</v>
      </c>
      <c r="AC32" s="17">
        <v>2.2000000000000001E-4</v>
      </c>
      <c r="AD32" s="24">
        <f t="shared" ref="AD32:AD34" si="267">AC32*M32</f>
        <v>2.9521800000000002</v>
      </c>
      <c r="AE32" s="118">
        <v>0.21820000000000001</v>
      </c>
      <c r="AF32" s="30">
        <f t="shared" ref="AF32:AF34" si="268">AI32*(1-AJ32)*AE32</f>
        <v>37.090290600000003</v>
      </c>
      <c r="AG32" s="28">
        <f t="shared" ref="AG32:AG34" si="269">IF(AND(AE32&gt;0,AC32&gt;0,Z32&gt;0),((Z32-AC32)*AE32)/((AE32-AC32)*Z32),0)</f>
        <v>0.92760192066550451</v>
      </c>
      <c r="AH32" s="60">
        <f t="shared" si="7"/>
        <v>0.92994458697702032</v>
      </c>
      <c r="AI32" s="12">
        <v>187</v>
      </c>
      <c r="AJ32" s="14">
        <v>9.0999999999999998E-2</v>
      </c>
      <c r="AK32" s="15">
        <v>0.22739999999999999</v>
      </c>
      <c r="AL32" s="30">
        <f t="shared" ref="AL32:AL34" si="270">AI32*(1-AJ32)*AK32</f>
        <v>38.654134200000001</v>
      </c>
      <c r="AM32" s="19">
        <v>1.68</v>
      </c>
      <c r="AN32" s="19"/>
      <c r="AO32" s="102">
        <f>AO30+AI32-AN32</f>
        <v>3598.590000000002</v>
      </c>
      <c r="AP32" s="103"/>
      <c r="AQ32" s="12"/>
      <c r="AR32" s="31"/>
      <c r="AS32" s="20"/>
      <c r="AT32" s="20"/>
      <c r="AU32" s="20"/>
      <c r="AV32" s="20"/>
    </row>
    <row r="33" spans="1:48" x14ac:dyDescent="0.2">
      <c r="A33" s="188"/>
      <c r="B33" s="33">
        <v>2</v>
      </c>
      <c r="C33" s="11" t="s">
        <v>54</v>
      </c>
      <c r="D33" s="34">
        <v>22321</v>
      </c>
      <c r="E33" s="34">
        <v>1</v>
      </c>
      <c r="F33" s="34">
        <v>13817</v>
      </c>
      <c r="G33" s="35">
        <v>2.4</v>
      </c>
      <c r="H33" s="35">
        <v>6.3</v>
      </c>
      <c r="I33" s="34">
        <v>14729</v>
      </c>
      <c r="J33" s="35">
        <v>4.3</v>
      </c>
      <c r="K33" s="34">
        <v>14794</v>
      </c>
      <c r="L33" s="36">
        <v>7.4999999999999997E-2</v>
      </c>
      <c r="M33" s="37">
        <f>ROUND(K33*(1-L33),0)</f>
        <v>13684</v>
      </c>
      <c r="N33" s="38">
        <v>0.78700000000000003</v>
      </c>
      <c r="O33" s="25">
        <f t="shared" si="260"/>
        <v>10769.308000000001</v>
      </c>
      <c r="P33" s="36">
        <v>0.191</v>
      </c>
      <c r="Q33" s="25">
        <f t="shared" si="261"/>
        <v>2613.6440000000002</v>
      </c>
      <c r="R33" s="39">
        <v>2.1999999999999999E-2</v>
      </c>
      <c r="S33" s="25">
        <f t="shared" si="262"/>
        <v>301.048</v>
      </c>
      <c r="T33" s="28">
        <v>0.21199999999999999</v>
      </c>
      <c r="U33" s="25">
        <f t="shared" si="263"/>
        <v>2901.0079999999998</v>
      </c>
      <c r="V33" s="39">
        <v>0.498</v>
      </c>
      <c r="W33" s="25">
        <f t="shared" si="264"/>
        <v>6814.6319999999996</v>
      </c>
      <c r="X33" s="39">
        <v>0.38</v>
      </c>
      <c r="Y33" s="25">
        <f t="shared" si="265"/>
        <v>5199.92</v>
      </c>
      <c r="Z33" s="40">
        <v>2.8800000000000002E-3</v>
      </c>
      <c r="AA33" s="18">
        <f t="shared" si="266"/>
        <v>39.40992</v>
      </c>
      <c r="AB33" s="27">
        <f>IF(M33&gt;0,(AD33+AL33)/M33,0)</f>
        <v>3.0582175533469752E-3</v>
      </c>
      <c r="AC33" s="40">
        <v>2.0000000000000001E-4</v>
      </c>
      <c r="AD33" s="37">
        <f t="shared" si="267"/>
        <v>2.7368000000000001</v>
      </c>
      <c r="AE33" s="28">
        <v>0.21870000000000001</v>
      </c>
      <c r="AF33" s="41">
        <f t="shared" si="268"/>
        <v>37.141821</v>
      </c>
      <c r="AG33" s="28">
        <f t="shared" si="269"/>
        <v>0.93140732265446213</v>
      </c>
      <c r="AH33" s="29">
        <f t="shared" si="7"/>
        <v>0.9354147734330962</v>
      </c>
      <c r="AI33" s="34">
        <v>185</v>
      </c>
      <c r="AJ33" s="36">
        <v>8.2000000000000003E-2</v>
      </c>
      <c r="AK33" s="38">
        <v>0.2303</v>
      </c>
      <c r="AL33" s="41">
        <f t="shared" si="270"/>
        <v>39.111849000000007</v>
      </c>
      <c r="AM33" s="42">
        <v>1.6</v>
      </c>
      <c r="AN33" s="42"/>
      <c r="AO33" s="122">
        <f>AO32+AI33-AN33</f>
        <v>3783.590000000002</v>
      </c>
      <c r="AP33" s="105"/>
      <c r="AQ33" s="43"/>
      <c r="AR33" s="44"/>
      <c r="AS33" s="45"/>
      <c r="AT33" s="45"/>
      <c r="AU33" s="45"/>
      <c r="AV33" s="45"/>
    </row>
    <row r="34" spans="1:48" x14ac:dyDescent="0.2">
      <c r="A34" s="188"/>
      <c r="B34" s="33">
        <v>3</v>
      </c>
      <c r="C34" s="46" t="s">
        <v>50</v>
      </c>
      <c r="D34" s="43">
        <v>16730</v>
      </c>
      <c r="E34" s="43">
        <v>0</v>
      </c>
      <c r="F34" s="43">
        <v>14766</v>
      </c>
      <c r="G34" s="37">
        <v>1.7</v>
      </c>
      <c r="H34" s="37">
        <v>5.4</v>
      </c>
      <c r="I34" s="43">
        <v>16080</v>
      </c>
      <c r="J34" s="37">
        <v>3.7</v>
      </c>
      <c r="K34" s="43">
        <v>14883</v>
      </c>
      <c r="L34" s="39">
        <v>7.1999999999999995E-2</v>
      </c>
      <c r="M34" s="37">
        <f>ROUND(K34*(1-L34),0)</f>
        <v>13811</v>
      </c>
      <c r="N34" s="28">
        <v>0.70099999999999996</v>
      </c>
      <c r="O34" s="25">
        <f t="shared" si="260"/>
        <v>9681.5109999999986</v>
      </c>
      <c r="P34" s="39">
        <v>0.248</v>
      </c>
      <c r="Q34" s="25">
        <f t="shared" si="261"/>
        <v>3425.1280000000002</v>
      </c>
      <c r="R34" s="39">
        <v>5.0999999999999997E-2</v>
      </c>
      <c r="S34" s="25">
        <f t="shared" si="262"/>
        <v>704.36099999999999</v>
      </c>
      <c r="T34" s="28">
        <v>0.19700000000000001</v>
      </c>
      <c r="U34" s="25">
        <f t="shared" si="263"/>
        <v>2720.7670000000003</v>
      </c>
      <c r="V34" s="39">
        <v>0.51300000000000001</v>
      </c>
      <c r="W34" s="25">
        <f t="shared" si="264"/>
        <v>7085.0430000000006</v>
      </c>
      <c r="X34" s="39">
        <v>0.38</v>
      </c>
      <c r="Y34" s="25">
        <f t="shared" si="265"/>
        <v>5248.18</v>
      </c>
      <c r="Z34" s="47">
        <v>2.8E-3</v>
      </c>
      <c r="AA34" s="18">
        <f t="shared" si="266"/>
        <v>38.6708</v>
      </c>
      <c r="AB34" s="27">
        <f>IF(M34&gt;0,(AD34+AL34)/M34,0)</f>
        <v>2.8853520527116071E-3</v>
      </c>
      <c r="AC34" s="47">
        <v>1.9000000000000001E-4</v>
      </c>
      <c r="AD34" s="37">
        <f t="shared" si="267"/>
        <v>2.6240900000000003</v>
      </c>
      <c r="AE34" s="28">
        <v>0.21909999999999999</v>
      </c>
      <c r="AF34" s="41">
        <f t="shared" si="268"/>
        <v>35.523121199999999</v>
      </c>
      <c r="AG34" s="28">
        <f t="shared" si="269"/>
        <v>0.93295189804029044</v>
      </c>
      <c r="AH34" s="29">
        <f t="shared" si="7"/>
        <v>0.93492382385038231</v>
      </c>
      <c r="AI34" s="43">
        <v>177</v>
      </c>
      <c r="AJ34" s="39">
        <v>8.4000000000000005E-2</v>
      </c>
      <c r="AK34" s="28">
        <v>0.2296</v>
      </c>
      <c r="AL34" s="41">
        <f t="shared" si="270"/>
        <v>37.225507200000003</v>
      </c>
      <c r="AM34" s="18">
        <v>1.65</v>
      </c>
      <c r="AN34" s="18"/>
      <c r="AO34" s="122">
        <f>AO33+AI34-AN34</f>
        <v>3960.590000000002</v>
      </c>
      <c r="AP34" s="105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89"/>
      <c r="B35" s="49" t="s">
        <v>38</v>
      </c>
      <c r="C35" s="50"/>
      <c r="D35" s="51">
        <f t="shared" ref="D35" si="271">SUM(D32:D34)</f>
        <v>43320</v>
      </c>
      <c r="E35" s="51"/>
      <c r="F35" s="51">
        <f t="shared" ref="F35" si="272">SUM(F32:F34)</f>
        <v>41299</v>
      </c>
      <c r="G35" s="52"/>
      <c r="H35" s="52"/>
      <c r="I35" s="51">
        <f t="shared" ref="I35:K35" si="273">SUM(I32:I34)</f>
        <v>43932</v>
      </c>
      <c r="J35" s="52"/>
      <c r="K35" s="51">
        <f t="shared" si="273"/>
        <v>44231</v>
      </c>
      <c r="L35" s="21">
        <f t="shared" ref="L35" si="274">IF(K35&gt;0,(K32*L32+K33*L33+K34*L34)/K35,0)</f>
        <v>7.4977685333815644E-2</v>
      </c>
      <c r="M35" s="52">
        <f t="shared" ref="M35" si="275">M32+M33+M34</f>
        <v>40914</v>
      </c>
      <c r="N35" s="53">
        <f t="shared" ref="N35" si="276">IF(M35&gt;0,O35/M35,0)</f>
        <v>0.70483682846947249</v>
      </c>
      <c r="O35" s="54">
        <f t="shared" ref="O35" si="277">O32+O33+O34</f>
        <v>28837.694</v>
      </c>
      <c r="P35" s="21">
        <f t="shared" ref="P35" si="278">IF(M35&gt;0,Q35/M35,0)</f>
        <v>0.26009407537762136</v>
      </c>
      <c r="Q35" s="54">
        <f t="shared" ref="Q35" si="279">Q32+Q33+Q34</f>
        <v>10641.489000000001</v>
      </c>
      <c r="R35" s="21">
        <f t="shared" ref="R35" si="280">IF(M35&gt;0,S35/M35,0)</f>
        <v>3.5069096152906098E-2</v>
      </c>
      <c r="S35" s="54">
        <f t="shared" ref="S35" si="281">S32+S33+S34</f>
        <v>1434.817</v>
      </c>
      <c r="T35" s="21">
        <f t="shared" ref="T35" si="282">IF(M35&gt;0,U35/M35,0)</f>
        <v>0.20562465170846164</v>
      </c>
      <c r="U35" s="54">
        <f t="shared" ref="U35" si="283">U32+U33+U34</f>
        <v>8412.9269999999997</v>
      </c>
      <c r="V35" s="21">
        <f t="shared" ref="V35" si="284">IF(M35&gt;0,W35/M35,0)</f>
        <v>0.50896707728405932</v>
      </c>
      <c r="W35" s="54">
        <f t="shared" ref="W35" si="285">W32+W33+W34</f>
        <v>20823.879000000001</v>
      </c>
      <c r="X35" s="21">
        <f t="shared" ref="X35" si="286">IF(M35&gt;0,Y35/M35,0)</f>
        <v>0.38327980642322923</v>
      </c>
      <c r="Y35" s="54">
        <f t="shared" ref="Y35" si="287">Y32+Y33+Y34</f>
        <v>15681.51</v>
      </c>
      <c r="Z35" s="55">
        <f t="shared" ref="Z35" si="288">IF(M35&gt;0,AA35/M35,0)</f>
        <v>2.8923527398934351E-3</v>
      </c>
      <c r="AA35" s="56">
        <f t="shared" ref="AA35" si="289">SUM(AA32:AA34)</f>
        <v>118.33772</v>
      </c>
      <c r="AB35" s="55">
        <f t="shared" ref="AB35" si="290">IF(M35&gt;0,(AB32*M32+AB33*M33+AB34*M34)/M35,0)</f>
        <v>3.0137498264652691E-3</v>
      </c>
      <c r="AC35" s="55">
        <f t="shared" ref="AC35" si="291">IF(K35&gt;0,(K32*AC32+K33*AC33+K34*AC34)/K35,0)</f>
        <v>2.0321607017702518E-4</v>
      </c>
      <c r="AD35" s="52">
        <f t="shared" ref="AD35" si="292">SUM(AD32:AD34)</f>
        <v>8.3130700000000015</v>
      </c>
      <c r="AE35" s="53">
        <f t="shared" ref="AE35" si="293">IF(K35&gt;0,(K32*AE32+K33*AE33+K34*AE34)/K35,0)</f>
        <v>0.21867007076484818</v>
      </c>
      <c r="AF35" s="58">
        <f t="shared" ref="AF35" si="294">SUM(AF32:AF34)</f>
        <v>109.75523279999999</v>
      </c>
      <c r="AG35" s="53">
        <f t="shared" ref="AG35" si="295">IF(AND(AA35&gt;0),((AA32*AG32+AA33*AG33+AA34*AG34)/AA35),0)</f>
        <v>0.93061751445096463</v>
      </c>
      <c r="AH35" s="57">
        <f t="shared" si="7"/>
        <v>0.93339826365878553</v>
      </c>
      <c r="AI35" s="51">
        <f t="shared" ref="AI35" si="296">SUM(AI32:AI34)</f>
        <v>549</v>
      </c>
      <c r="AJ35" s="21">
        <f t="shared" ref="AJ35" si="297">IF(AI35&gt;0,(AJ32*AI32+AJ33*AI33+AJ34*AI34)/AI35,0)</f>
        <v>8.5710382513661199E-2</v>
      </c>
      <c r="AK35" s="53">
        <f t="shared" ref="AK35" si="298">IF(K35&gt;0,(AK32*K32+AK33*K33+AK34*K34)/K35,0)</f>
        <v>0.22911023038140671</v>
      </c>
      <c r="AL35" s="58">
        <f t="shared" ref="AL35" si="299">SUM(AL32:AL34)</f>
        <v>114.9914904</v>
      </c>
      <c r="AM35" s="56"/>
      <c r="AN35" s="56">
        <f t="shared" ref="AN35" si="300">SUM(AN32:AN34)</f>
        <v>0</v>
      </c>
      <c r="AO35" s="106"/>
      <c r="AP35" s="107">
        <f>AO34</f>
        <v>3960.590000000002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2">
      <c r="A36" s="187">
        <v>9</v>
      </c>
      <c r="B36" s="23">
        <v>1</v>
      </c>
      <c r="C36" s="11" t="s">
        <v>51</v>
      </c>
      <c r="D36" s="12">
        <v>5622</v>
      </c>
      <c r="E36" s="12">
        <v>0</v>
      </c>
      <c r="F36" s="12">
        <v>13583</v>
      </c>
      <c r="G36" s="13">
        <v>1.4</v>
      </c>
      <c r="H36" s="13">
        <v>5.4</v>
      </c>
      <c r="I36" s="12">
        <v>14357</v>
      </c>
      <c r="J36" s="13">
        <v>3.8</v>
      </c>
      <c r="K36" s="12">
        <v>14977</v>
      </c>
      <c r="L36" s="14">
        <v>7.5999999999999998E-2</v>
      </c>
      <c r="M36" s="24">
        <f>ROUND(K36*(1-L36),0)</f>
        <v>13839</v>
      </c>
      <c r="N36" s="15">
        <v>0.57799999999999996</v>
      </c>
      <c r="O36" s="25">
        <f t="shared" ref="O36:O38" si="302">M36*N36</f>
        <v>7998.9419999999991</v>
      </c>
      <c r="P36" s="14">
        <v>0.39600000000000002</v>
      </c>
      <c r="Q36" s="25">
        <f t="shared" ref="Q36:Q38" si="303">M36*P36</f>
        <v>5480.2440000000006</v>
      </c>
      <c r="R36" s="16">
        <v>2.5999999999999999E-2</v>
      </c>
      <c r="S36" s="25">
        <f t="shared" ref="S36:S38" si="304">M36*R36</f>
        <v>359.81399999999996</v>
      </c>
      <c r="T36" s="26">
        <v>0.2</v>
      </c>
      <c r="U36" s="25">
        <f t="shared" ref="U36:U38" si="305">M36*T36</f>
        <v>2767.8</v>
      </c>
      <c r="V36" s="16">
        <v>0.50900000000000001</v>
      </c>
      <c r="W36" s="25">
        <f t="shared" ref="W36:W38" si="306">M36*V36</f>
        <v>7044.0510000000004</v>
      </c>
      <c r="X36" s="16">
        <v>0.38</v>
      </c>
      <c r="Y36" s="25">
        <f t="shared" ref="Y36:Y38" si="307">X36*M36</f>
        <v>5258.82</v>
      </c>
      <c r="Z36" s="17">
        <v>2.8999999999999998E-3</v>
      </c>
      <c r="AA36" s="18">
        <f t="shared" ref="AA36:AA38" si="308">M36*Z36</f>
        <v>40.133099999999999</v>
      </c>
      <c r="AB36" s="27">
        <f>IF(M36&gt;0,(AD36+AL36)/M36,0)</f>
        <v>3.1273147626273579E-3</v>
      </c>
      <c r="AC36" s="17">
        <v>1.9000000000000001E-4</v>
      </c>
      <c r="AD36" s="24">
        <f t="shared" ref="AD36:AD38" si="309">AC36*M36</f>
        <v>2.62941</v>
      </c>
      <c r="AE36" s="118">
        <v>0.21609999999999999</v>
      </c>
      <c r="AF36" s="30">
        <f t="shared" ref="AF36:AF38" si="310">AI36*(1-AJ36)*AE36</f>
        <v>38.2760642</v>
      </c>
      <c r="AG36" s="28">
        <f t="shared" ref="AG36:AG38" si="311">IF(AND(AE36&gt;0,AC36&gt;0,Z36&gt;0),((Z36-AC36)*AE36)/((AE36-AC36)*Z36),0)</f>
        <v>0.93530509998578581</v>
      </c>
      <c r="AH36" s="60">
        <f t="shared" si="7"/>
        <v>0.94002323543103539</v>
      </c>
      <c r="AI36" s="12">
        <v>194</v>
      </c>
      <c r="AJ36" s="14">
        <v>8.6999999999999994E-2</v>
      </c>
      <c r="AK36" s="15">
        <v>0.22950000000000001</v>
      </c>
      <c r="AL36" s="30">
        <f t="shared" ref="AL36:AL38" si="312">AI36*(1-AJ36)*AK36</f>
        <v>40.649499000000006</v>
      </c>
      <c r="AM36" s="19">
        <v>1.62</v>
      </c>
      <c r="AN36" s="19">
        <v>1201.48</v>
      </c>
      <c r="AO36" s="102">
        <f>AO34+AI36-AN36</f>
        <v>2953.1100000000019</v>
      </c>
      <c r="AP36" s="103"/>
      <c r="AQ36" s="12"/>
      <c r="AR36" s="31"/>
      <c r="AS36" s="20"/>
      <c r="AT36" s="20"/>
      <c r="AU36" s="20"/>
      <c r="AV36" s="20"/>
    </row>
    <row r="37" spans="1:48" x14ac:dyDescent="0.2">
      <c r="A37" s="188"/>
      <c r="B37" s="33">
        <v>2</v>
      </c>
      <c r="C37" s="11" t="s">
        <v>54</v>
      </c>
      <c r="D37" s="34">
        <v>20010</v>
      </c>
      <c r="E37" s="34">
        <v>3</v>
      </c>
      <c r="F37" s="34">
        <v>15393</v>
      </c>
      <c r="G37" s="35">
        <v>2.2000000000000002</v>
      </c>
      <c r="H37" s="35">
        <v>5.4</v>
      </c>
      <c r="I37" s="34">
        <v>15275</v>
      </c>
      <c r="J37" s="35">
        <v>4</v>
      </c>
      <c r="K37" s="34">
        <v>15207</v>
      </c>
      <c r="L37" s="36">
        <v>7.1999999999999995E-2</v>
      </c>
      <c r="M37" s="37">
        <f>ROUND(K37*(1-L37),0)</f>
        <v>14112</v>
      </c>
      <c r="N37" s="38">
        <v>0.72599999999999998</v>
      </c>
      <c r="O37" s="25">
        <f t="shared" si="302"/>
        <v>10245.312</v>
      </c>
      <c r="P37" s="36">
        <v>0.247</v>
      </c>
      <c r="Q37" s="25">
        <f t="shared" si="303"/>
        <v>3485.6639999999998</v>
      </c>
      <c r="R37" s="39">
        <v>2.7E-2</v>
      </c>
      <c r="S37" s="25">
        <f t="shared" si="304"/>
        <v>381.024</v>
      </c>
      <c r="T37" s="28">
        <v>0.19900000000000001</v>
      </c>
      <c r="U37" s="25">
        <f t="shared" si="305"/>
        <v>2808.288</v>
      </c>
      <c r="V37" s="39">
        <v>0.50700000000000001</v>
      </c>
      <c r="W37" s="25">
        <f t="shared" si="306"/>
        <v>7154.7839999999997</v>
      </c>
      <c r="X37" s="39">
        <v>0.38</v>
      </c>
      <c r="Y37" s="25">
        <f t="shared" si="307"/>
        <v>5362.56</v>
      </c>
      <c r="Z37" s="40">
        <v>2.9199999999999999E-3</v>
      </c>
      <c r="AA37" s="18">
        <f t="shared" si="308"/>
        <v>41.207039999999999</v>
      </c>
      <c r="AB37" s="27">
        <f>IF(M37&gt;0,(AD37+AL37)/M37,0)</f>
        <v>2.9864817176870747E-3</v>
      </c>
      <c r="AC37" s="40">
        <v>1.9000000000000001E-4</v>
      </c>
      <c r="AD37" s="37">
        <f t="shared" si="309"/>
        <v>2.6812800000000001</v>
      </c>
      <c r="AE37" s="28">
        <v>0.21709999999999999</v>
      </c>
      <c r="AF37" s="41">
        <f t="shared" si="310"/>
        <v>37.742834999999999</v>
      </c>
      <c r="AG37" s="28">
        <f t="shared" si="311"/>
        <v>0.93575045012671743</v>
      </c>
      <c r="AH37" s="29">
        <f t="shared" si="7"/>
        <v>0.93716439964075382</v>
      </c>
      <c r="AI37" s="34">
        <v>190</v>
      </c>
      <c r="AJ37" s="36">
        <v>8.5000000000000006E-2</v>
      </c>
      <c r="AK37" s="38">
        <v>0.22700000000000001</v>
      </c>
      <c r="AL37" s="41">
        <f t="shared" si="312"/>
        <v>39.463949999999997</v>
      </c>
      <c r="AM37" s="42">
        <v>1.6</v>
      </c>
      <c r="AN37" s="42"/>
      <c r="AO37" s="122">
        <f>AO36+AI37-AN37</f>
        <v>3143.1100000000019</v>
      </c>
      <c r="AP37" s="105"/>
      <c r="AQ37" s="43"/>
      <c r="AR37" s="44"/>
      <c r="AS37" s="45"/>
      <c r="AT37" s="45"/>
      <c r="AU37" s="45"/>
      <c r="AV37" s="45"/>
    </row>
    <row r="38" spans="1:48" x14ac:dyDescent="0.2">
      <c r="A38" s="188"/>
      <c r="B38" s="33">
        <v>3</v>
      </c>
      <c r="C38" s="11" t="s">
        <v>52</v>
      </c>
      <c r="D38" s="43">
        <v>19248</v>
      </c>
      <c r="E38" s="43">
        <v>1</v>
      </c>
      <c r="F38" s="43">
        <v>15939</v>
      </c>
      <c r="G38" s="37">
        <v>2.1</v>
      </c>
      <c r="H38" s="37">
        <v>5.0999999999999996</v>
      </c>
      <c r="I38" s="43">
        <v>17049</v>
      </c>
      <c r="J38" s="37">
        <v>4</v>
      </c>
      <c r="K38" s="43">
        <v>16238</v>
      </c>
      <c r="L38" s="39">
        <v>7.0999999999999994E-2</v>
      </c>
      <c r="M38" s="37">
        <f>ROUND(K38*(1-L38),0)</f>
        <v>15085</v>
      </c>
      <c r="N38" s="28">
        <v>0.71499999999999997</v>
      </c>
      <c r="O38" s="25">
        <f t="shared" si="302"/>
        <v>10785.775</v>
      </c>
      <c r="P38" s="39">
        <v>0.26</v>
      </c>
      <c r="Q38" s="25">
        <f t="shared" si="303"/>
        <v>3922.1</v>
      </c>
      <c r="R38" s="39">
        <v>2.5000000000000001E-2</v>
      </c>
      <c r="S38" s="25">
        <f t="shared" si="304"/>
        <v>377.125</v>
      </c>
      <c r="T38" s="28">
        <v>0.2</v>
      </c>
      <c r="U38" s="25">
        <f t="shared" si="305"/>
        <v>3017</v>
      </c>
      <c r="V38" s="39">
        <v>0.51900000000000002</v>
      </c>
      <c r="W38" s="25">
        <f t="shared" si="306"/>
        <v>7829.1150000000007</v>
      </c>
      <c r="X38" s="39">
        <v>0.38</v>
      </c>
      <c r="Y38" s="25">
        <f t="shared" si="307"/>
        <v>5732.3</v>
      </c>
      <c r="Z38" s="47">
        <v>2.8300000000000001E-3</v>
      </c>
      <c r="AA38" s="18">
        <f t="shared" si="308"/>
        <v>42.690550000000002</v>
      </c>
      <c r="AB38" s="27">
        <f>IF(M38&gt;0,(AD38+AL38)/M38,0)</f>
        <v>3.0326702684786212E-3</v>
      </c>
      <c r="AC38" s="47">
        <v>1.9000000000000001E-4</v>
      </c>
      <c r="AD38" s="37">
        <f t="shared" si="309"/>
        <v>2.8661500000000002</v>
      </c>
      <c r="AE38" s="28">
        <v>0.21729999999999999</v>
      </c>
      <c r="AF38" s="41">
        <f t="shared" si="310"/>
        <v>40.779821800000001</v>
      </c>
      <c r="AG38" s="28">
        <f t="shared" si="311"/>
        <v>0.93367856876055577</v>
      </c>
      <c r="AH38" s="29">
        <f t="shared" si="7"/>
        <v>0.93812900579784586</v>
      </c>
      <c r="AI38" s="43">
        <v>206</v>
      </c>
      <c r="AJ38" s="39">
        <v>8.8999999999999996E-2</v>
      </c>
      <c r="AK38" s="28">
        <v>0.22850000000000001</v>
      </c>
      <c r="AL38" s="41">
        <f t="shared" si="312"/>
        <v>42.881681</v>
      </c>
      <c r="AM38" s="18">
        <v>1.65</v>
      </c>
      <c r="AN38" s="18"/>
      <c r="AO38" s="122">
        <f>AO37+AI38-AN38</f>
        <v>3349.1100000000019</v>
      </c>
      <c r="AP38" s="105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89"/>
      <c r="B39" s="49" t="s">
        <v>38</v>
      </c>
      <c r="C39" s="50"/>
      <c r="D39" s="51">
        <f t="shared" ref="D39" si="313">SUM(D36:D38)</f>
        <v>44880</v>
      </c>
      <c r="E39" s="51"/>
      <c r="F39" s="51">
        <f t="shared" ref="F39" si="314">SUM(F36:F38)</f>
        <v>44915</v>
      </c>
      <c r="G39" s="52"/>
      <c r="H39" s="52"/>
      <c r="I39" s="51">
        <f t="shared" ref="I39:K39" si="315">SUM(I36:I38)</f>
        <v>46681</v>
      </c>
      <c r="J39" s="52"/>
      <c r="K39" s="51">
        <f t="shared" si="315"/>
        <v>46422</v>
      </c>
      <c r="L39" s="21">
        <f t="shared" ref="L39" si="316">IF(K39&gt;0,(K36*L36+K37*L37+K38*L38)/K39,0)</f>
        <v>7.2940717763129548E-2</v>
      </c>
      <c r="M39" s="52">
        <f t="shared" ref="M39" si="317">M36+M37+M38</f>
        <v>43036</v>
      </c>
      <c r="N39" s="53">
        <f t="shared" ref="N39" si="318">IF(M39&gt;0,O39/M39,0)</f>
        <v>0.67455221210149652</v>
      </c>
      <c r="O39" s="54">
        <f t="shared" ref="O39" si="319">O36+O37+O38</f>
        <v>29030.029000000002</v>
      </c>
      <c r="P39" s="21">
        <f t="shared" ref="P39" si="320">IF(M39&gt;0,Q39/M39,0)</f>
        <v>0.2994703968770332</v>
      </c>
      <c r="Q39" s="54">
        <f t="shared" ref="Q39" si="321">Q36+Q37+Q38</f>
        <v>12888.008</v>
      </c>
      <c r="R39" s="21">
        <f t="shared" ref="R39" si="322">IF(M39&gt;0,S39/M39,0)</f>
        <v>2.5977391021470397E-2</v>
      </c>
      <c r="S39" s="54">
        <f t="shared" ref="S39" si="323">S36+S37+S38</f>
        <v>1117.963</v>
      </c>
      <c r="T39" s="21">
        <f t="shared" ref="T39" si="324">IF(M39&gt;0,U39/M39,0)</f>
        <v>0.19967208848405985</v>
      </c>
      <c r="U39" s="54">
        <f t="shared" ref="U39" si="325">U36+U37+U38</f>
        <v>8593.0879999999997</v>
      </c>
      <c r="V39" s="21">
        <f t="shared" ref="V39" si="326">IF(M39&gt;0,W39/M39,0)</f>
        <v>0.51184938191281715</v>
      </c>
      <c r="W39" s="54">
        <f t="shared" ref="W39" si="327">W36+W37+W38</f>
        <v>22027.95</v>
      </c>
      <c r="X39" s="21">
        <f t="shared" ref="X39" si="328">IF(M39&gt;0,Y39/M39,0)</f>
        <v>0.38</v>
      </c>
      <c r="Y39" s="54">
        <f t="shared" ref="Y39" si="329">Y36+Y37+Y38</f>
        <v>16353.68</v>
      </c>
      <c r="Z39" s="55">
        <f t="shared" ref="Z39" si="330">IF(M39&gt;0,AA39/M39,0)</f>
        <v>2.8820217957059207E-3</v>
      </c>
      <c r="AA39" s="56">
        <f t="shared" ref="AA39" si="331">SUM(AA36:AA38)</f>
        <v>124.03068999999999</v>
      </c>
      <c r="AB39" s="55">
        <f t="shared" ref="AB39" si="332">IF(M39&gt;0,(AB36*M36+AB37*M37+AB38*M38)/M39,0)</f>
        <v>3.0479591504786688E-3</v>
      </c>
      <c r="AC39" s="55">
        <f t="shared" ref="AC39" si="333">IF(K39&gt;0,(K36*AC36+K37*AC37+K38*AC38)/K39,0)</f>
        <v>1.9000000000000001E-4</v>
      </c>
      <c r="AD39" s="52">
        <f t="shared" ref="AD39" si="334">SUM(AD36:AD38)</f>
        <v>8.1768400000000003</v>
      </c>
      <c r="AE39" s="53">
        <f t="shared" ref="AE39" si="335">IF(K39&gt;0,(K36*AE36+K37*AE37+K38*AE38)/K39,0)</f>
        <v>0.21684733100685016</v>
      </c>
      <c r="AF39" s="58">
        <f t="shared" ref="AF39" si="336">SUM(AF36:AF38)</f>
        <v>116.798721</v>
      </c>
      <c r="AG39" s="53">
        <f t="shared" ref="AG39" si="337">IF(AND(AA39&gt;0),((AA36*AG36+AA37*AG37+AA38*AG38)/AA39),0)</f>
        <v>0.93489321844641959</v>
      </c>
      <c r="AH39" s="57">
        <f t="shared" si="7"/>
        <v>0.93844410875960127</v>
      </c>
      <c r="AI39" s="51">
        <f t="shared" ref="AI39" si="338">SUM(AI36:AI38)</f>
        <v>590</v>
      </c>
      <c r="AJ39" s="21">
        <f t="shared" ref="AJ39" si="339">IF(AI39&gt;0,(AJ36*AI36+AJ37*AI37+AJ38*AI38)/AI39,0)</f>
        <v>8.7054237288135605E-2</v>
      </c>
      <c r="AK39" s="53">
        <f t="shared" ref="AK39" si="340">IF(K39&gt;0,(AK36*K36+AK37*K37+AK38*K38)/K39,0)</f>
        <v>0.228331254577571</v>
      </c>
      <c r="AL39" s="58">
        <f t="shared" ref="AL39" si="341">SUM(AL36:AL38)</f>
        <v>122.99513</v>
      </c>
      <c r="AM39" s="56"/>
      <c r="AN39" s="56">
        <f t="shared" ref="AN39" si="342">SUM(AN36:AN38)</f>
        <v>1201.48</v>
      </c>
      <c r="AO39" s="106"/>
      <c r="AP39" s="107">
        <f>AO38</f>
        <v>3349.1100000000019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2">
      <c r="A40" s="187">
        <v>10</v>
      </c>
      <c r="B40" s="23">
        <v>1</v>
      </c>
      <c r="C40" s="11" t="s">
        <v>53</v>
      </c>
      <c r="D40" s="12">
        <v>5949</v>
      </c>
      <c r="E40" s="12">
        <v>0</v>
      </c>
      <c r="F40" s="12">
        <v>8658</v>
      </c>
      <c r="G40" s="13">
        <v>2.4</v>
      </c>
      <c r="H40" s="13">
        <v>4.0999999999999996</v>
      </c>
      <c r="I40" s="12">
        <v>10023</v>
      </c>
      <c r="J40" s="13">
        <v>5.9</v>
      </c>
      <c r="K40" s="12">
        <v>16068</v>
      </c>
      <c r="L40" s="14">
        <v>7.4999999999999997E-2</v>
      </c>
      <c r="M40" s="24">
        <f>ROUND(K40*(1-L40),0)</f>
        <v>14863</v>
      </c>
      <c r="N40" s="15">
        <v>0.77300000000000002</v>
      </c>
      <c r="O40" s="25">
        <f t="shared" ref="O40:O42" si="344">M40*N40</f>
        <v>11489.099</v>
      </c>
      <c r="P40" s="14">
        <v>0.188</v>
      </c>
      <c r="Q40" s="25">
        <f t="shared" ref="Q40:Q42" si="345">M40*P40</f>
        <v>2794.2440000000001</v>
      </c>
      <c r="R40" s="16">
        <v>3.9E-2</v>
      </c>
      <c r="S40" s="25">
        <f t="shared" ref="S40:S42" si="346">M40*R40</f>
        <v>579.65700000000004</v>
      </c>
      <c r="T40" s="26">
        <v>0.19800000000000001</v>
      </c>
      <c r="U40" s="25">
        <f t="shared" ref="U40:U42" si="347">M40*T40</f>
        <v>2942.8740000000003</v>
      </c>
      <c r="V40" s="16">
        <v>0.51900000000000002</v>
      </c>
      <c r="W40" s="25">
        <f t="shared" ref="W40:W42" si="348">M40*V40</f>
        <v>7713.8969999999999</v>
      </c>
      <c r="X40" s="16">
        <v>0.38</v>
      </c>
      <c r="Y40" s="25">
        <f t="shared" ref="Y40:Y42" si="349">X40*M40</f>
        <v>5647.9400000000005</v>
      </c>
      <c r="Z40" s="17">
        <v>2.8700000000000002E-3</v>
      </c>
      <c r="AA40" s="18">
        <f t="shared" ref="AA40:AA42" si="350">M40*Z40</f>
        <v>42.65681</v>
      </c>
      <c r="AB40" s="27">
        <f>IF(M40&gt;0,(AD40+AL40)/M40,0)</f>
        <v>3.2736765121442512E-3</v>
      </c>
      <c r="AC40" s="17">
        <v>2.1000000000000001E-4</v>
      </c>
      <c r="AD40" s="24">
        <f t="shared" ref="AD40:AD42" si="351">AC40*M40</f>
        <v>3.1212300000000002</v>
      </c>
      <c r="AE40" s="118">
        <v>0.21890000000000001</v>
      </c>
      <c r="AF40" s="30">
        <f t="shared" ref="AF40:AF42" si="352">AI40*(1-AJ40)*AE40</f>
        <v>43.871938000000007</v>
      </c>
      <c r="AG40" s="28">
        <f t="shared" ref="AG40:AG42" si="353">IF(AND(AE40&gt;0,AC40&gt;0,Z40&gt;0),((Z40-AC40)*AE40)/((AE40-AC40)*Z40),0)</f>
        <v>0.92771926850458775</v>
      </c>
      <c r="AH40" s="60">
        <f t="shared" si="7"/>
        <v>0.93671774343413716</v>
      </c>
      <c r="AI40" s="12">
        <v>220</v>
      </c>
      <c r="AJ40" s="14">
        <v>8.8999999999999996E-2</v>
      </c>
      <c r="AK40" s="15">
        <v>0.22720000000000001</v>
      </c>
      <c r="AL40" s="30">
        <f t="shared" ref="AL40:AL42" si="354">AI40*(1-AJ40)*AK40</f>
        <v>45.535424000000006</v>
      </c>
      <c r="AM40" s="19">
        <v>1.6</v>
      </c>
      <c r="AN40" s="19">
        <v>594.91999999999996</v>
      </c>
      <c r="AO40" s="102">
        <f>AO38+AI40-AN40-AP40</f>
        <v>2815.1900000000019</v>
      </c>
      <c r="AP40" s="103">
        <v>159</v>
      </c>
      <c r="AQ40" s="12"/>
      <c r="AR40" s="31"/>
      <c r="AS40" s="20"/>
      <c r="AT40" s="20"/>
      <c r="AU40" s="20"/>
      <c r="AV40" s="20"/>
    </row>
    <row r="41" spans="1:48" x14ac:dyDescent="0.2">
      <c r="A41" s="188"/>
      <c r="B41" s="33">
        <v>2</v>
      </c>
      <c r="C41" s="11" t="s">
        <v>54</v>
      </c>
      <c r="D41" s="34">
        <v>19351</v>
      </c>
      <c r="E41" s="34">
        <v>1</v>
      </c>
      <c r="F41" s="34">
        <v>17226</v>
      </c>
      <c r="G41" s="35">
        <v>2.1</v>
      </c>
      <c r="H41" s="35">
        <v>5.9</v>
      </c>
      <c r="I41" s="34">
        <v>17247</v>
      </c>
      <c r="J41" s="35">
        <v>5.0999999999999996</v>
      </c>
      <c r="K41" s="34">
        <v>16255</v>
      </c>
      <c r="L41" s="36">
        <v>7.2999999999999995E-2</v>
      </c>
      <c r="M41" s="37">
        <f>ROUND(K41*(1-L41),0)</f>
        <v>15068</v>
      </c>
      <c r="N41" s="38">
        <v>0.84699999999999998</v>
      </c>
      <c r="O41" s="25">
        <f t="shared" si="344"/>
        <v>12762.596</v>
      </c>
      <c r="P41" s="36">
        <v>0.14299999999999999</v>
      </c>
      <c r="Q41" s="25">
        <f t="shared" si="345"/>
        <v>2154.7239999999997</v>
      </c>
      <c r="R41" s="39">
        <v>0.01</v>
      </c>
      <c r="S41" s="25">
        <f t="shared" si="346"/>
        <v>150.68</v>
      </c>
      <c r="T41" s="28">
        <v>0.19400000000000001</v>
      </c>
      <c r="U41" s="25">
        <f t="shared" si="347"/>
        <v>2923.192</v>
      </c>
      <c r="V41" s="39">
        <v>0.52200000000000002</v>
      </c>
      <c r="W41" s="25">
        <f t="shared" si="348"/>
        <v>7865.4960000000001</v>
      </c>
      <c r="X41" s="39">
        <v>0.38</v>
      </c>
      <c r="Y41" s="25">
        <f t="shared" si="349"/>
        <v>5725.84</v>
      </c>
      <c r="Z41" s="40">
        <v>2.8400000000000001E-3</v>
      </c>
      <c r="AA41" s="18">
        <f t="shared" si="350"/>
        <v>42.793120000000002</v>
      </c>
      <c r="AB41" s="27">
        <f>IF(M41&gt;0,(AD41+AL41)/M41,0)</f>
        <v>2.873567932041412E-3</v>
      </c>
      <c r="AC41" s="40">
        <v>2.2000000000000001E-4</v>
      </c>
      <c r="AD41" s="37">
        <f t="shared" si="351"/>
        <v>3.3149600000000001</v>
      </c>
      <c r="AE41" s="28">
        <v>0.21829999999999999</v>
      </c>
      <c r="AF41" s="41">
        <f t="shared" si="352"/>
        <v>39.246847199999998</v>
      </c>
      <c r="AG41" s="28">
        <f t="shared" si="353"/>
        <v>0.92346586857904578</v>
      </c>
      <c r="AH41" s="29">
        <f t="shared" si="7"/>
        <v>0.92435450504144734</v>
      </c>
      <c r="AI41" s="34">
        <v>198</v>
      </c>
      <c r="AJ41" s="36">
        <v>9.1999999999999998E-2</v>
      </c>
      <c r="AK41" s="38">
        <v>0.22239999999999999</v>
      </c>
      <c r="AL41" s="41">
        <f t="shared" si="354"/>
        <v>39.983961599999994</v>
      </c>
      <c r="AM41" s="42">
        <v>1.7</v>
      </c>
      <c r="AN41" s="42"/>
      <c r="AO41" s="122">
        <f>AO40+AI41-AN41</f>
        <v>3013.1900000000019</v>
      </c>
      <c r="AP41" s="105"/>
      <c r="AQ41" s="43"/>
      <c r="AR41" s="44"/>
      <c r="AS41" s="45"/>
      <c r="AT41" s="45"/>
      <c r="AU41" s="45"/>
      <c r="AV41" s="45"/>
    </row>
    <row r="42" spans="1:48" x14ac:dyDescent="0.2">
      <c r="A42" s="188"/>
      <c r="B42" s="33">
        <v>3</v>
      </c>
      <c r="C42" s="11" t="s">
        <v>52</v>
      </c>
      <c r="D42" s="43">
        <v>16400</v>
      </c>
      <c r="E42" s="43">
        <v>2</v>
      </c>
      <c r="F42" s="43">
        <v>15256</v>
      </c>
      <c r="G42" s="37">
        <v>3.2</v>
      </c>
      <c r="H42" s="37">
        <v>4.5</v>
      </c>
      <c r="I42" s="43">
        <v>16155</v>
      </c>
      <c r="J42" s="37">
        <v>5.5</v>
      </c>
      <c r="K42" s="43">
        <v>16259</v>
      </c>
      <c r="L42" s="39">
        <v>7.4999999999999997E-2</v>
      </c>
      <c r="M42" s="37">
        <f>ROUND(K42*(1-L42),0)</f>
        <v>15040</v>
      </c>
      <c r="N42" s="28">
        <v>0.66700000000000004</v>
      </c>
      <c r="O42" s="25">
        <f t="shared" si="344"/>
        <v>10031.68</v>
      </c>
      <c r="P42" s="39">
        <v>0.29099999999999998</v>
      </c>
      <c r="Q42" s="25">
        <f t="shared" si="345"/>
        <v>4376.6399999999994</v>
      </c>
      <c r="R42" s="39">
        <v>4.2000000000000003E-2</v>
      </c>
      <c r="S42" s="25">
        <f t="shared" si="346"/>
        <v>631.68000000000006</v>
      </c>
      <c r="T42" s="28">
        <v>0.2</v>
      </c>
      <c r="U42" s="25">
        <f t="shared" si="347"/>
        <v>3008</v>
      </c>
      <c r="V42" s="39">
        <v>0.5</v>
      </c>
      <c r="W42" s="25">
        <f t="shared" si="348"/>
        <v>7520</v>
      </c>
      <c r="X42" s="39">
        <v>0.38</v>
      </c>
      <c r="Y42" s="25">
        <f t="shared" si="349"/>
        <v>5715.2</v>
      </c>
      <c r="Z42" s="47">
        <v>2.8300000000000001E-3</v>
      </c>
      <c r="AA42" s="18">
        <f t="shared" si="350"/>
        <v>42.563200000000002</v>
      </c>
      <c r="AB42" s="27">
        <f>IF(M42&gt;0,(AD42+AL42)/M42,0)</f>
        <v>3.1260560239361702E-3</v>
      </c>
      <c r="AC42" s="47">
        <v>2.3000000000000001E-4</v>
      </c>
      <c r="AD42" s="37">
        <f t="shared" si="351"/>
        <v>3.4592000000000001</v>
      </c>
      <c r="AE42" s="28">
        <v>0.2235</v>
      </c>
      <c r="AF42" s="41">
        <f t="shared" si="352"/>
        <v>43.093928999999996</v>
      </c>
      <c r="AG42" s="28">
        <f t="shared" si="353"/>
        <v>0.91967433621147665</v>
      </c>
      <c r="AH42" s="29">
        <f t="shared" si="7"/>
        <v>0.92736906353692072</v>
      </c>
      <c r="AI42" s="43">
        <v>214</v>
      </c>
      <c r="AJ42" s="39">
        <v>9.9000000000000005E-2</v>
      </c>
      <c r="AK42" s="28">
        <v>0.22589999999999999</v>
      </c>
      <c r="AL42" s="41">
        <f t="shared" si="354"/>
        <v>43.556682599999995</v>
      </c>
      <c r="AM42" s="18">
        <v>1.6</v>
      </c>
      <c r="AN42" s="18"/>
      <c r="AO42" s="122">
        <f>AO41+AI42-AN42</f>
        <v>3227.1900000000019</v>
      </c>
      <c r="AP42" s="105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89"/>
      <c r="B43" s="49" t="s">
        <v>38</v>
      </c>
      <c r="C43" s="50"/>
      <c r="D43" s="51">
        <f t="shared" ref="D43" si="355">SUM(D40:D42)</f>
        <v>41700</v>
      </c>
      <c r="E43" s="51"/>
      <c r="F43" s="51">
        <f t="shared" ref="F43" si="356">SUM(F40:F42)</f>
        <v>41140</v>
      </c>
      <c r="G43" s="52"/>
      <c r="H43" s="52"/>
      <c r="I43" s="51">
        <f t="shared" ref="I43:K43" si="357">SUM(I40:I42)</f>
        <v>43425</v>
      </c>
      <c r="J43" s="52"/>
      <c r="K43" s="51">
        <f t="shared" si="357"/>
        <v>48582</v>
      </c>
      <c r="L43" s="21">
        <f t="shared" ref="L43" si="358">IF(K43&gt;0,(K40*L40+K41*L41+K42*L42)/K43,0)</f>
        <v>7.4330822115186698E-2</v>
      </c>
      <c r="M43" s="52">
        <f t="shared" ref="M43" si="359">M40+M41+M42</f>
        <v>44971</v>
      </c>
      <c r="N43" s="53">
        <f t="shared" ref="N43" si="360">IF(M43&gt;0,O43/M43,0)</f>
        <v>0.76234406617598005</v>
      </c>
      <c r="O43" s="54">
        <f t="shared" ref="O43" si="361">O40+O41+O42</f>
        <v>34283.375</v>
      </c>
      <c r="P43" s="21">
        <f t="shared" ref="P43" si="362">IF(M43&gt;0,Q43/M43,0)</f>
        <v>0.2073693713726624</v>
      </c>
      <c r="Q43" s="54">
        <f t="shared" ref="Q43" si="363">Q40+Q41+Q42</f>
        <v>9325.6080000000002</v>
      </c>
      <c r="R43" s="21">
        <f t="shared" ref="R43" si="364">IF(M43&gt;0,S43/M43,0)</f>
        <v>3.0286562451357541E-2</v>
      </c>
      <c r="S43" s="54">
        <f t="shared" ref="S43" si="365">S40+S41+S42</f>
        <v>1362.0170000000001</v>
      </c>
      <c r="T43" s="21">
        <f t="shared" ref="T43" si="366">IF(M43&gt;0,U43/M43,0)</f>
        <v>0.19732863400858333</v>
      </c>
      <c r="U43" s="54">
        <f t="shared" ref="U43" si="367">U40+U41+U42</f>
        <v>8874.0660000000007</v>
      </c>
      <c r="V43" s="21">
        <f t="shared" ref="V43" si="368">IF(M43&gt;0,W43/M43,0)</f>
        <v>0.51365086389006254</v>
      </c>
      <c r="W43" s="54">
        <f t="shared" ref="W43" si="369">W40+W41+W42</f>
        <v>23099.393</v>
      </c>
      <c r="X43" s="21">
        <f t="shared" ref="X43" si="370">IF(M43&gt;0,Y43/M43,0)</f>
        <v>0.38</v>
      </c>
      <c r="Y43" s="54">
        <f t="shared" ref="Y43" si="371">Y40+Y41+Y42</f>
        <v>17088.98</v>
      </c>
      <c r="Z43" s="55">
        <f t="shared" ref="Z43" si="372">IF(M43&gt;0,AA43/M43,0)</f>
        <v>2.846570678881946E-3</v>
      </c>
      <c r="AA43" s="56">
        <f t="shared" ref="AA43" si="373">SUM(AA40:AA42)</f>
        <v>128.01312999999999</v>
      </c>
      <c r="AB43" s="55">
        <f t="shared" ref="AB43" si="374">IF(M43&gt;0,(AB40*M40+AB41*M41+AB42*M42)/M43,0)</f>
        <v>3.0902461186097709E-3</v>
      </c>
      <c r="AC43" s="55">
        <f t="shared" ref="AC43" si="375">IF(K43&gt;0,(K40*AC40+K41*AC41+K42*AC42)/K43,0)</f>
        <v>2.2003931497262364E-4</v>
      </c>
      <c r="AD43" s="52">
        <f t="shared" ref="AD43" si="376">SUM(AD40:AD42)</f>
        <v>9.895389999999999</v>
      </c>
      <c r="AE43" s="53">
        <f t="shared" ref="AE43" si="377">IF(K43&gt;0,(K40*AE40+K41*AE41+K42*AE42)/K43,0)</f>
        <v>0.22023873451072415</v>
      </c>
      <c r="AF43" s="58">
        <f t="shared" ref="AF43" si="378">SUM(AF40:AF42)</f>
        <v>126.21271419999999</v>
      </c>
      <c r="AG43" s="53">
        <f t="shared" ref="AG43" si="379">IF(AND(AA43&gt;0),((AA40*AG40+AA41*AG41+AA42*AG42)/AA43),0)</f>
        <v>0.9236225456481133</v>
      </c>
      <c r="AH43" s="57">
        <f t="shared" si="7"/>
        <v>0.92970410195329256</v>
      </c>
      <c r="AI43" s="51">
        <f t="shared" ref="AI43" si="380">SUM(AI40:AI42)</f>
        <v>632</v>
      </c>
      <c r="AJ43" s="21">
        <f t="shared" ref="AJ43" si="381">IF(AI43&gt;0,(AJ40*AI40+AJ41*AI41+AJ42*AI42)/AI43,0)</f>
        <v>9.3325949367088601E-2</v>
      </c>
      <c r="AK43" s="53">
        <f t="shared" ref="AK43" si="382">IF(K43&gt;0,(AK40*K40+AK41*K41+AK42*K42)/K43,0)</f>
        <v>0.22515890041579184</v>
      </c>
      <c r="AL43" s="58">
        <f t="shared" ref="AL43" si="383">SUM(AL40:AL42)</f>
        <v>129.07606819999998</v>
      </c>
      <c r="AM43" s="56"/>
      <c r="AN43" s="56">
        <f t="shared" ref="AN43" si="384">SUM(AN40:AN42)</f>
        <v>594.91999999999996</v>
      </c>
      <c r="AO43" s="106"/>
      <c r="AP43" s="107">
        <f>AO42</f>
        <v>3227.1900000000019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2">
      <c r="A44" s="187">
        <v>11</v>
      </c>
      <c r="B44" s="23">
        <v>1</v>
      </c>
      <c r="C44" s="11" t="s">
        <v>53</v>
      </c>
      <c r="D44" s="12">
        <v>14415</v>
      </c>
      <c r="E44" s="12">
        <v>0</v>
      </c>
      <c r="F44" s="12">
        <v>15510</v>
      </c>
      <c r="G44" s="13">
        <v>2.1</v>
      </c>
      <c r="H44" s="13">
        <v>4.5999999999999996</v>
      </c>
      <c r="I44" s="12">
        <v>12189</v>
      </c>
      <c r="J44" s="13">
        <v>5.5</v>
      </c>
      <c r="K44" s="12">
        <v>16307</v>
      </c>
      <c r="L44" s="14">
        <v>7.3999999999999996E-2</v>
      </c>
      <c r="M44" s="24">
        <f>ROUND(K44*(1-L44),0)</f>
        <v>15100</v>
      </c>
      <c r="N44" s="15">
        <v>0.78300000000000003</v>
      </c>
      <c r="O44" s="25">
        <f t="shared" ref="O44:O46" si="386">M44*N44</f>
        <v>11823.300000000001</v>
      </c>
      <c r="P44" s="14">
        <v>0.154</v>
      </c>
      <c r="Q44" s="25">
        <f t="shared" ref="Q44:Q46" si="387">M44*P44</f>
        <v>2325.4</v>
      </c>
      <c r="R44" s="16">
        <v>6.3E-2</v>
      </c>
      <c r="S44" s="25">
        <f t="shared" ref="S44:S46" si="388">M44*R44</f>
        <v>951.3</v>
      </c>
      <c r="T44" s="26">
        <v>0.183</v>
      </c>
      <c r="U44" s="25">
        <f t="shared" ref="U44:U46" si="389">M44*T44</f>
        <v>2763.2999999999997</v>
      </c>
      <c r="V44" s="16">
        <v>0.51700000000000002</v>
      </c>
      <c r="W44" s="25">
        <f t="shared" ref="W44:W46" si="390">M44*V44</f>
        <v>7806.7</v>
      </c>
      <c r="X44" s="16">
        <v>0.38</v>
      </c>
      <c r="Y44" s="25">
        <f t="shared" ref="Y44:Y46" si="391">X44*M44</f>
        <v>5738</v>
      </c>
      <c r="Z44" s="17">
        <v>2.8500000000000001E-3</v>
      </c>
      <c r="AA44" s="18">
        <f t="shared" ref="AA44:AA46" si="392">M44*Z44</f>
        <v>43.035000000000004</v>
      </c>
      <c r="AB44" s="27">
        <f>IF(M44&gt;0,(AD44+AL44)/M44,0)</f>
        <v>3.3903652450331129E-3</v>
      </c>
      <c r="AC44" s="17">
        <v>2.4000000000000001E-4</v>
      </c>
      <c r="AD44" s="24">
        <f t="shared" ref="AD44:AD46" si="393">AC44*M44</f>
        <v>3.6240000000000001</v>
      </c>
      <c r="AE44" s="118">
        <v>0.22509999999999999</v>
      </c>
      <c r="AF44" s="30">
        <f t="shared" ref="AF44:AF46" si="394">AI44*(1-AJ44)*AE44</f>
        <v>45.220113900000001</v>
      </c>
      <c r="AG44" s="28">
        <f t="shared" ref="AG44:AG46" si="395">IF(AND(AE44&gt;0,AC44&gt;0,Z44&gt;0),((Z44-AC44)*AE44)/((AE44-AC44)*Z44),0)</f>
        <v>0.91676692398076931</v>
      </c>
      <c r="AH44" s="60">
        <f t="shared" si="7"/>
        <v>0.93015389028368733</v>
      </c>
      <c r="AI44" s="12">
        <v>221</v>
      </c>
      <c r="AJ44" s="14">
        <v>9.0999999999999998E-2</v>
      </c>
      <c r="AK44" s="15">
        <v>0.23680000000000001</v>
      </c>
      <c r="AL44" s="30">
        <f t="shared" ref="AL44:AL46" si="396">AI44*(1-AJ44)*AK44</f>
        <v>47.570515200000003</v>
      </c>
      <c r="AM44" s="19">
        <v>1.65</v>
      </c>
      <c r="AN44" s="19"/>
      <c r="AO44" s="102">
        <f>AO42+AI44-AN44-AP44</f>
        <v>3448.1900000000019</v>
      </c>
      <c r="AP44" s="103"/>
      <c r="AQ44" s="12"/>
      <c r="AR44" s="31"/>
      <c r="AS44" s="20"/>
      <c r="AT44" s="20"/>
      <c r="AU44" s="20"/>
      <c r="AV44" s="20"/>
    </row>
    <row r="45" spans="1:48" x14ac:dyDescent="0.2">
      <c r="A45" s="188"/>
      <c r="B45" s="33">
        <v>2</v>
      </c>
      <c r="C45" s="46" t="s">
        <v>50</v>
      </c>
      <c r="D45" s="34">
        <v>19890</v>
      </c>
      <c r="E45" s="34">
        <v>1</v>
      </c>
      <c r="F45" s="34">
        <v>15498</v>
      </c>
      <c r="G45" s="35">
        <v>1.6</v>
      </c>
      <c r="H45" s="35">
        <v>5.3</v>
      </c>
      <c r="I45" s="34">
        <v>16857</v>
      </c>
      <c r="J45" s="35">
        <v>5.3</v>
      </c>
      <c r="K45" s="34">
        <v>16274</v>
      </c>
      <c r="L45" s="36">
        <v>7.3999999999999996E-2</v>
      </c>
      <c r="M45" s="37">
        <f>ROUND(K45*(1-L45),0)</f>
        <v>15070</v>
      </c>
      <c r="N45" s="38">
        <v>0.76300000000000001</v>
      </c>
      <c r="O45" s="25">
        <f t="shared" si="386"/>
        <v>11498.41</v>
      </c>
      <c r="P45" s="36">
        <v>0.17399999999999999</v>
      </c>
      <c r="Q45" s="25">
        <f t="shared" si="387"/>
        <v>2622.18</v>
      </c>
      <c r="R45" s="39">
        <v>6.3E-2</v>
      </c>
      <c r="S45" s="25">
        <f t="shared" si="388"/>
        <v>949.41</v>
      </c>
      <c r="T45" s="28">
        <v>0.191</v>
      </c>
      <c r="U45" s="25">
        <f t="shared" si="389"/>
        <v>2878.37</v>
      </c>
      <c r="V45" s="39">
        <v>0.50700000000000001</v>
      </c>
      <c r="W45" s="25">
        <f t="shared" si="390"/>
        <v>7640.49</v>
      </c>
      <c r="X45" s="39">
        <v>0.38</v>
      </c>
      <c r="Y45" s="25">
        <f t="shared" si="391"/>
        <v>5726.6</v>
      </c>
      <c r="Z45" s="40">
        <v>2.9099999999999998E-3</v>
      </c>
      <c r="AA45" s="18">
        <f t="shared" si="392"/>
        <v>43.853699999999996</v>
      </c>
      <c r="AB45" s="27">
        <f>IF(M45&gt;0,(AD45+AL45)/M45,0)</f>
        <v>3.0918829197080287E-3</v>
      </c>
      <c r="AC45" s="40">
        <v>2.3000000000000001E-4</v>
      </c>
      <c r="AD45" s="37">
        <f t="shared" si="393"/>
        <v>3.4661</v>
      </c>
      <c r="AE45" s="28">
        <v>0.2286</v>
      </c>
      <c r="AF45" s="41">
        <f t="shared" si="394"/>
        <v>41.882720399999997</v>
      </c>
      <c r="AG45" s="28">
        <f t="shared" si="395"/>
        <v>0.92188973491652393</v>
      </c>
      <c r="AH45" s="29">
        <f t="shared" si="7"/>
        <v>0.92651693518448519</v>
      </c>
      <c r="AI45" s="34">
        <v>202</v>
      </c>
      <c r="AJ45" s="36">
        <v>9.2999999999999999E-2</v>
      </c>
      <c r="AK45" s="38">
        <v>0.2354</v>
      </c>
      <c r="AL45" s="41">
        <f t="shared" si="396"/>
        <v>43.128575599999998</v>
      </c>
      <c r="AM45" s="42">
        <v>1.65</v>
      </c>
      <c r="AN45" s="42"/>
      <c r="AO45" s="122">
        <f>AO44+AI45-AN45</f>
        <v>3650.1900000000019</v>
      </c>
      <c r="AP45" s="105"/>
      <c r="AQ45" s="43"/>
      <c r="AR45" s="44"/>
      <c r="AS45" s="45"/>
      <c r="AT45" s="45"/>
      <c r="AU45" s="45"/>
      <c r="AV45" s="45"/>
    </row>
    <row r="46" spans="1:48" x14ac:dyDescent="0.2">
      <c r="A46" s="188"/>
      <c r="B46" s="33">
        <v>3</v>
      </c>
      <c r="C46" s="11" t="s">
        <v>52</v>
      </c>
      <c r="D46" s="43">
        <v>15395</v>
      </c>
      <c r="E46" s="43">
        <v>2</v>
      </c>
      <c r="F46" s="43">
        <v>15897</v>
      </c>
      <c r="G46" s="37">
        <v>2.9</v>
      </c>
      <c r="H46" s="37">
        <v>5.4</v>
      </c>
      <c r="I46" s="43">
        <v>16497</v>
      </c>
      <c r="J46" s="37">
        <v>5.3</v>
      </c>
      <c r="K46" s="43">
        <v>16296</v>
      </c>
      <c r="L46" s="39">
        <v>7.3999999999999996E-2</v>
      </c>
      <c r="M46" s="37">
        <f>ROUND(K46*(1-L46),0)</f>
        <v>15090</v>
      </c>
      <c r="N46" s="28">
        <v>0.74299999999999999</v>
      </c>
      <c r="O46" s="25">
        <f t="shared" si="386"/>
        <v>11211.87</v>
      </c>
      <c r="P46" s="39">
        <v>0.23899999999999999</v>
      </c>
      <c r="Q46" s="25">
        <f t="shared" si="387"/>
        <v>3606.5099999999998</v>
      </c>
      <c r="R46" s="39">
        <v>1.7999999999999999E-2</v>
      </c>
      <c r="S46" s="25">
        <f t="shared" si="388"/>
        <v>271.62</v>
      </c>
      <c r="T46" s="28">
        <v>0.187</v>
      </c>
      <c r="U46" s="25">
        <f t="shared" si="389"/>
        <v>2821.83</v>
      </c>
      <c r="V46" s="39">
        <v>0.51700000000000002</v>
      </c>
      <c r="W46" s="25">
        <f t="shared" si="390"/>
        <v>7801.5300000000007</v>
      </c>
      <c r="X46" s="39">
        <v>0.38</v>
      </c>
      <c r="Y46" s="25">
        <f t="shared" si="391"/>
        <v>5734.2</v>
      </c>
      <c r="Z46" s="47">
        <v>3.0100000000000001E-3</v>
      </c>
      <c r="AA46" s="18">
        <f t="shared" si="392"/>
        <v>45.420900000000003</v>
      </c>
      <c r="AB46" s="27">
        <f>IF(M46&gt;0,(AD46+AL46)/M46,0)</f>
        <v>3.2488735387673959E-3</v>
      </c>
      <c r="AC46" s="47">
        <v>2.2000000000000001E-4</v>
      </c>
      <c r="AD46" s="37">
        <f t="shared" si="393"/>
        <v>3.3198000000000003</v>
      </c>
      <c r="AE46" s="28">
        <v>0.22950000000000001</v>
      </c>
      <c r="AF46" s="41">
        <f t="shared" si="394"/>
        <v>44.017870500000001</v>
      </c>
      <c r="AG46" s="28">
        <f t="shared" si="395"/>
        <v>0.92779969304458498</v>
      </c>
      <c r="AH46" s="29">
        <f t="shared" si="7"/>
        <v>0.93314570754094217</v>
      </c>
      <c r="AI46" s="43">
        <v>211</v>
      </c>
      <c r="AJ46" s="39">
        <v>9.0999999999999998E-2</v>
      </c>
      <c r="AK46" s="28">
        <v>0.23830000000000001</v>
      </c>
      <c r="AL46" s="41">
        <f t="shared" si="396"/>
        <v>45.705701700000006</v>
      </c>
      <c r="AM46" s="18">
        <v>1.65</v>
      </c>
      <c r="AN46" s="18"/>
      <c r="AO46" s="122">
        <f>AO45+AI46-AN46</f>
        <v>3861.1900000000019</v>
      </c>
      <c r="AP46" s="105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89"/>
      <c r="B47" s="49" t="s">
        <v>38</v>
      </c>
      <c r="C47" s="50"/>
      <c r="D47" s="51">
        <f t="shared" ref="D47" si="397">SUM(D44:D46)</f>
        <v>49700</v>
      </c>
      <c r="E47" s="51"/>
      <c r="F47" s="51">
        <f t="shared" ref="F47" si="398">SUM(F44:F46)</f>
        <v>46905</v>
      </c>
      <c r="G47" s="52"/>
      <c r="H47" s="52"/>
      <c r="I47" s="51">
        <f t="shared" ref="I47:K47" si="399">SUM(I44:I46)</f>
        <v>45543</v>
      </c>
      <c r="J47" s="52"/>
      <c r="K47" s="51">
        <f t="shared" si="399"/>
        <v>48877</v>
      </c>
      <c r="L47" s="21">
        <f t="shared" ref="L47" si="400">IF(K47&gt;0,(K44*L44+K45*L45+K46*L46)/K47,0)</f>
        <v>7.3999999999999996E-2</v>
      </c>
      <c r="M47" s="52">
        <f t="shared" ref="M47" si="401">M44+M45+M46</f>
        <v>45260</v>
      </c>
      <c r="N47" s="53">
        <f t="shared" ref="N47" si="402">IF(M47&gt;0,O47/M47,0)</f>
        <v>0.76300441891294746</v>
      </c>
      <c r="O47" s="54">
        <f t="shared" ref="O47" si="403">O44+O45+O46</f>
        <v>34533.58</v>
      </c>
      <c r="P47" s="21">
        <f t="shared" ref="P47" si="404">IF(M47&gt;0,Q47/M47,0)</f>
        <v>0.18899889527176314</v>
      </c>
      <c r="Q47" s="54">
        <f t="shared" ref="Q47" si="405">Q44+Q45+Q46</f>
        <v>8554.09</v>
      </c>
      <c r="R47" s="21">
        <f t="shared" ref="R47" si="406">IF(M47&gt;0,S47/M47,0)</f>
        <v>4.7996685815289437E-2</v>
      </c>
      <c r="S47" s="54">
        <f t="shared" ref="S47" si="407">S44+S45+S46</f>
        <v>2172.33</v>
      </c>
      <c r="T47" s="21">
        <f t="shared" ref="T47" si="408">IF(M47&gt;0,U47/M47,0)</f>
        <v>0.18699734865223155</v>
      </c>
      <c r="U47" s="54">
        <f t="shared" ref="U47" si="409">U44+U45+U46</f>
        <v>8463.5</v>
      </c>
      <c r="V47" s="21">
        <f t="shared" ref="V47" si="410">IF(M47&gt;0,W47/M47,0)</f>
        <v>0.5136703490941229</v>
      </c>
      <c r="W47" s="54">
        <f t="shared" ref="W47" si="411">W44+W45+W46</f>
        <v>23248.720000000001</v>
      </c>
      <c r="X47" s="21">
        <f t="shared" ref="X47" si="412">IF(M47&gt;0,Y47/M47,0)</f>
        <v>0.38</v>
      </c>
      <c r="Y47" s="54">
        <f t="shared" ref="Y47" si="413">Y44+Y45+Y46</f>
        <v>17198.8</v>
      </c>
      <c r="Z47" s="55">
        <f t="shared" ref="Z47" si="414">IF(M47&gt;0,AA47/M47,0)</f>
        <v>2.9233230225364556E-3</v>
      </c>
      <c r="AA47" s="56">
        <f t="shared" ref="AA47" si="415">SUM(AA44:AA46)</f>
        <v>132.30959999999999</v>
      </c>
      <c r="AB47" s="55">
        <f t="shared" ref="AB47" si="416">IF(M47&gt;0,(AB44*M44+AB45*M45+AB46*M46)/M47,0)</f>
        <v>3.2438067277949624E-3</v>
      </c>
      <c r="AC47" s="55">
        <f t="shared" ref="AC47" si="417">IF(K47&gt;0,(K44*AC44+K45*AC45+K46*AC46)/K47,0)</f>
        <v>2.3000225054729221E-4</v>
      </c>
      <c r="AD47" s="52">
        <f t="shared" ref="AD47" si="418">SUM(AD44:AD46)</f>
        <v>10.4099</v>
      </c>
      <c r="AE47" s="53">
        <f t="shared" ref="AE47" si="419">IF(K47&gt;0,(K44*AE44+K45*AE45+K46*AE46)/K47,0)</f>
        <v>0.2277323505943491</v>
      </c>
      <c r="AF47" s="58">
        <f t="shared" ref="AF47" si="420">SUM(AF44:AF46)</f>
        <v>131.1207048</v>
      </c>
      <c r="AG47" s="53">
        <f t="shared" ref="AG47" si="421">IF(AND(AA47&gt;0),((AA44*AG44+AA45*AG45+AA46*AG46)/AA47),0)</f>
        <v>0.92225233482249191</v>
      </c>
      <c r="AH47" s="57">
        <f t="shared" si="7"/>
        <v>0.92999812990592545</v>
      </c>
      <c r="AI47" s="51">
        <f t="shared" ref="AI47" si="422">SUM(AI44:AI46)</f>
        <v>634</v>
      </c>
      <c r="AJ47" s="21">
        <f t="shared" ref="AJ47" si="423">IF(AI47&gt;0,(AJ44*AI44+AJ45*AI45+AJ46*AI46)/AI47,0)</f>
        <v>9.1637223974763413E-2</v>
      </c>
      <c r="AK47" s="53">
        <f t="shared" ref="AK47" si="424">IF(K47&gt;0,(AK44*K44+AK45*K45+AK46*K46)/K47,0)</f>
        <v>0.23683397098839945</v>
      </c>
      <c r="AL47" s="58">
        <f t="shared" ref="AL47" si="425">SUM(AL44:AL46)</f>
        <v>136.40479249999999</v>
      </c>
      <c r="AM47" s="56"/>
      <c r="AN47" s="56">
        <f t="shared" ref="AN47" si="426">SUM(AN44:AN46)</f>
        <v>0</v>
      </c>
      <c r="AO47" s="106"/>
      <c r="AP47" s="107">
        <f>AO46</f>
        <v>3861.1900000000019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2">
      <c r="A48" s="187">
        <v>12</v>
      </c>
      <c r="B48" s="23">
        <v>1</v>
      </c>
      <c r="C48" s="11" t="s">
        <v>53</v>
      </c>
      <c r="D48" s="12">
        <v>14336</v>
      </c>
      <c r="E48" s="12">
        <v>0</v>
      </c>
      <c r="F48" s="12">
        <v>15997</v>
      </c>
      <c r="G48" s="13">
        <v>3.1</v>
      </c>
      <c r="H48" s="13">
        <v>6</v>
      </c>
      <c r="I48" s="12">
        <v>16994</v>
      </c>
      <c r="J48" s="13">
        <v>5.2</v>
      </c>
      <c r="K48" s="12">
        <v>16359</v>
      </c>
      <c r="L48" s="14">
        <v>7.8E-2</v>
      </c>
      <c r="M48" s="24">
        <f>ROUND(K48*(1-L48),0)</f>
        <v>15083</v>
      </c>
      <c r="N48" s="15">
        <v>0.71399999999999997</v>
      </c>
      <c r="O48" s="25">
        <f t="shared" ref="O48:O50" si="428">M48*N48</f>
        <v>10769.261999999999</v>
      </c>
      <c r="P48" s="14">
        <v>0.21299999999999999</v>
      </c>
      <c r="Q48" s="25">
        <f t="shared" ref="Q48:Q50" si="429">M48*P48</f>
        <v>3212.6790000000001</v>
      </c>
      <c r="R48" s="16">
        <v>7.2999999999999995E-2</v>
      </c>
      <c r="S48" s="25">
        <f t="shared" ref="S48:S50" si="430">M48*R48</f>
        <v>1101.059</v>
      </c>
      <c r="T48" s="26">
        <v>0.19700000000000001</v>
      </c>
      <c r="U48" s="25">
        <f t="shared" ref="U48:U50" si="431">M48*T48</f>
        <v>2971.3510000000001</v>
      </c>
      <c r="V48" s="16">
        <v>0.51700000000000002</v>
      </c>
      <c r="W48" s="25">
        <f t="shared" ref="W48:W50" si="432">M48*V48</f>
        <v>7797.9110000000001</v>
      </c>
      <c r="X48" s="16">
        <v>0.38</v>
      </c>
      <c r="Y48" s="25">
        <f t="shared" ref="Y48:Y50" si="433">X48*M48</f>
        <v>5731.54</v>
      </c>
      <c r="Z48" s="17">
        <v>3.0000000000000001E-3</v>
      </c>
      <c r="AA48" s="18">
        <f t="shared" ref="AA48:AA50" si="434">M48*Z48</f>
        <v>45.249000000000002</v>
      </c>
      <c r="AB48" s="27">
        <f>IF(M48&gt;0,(AD48+AL48)/M48,0)</f>
        <v>3.5059221308758205E-3</v>
      </c>
      <c r="AC48" s="17">
        <v>2.1000000000000001E-4</v>
      </c>
      <c r="AD48" s="24">
        <f t="shared" ref="AD48:AD50" si="435">AC48*M48</f>
        <v>3.16743</v>
      </c>
      <c r="AE48" s="118">
        <v>0.22309999999999999</v>
      </c>
      <c r="AF48" s="30">
        <f t="shared" ref="AF48:AF50" si="436">AI48*(1-AJ48)*AE48</f>
        <v>47.867220500000002</v>
      </c>
      <c r="AG48" s="28">
        <f t="shared" ref="AG48:AG50" si="437">IF(AND(AE48&gt;0,AC48&gt;0,Z48&gt;0),((Z48-AC48)*AE48)/((AE48-AC48)*Z48),0)</f>
        <v>0.93087621696801104</v>
      </c>
      <c r="AH48" s="60">
        <f t="shared" si="7"/>
        <v>0.94095417931563263</v>
      </c>
      <c r="AI48" s="12">
        <v>235</v>
      </c>
      <c r="AJ48" s="14">
        <v>8.6999999999999994E-2</v>
      </c>
      <c r="AK48" s="15">
        <v>0.23169999999999999</v>
      </c>
      <c r="AL48" s="30">
        <f t="shared" ref="AL48:AL50" si="438">AI48*(1-AJ48)*AK48</f>
        <v>49.712393499999997</v>
      </c>
      <c r="AM48" s="19">
        <v>1.7</v>
      </c>
      <c r="AN48" s="19"/>
      <c r="AO48" s="102">
        <f>AO46+AI48-AN48-AP48</f>
        <v>4096.1900000000023</v>
      </c>
      <c r="AP48" s="103"/>
      <c r="AQ48" s="12"/>
      <c r="AR48" s="31"/>
      <c r="AS48" s="20"/>
      <c r="AT48" s="20"/>
      <c r="AU48" s="20"/>
      <c r="AV48" s="20"/>
    </row>
    <row r="49" spans="1:48" x14ac:dyDescent="0.2">
      <c r="A49" s="188"/>
      <c r="B49" s="33">
        <v>2</v>
      </c>
      <c r="C49" s="46" t="s">
        <v>50</v>
      </c>
      <c r="D49" s="34">
        <v>18697</v>
      </c>
      <c r="E49" s="34">
        <v>0</v>
      </c>
      <c r="F49" s="34">
        <v>14314</v>
      </c>
      <c r="G49" s="35">
        <v>2.2999999999999998</v>
      </c>
      <c r="H49" s="35">
        <v>5.4</v>
      </c>
      <c r="I49" s="34">
        <v>15741</v>
      </c>
      <c r="J49" s="35">
        <v>5.3</v>
      </c>
      <c r="K49" s="34">
        <v>16366</v>
      </c>
      <c r="L49" s="36">
        <v>7.3999999999999996E-2</v>
      </c>
      <c r="M49" s="37">
        <f>ROUND(K49*(1-L49),0)</f>
        <v>15155</v>
      </c>
      <c r="N49" s="38">
        <v>0.75800000000000001</v>
      </c>
      <c r="O49" s="25">
        <f t="shared" si="428"/>
        <v>11487.49</v>
      </c>
      <c r="P49" s="36">
        <v>0.20799999999999999</v>
      </c>
      <c r="Q49" s="25">
        <f t="shared" si="429"/>
        <v>3152.24</v>
      </c>
      <c r="R49" s="39">
        <v>3.4000000000000002E-2</v>
      </c>
      <c r="S49" s="25">
        <f t="shared" si="430"/>
        <v>515.27</v>
      </c>
      <c r="T49" s="28">
        <v>0.20399999999999999</v>
      </c>
      <c r="U49" s="25">
        <f t="shared" si="431"/>
        <v>3091.62</v>
      </c>
      <c r="V49" s="39">
        <v>0.50700000000000001</v>
      </c>
      <c r="W49" s="25">
        <f t="shared" si="432"/>
        <v>7683.585</v>
      </c>
      <c r="X49" s="39">
        <v>0.39</v>
      </c>
      <c r="Y49" s="25">
        <f t="shared" si="433"/>
        <v>5910.45</v>
      </c>
      <c r="Z49" s="40">
        <v>2.97E-3</v>
      </c>
      <c r="AA49" s="18">
        <f t="shared" si="434"/>
        <v>45.010350000000003</v>
      </c>
      <c r="AB49" s="27">
        <f>IF(M49&gt;0,(AD49+AL49)/M49,0)</f>
        <v>3.2060263279445724E-3</v>
      </c>
      <c r="AC49" s="40">
        <v>2.0000000000000001E-4</v>
      </c>
      <c r="AD49" s="37">
        <f t="shared" si="435"/>
        <v>3.0310000000000001</v>
      </c>
      <c r="AE49" s="28">
        <v>0.22289999999999999</v>
      </c>
      <c r="AF49" s="41">
        <f t="shared" si="436"/>
        <v>44.016062999999995</v>
      </c>
      <c r="AG49" s="28">
        <f t="shared" si="437"/>
        <v>0.93349752577413114</v>
      </c>
      <c r="AH49" s="29">
        <f t="shared" si="7"/>
        <v>0.93843103143440554</v>
      </c>
      <c r="AI49" s="34">
        <v>217</v>
      </c>
      <c r="AJ49" s="36">
        <v>0.09</v>
      </c>
      <c r="AK49" s="38">
        <v>0.23069999999999999</v>
      </c>
      <c r="AL49" s="41">
        <f t="shared" si="438"/>
        <v>45.556328999999998</v>
      </c>
      <c r="AM49" s="42">
        <v>1.68</v>
      </c>
      <c r="AN49" s="42"/>
      <c r="AO49" s="122">
        <f>AO48+AI49-AN49</f>
        <v>4313.1900000000023</v>
      </c>
      <c r="AP49" s="105"/>
      <c r="AQ49" s="43"/>
      <c r="AR49" s="44"/>
      <c r="AS49" s="45"/>
      <c r="AT49" s="45"/>
      <c r="AU49" s="45"/>
      <c r="AV49" s="45"/>
    </row>
    <row r="50" spans="1:48" x14ac:dyDescent="0.2">
      <c r="A50" s="188"/>
      <c r="B50" s="33">
        <v>3</v>
      </c>
      <c r="C50" s="11" t="s">
        <v>51</v>
      </c>
      <c r="D50" s="43">
        <v>16127</v>
      </c>
      <c r="E50" s="43">
        <v>0</v>
      </c>
      <c r="F50" s="43">
        <v>16909</v>
      </c>
      <c r="G50" s="37">
        <v>2.4</v>
      </c>
      <c r="H50" s="37">
        <v>6.8</v>
      </c>
      <c r="I50" s="43">
        <v>17317</v>
      </c>
      <c r="J50" s="37">
        <v>5.0999999999999996</v>
      </c>
      <c r="K50" s="43">
        <v>16393</v>
      </c>
      <c r="L50" s="39">
        <v>7.4999999999999997E-2</v>
      </c>
      <c r="M50" s="37">
        <f>ROUND(K50*(1-L50),0)</f>
        <v>15164</v>
      </c>
      <c r="N50" s="28">
        <v>0.629</v>
      </c>
      <c r="O50" s="25">
        <f t="shared" si="428"/>
        <v>9538.1560000000009</v>
      </c>
      <c r="P50" s="39">
        <v>0.34300000000000003</v>
      </c>
      <c r="Q50" s="25">
        <f t="shared" si="429"/>
        <v>5201.2520000000004</v>
      </c>
      <c r="R50" s="39">
        <v>2.8000000000000001E-2</v>
      </c>
      <c r="S50" s="25">
        <f t="shared" si="430"/>
        <v>424.59199999999998</v>
      </c>
      <c r="T50" s="28">
        <v>0.19400000000000001</v>
      </c>
      <c r="U50" s="25">
        <f t="shared" si="431"/>
        <v>2941.8160000000003</v>
      </c>
      <c r="V50" s="39">
        <v>0.52200000000000002</v>
      </c>
      <c r="W50" s="25">
        <f t="shared" si="432"/>
        <v>7915.6080000000002</v>
      </c>
      <c r="X50" s="39">
        <v>0.38</v>
      </c>
      <c r="Y50" s="25">
        <f t="shared" si="433"/>
        <v>5762.32</v>
      </c>
      <c r="Z50" s="47">
        <v>3.0400000000000002E-3</v>
      </c>
      <c r="AA50" s="18">
        <f t="shared" si="434"/>
        <v>46.098559999999999</v>
      </c>
      <c r="AB50" s="27">
        <f>IF(M50&gt;0,(AD50+AL50)/M50,0)</f>
        <v>3.2634331047217092E-3</v>
      </c>
      <c r="AC50" s="47">
        <v>2.0000000000000001E-4</v>
      </c>
      <c r="AD50" s="37">
        <f t="shared" si="435"/>
        <v>3.0327999999999999</v>
      </c>
      <c r="AE50" s="28">
        <v>0.22539999999999999</v>
      </c>
      <c r="AF50" s="41">
        <f t="shared" si="436"/>
        <v>45.485269199999998</v>
      </c>
      <c r="AG50" s="28">
        <f t="shared" si="437"/>
        <v>0.93504019818640749</v>
      </c>
      <c r="AH50" s="29">
        <f t="shared" si="7"/>
        <v>0.93953111989922122</v>
      </c>
      <c r="AI50" s="43">
        <v>222</v>
      </c>
      <c r="AJ50" s="39">
        <v>9.0999999999999998E-2</v>
      </c>
      <c r="AK50" s="28">
        <v>0.23019999999999999</v>
      </c>
      <c r="AL50" s="41">
        <f t="shared" si="438"/>
        <v>46.4538996</v>
      </c>
      <c r="AM50" s="18">
        <v>1.63</v>
      </c>
      <c r="AN50" s="18"/>
      <c r="AO50" s="122">
        <f>AO49+AI50-AN50</f>
        <v>4535.1900000000023</v>
      </c>
      <c r="AP50" s="105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89"/>
      <c r="B51" s="49" t="s">
        <v>38</v>
      </c>
      <c r="C51" s="50"/>
      <c r="D51" s="51">
        <f t="shared" ref="D51" si="439">SUM(D48:D50)</f>
        <v>49160</v>
      </c>
      <c r="E51" s="51"/>
      <c r="F51" s="51">
        <f t="shared" ref="F51" si="440">SUM(F48:F50)</f>
        <v>47220</v>
      </c>
      <c r="G51" s="52"/>
      <c r="H51" s="52"/>
      <c r="I51" s="51">
        <f t="shared" ref="I51:K51" si="441">SUM(I48:I50)</f>
        <v>50052</v>
      </c>
      <c r="J51" s="52"/>
      <c r="K51" s="51">
        <f t="shared" si="441"/>
        <v>49118</v>
      </c>
      <c r="L51" s="21">
        <f t="shared" ref="L51" si="442">IF(K51&gt;0,(K48*L48+K49*L49+K50*L50)/K51,0)</f>
        <v>7.5665967669693385E-2</v>
      </c>
      <c r="M51" s="52">
        <f t="shared" ref="M51" si="443">M48+M49+M50</f>
        <v>45402</v>
      </c>
      <c r="N51" s="53">
        <f t="shared" ref="N51" si="444">IF(M51&gt;0,O51/M51,0)</f>
        <v>0.70029751993304268</v>
      </c>
      <c r="O51" s="54">
        <f t="shared" ref="O51" si="445">O48+O49+O50</f>
        <v>31794.908000000003</v>
      </c>
      <c r="P51" s="21">
        <f t="shared" ref="P51" si="446">IF(M51&gt;0,Q51/M51,0)</f>
        <v>0.25475025329280648</v>
      </c>
      <c r="Q51" s="54">
        <f t="shared" ref="Q51" si="447">Q48+Q49+Q50</f>
        <v>11566.171</v>
      </c>
      <c r="R51" s="21">
        <f t="shared" ref="R51" si="448">IF(M51&gt;0,S51/M51,0)</f>
        <v>4.4952226774150915E-2</v>
      </c>
      <c r="S51" s="54">
        <f t="shared" ref="S51" si="449">S48+S49+S50</f>
        <v>2040.9209999999998</v>
      </c>
      <c r="T51" s="21">
        <f t="shared" ref="T51" si="450">IF(M51&gt;0,U51/M51,0)</f>
        <v>0.19833458878463506</v>
      </c>
      <c r="U51" s="54">
        <f t="shared" ref="U51" si="451">U48+U49+U50</f>
        <v>9004.7870000000003</v>
      </c>
      <c r="V51" s="21">
        <f t="shared" ref="V51" si="452">IF(M51&gt;0,W51/M51,0)</f>
        <v>0.51533201180564736</v>
      </c>
      <c r="W51" s="54">
        <f t="shared" ref="W51" si="453">W48+W49+W50</f>
        <v>23397.103999999999</v>
      </c>
      <c r="X51" s="21">
        <f t="shared" ref="X51" si="454">IF(M51&gt;0,Y51/M51,0)</f>
        <v>0.38333795868023429</v>
      </c>
      <c r="Y51" s="54">
        <f t="shared" ref="Y51" si="455">Y48+Y49+Y50</f>
        <v>17404.309999999998</v>
      </c>
      <c r="Z51" s="55">
        <f t="shared" ref="Z51" si="456">IF(M51&gt;0,AA51/M51,0)</f>
        <v>3.0033458878463504E-3</v>
      </c>
      <c r="AA51" s="56">
        <f t="shared" ref="AA51" si="457">SUM(AA48:AA50)</f>
        <v>136.35791</v>
      </c>
      <c r="AB51" s="55">
        <f t="shared" ref="AB51" si="458">IF(M51&gt;0,(AB48*M48+AB49*M49+AB50*M50)/M51,0)</f>
        <v>3.3248282476542883E-3</v>
      </c>
      <c r="AC51" s="55">
        <f t="shared" ref="AC51" si="459">IF(K51&gt;0,(K48*AC48+K49*AC49+K50*AC50)/K51,0)</f>
        <v>2.0333055091819699E-4</v>
      </c>
      <c r="AD51" s="52">
        <f t="shared" ref="AD51" si="460">SUM(AD48:AD50)</f>
        <v>9.23123</v>
      </c>
      <c r="AE51" s="53">
        <f t="shared" ref="AE51" si="461">IF(K51&gt;0,(K48*AE48+K49*AE49+K50*AE50)/K51,0)</f>
        <v>0.2238009792744004</v>
      </c>
      <c r="AF51" s="58">
        <f t="shared" ref="AF51" si="462">SUM(AF48:AF50)</f>
        <v>137.36855270000001</v>
      </c>
      <c r="AG51" s="53">
        <f t="shared" ref="AG51" si="463">IF(AND(AA51&gt;0),((AA48*AG48+AA49*AG49+AA50*AG50)/AA51),0)</f>
        <v>0.93314920256053491</v>
      </c>
      <c r="AH51" s="57">
        <f t="shared" si="7"/>
        <v>0.93967239241512723</v>
      </c>
      <c r="AI51" s="51">
        <f t="shared" ref="AI51" si="464">SUM(AI48:AI50)</f>
        <v>674</v>
      </c>
      <c r="AJ51" s="21">
        <f t="shared" ref="AJ51" si="465">IF(AI51&gt;0,(AJ48*AI48+AJ49*AI49+AJ50*AI50)/AI51,0)</f>
        <v>8.9283382789317495E-2</v>
      </c>
      <c r="AK51" s="53">
        <f t="shared" ref="AK51" si="466">IF(K51&gt;0,(AK48*K48+AK49*K49+AK50*K50)/K51,0)</f>
        <v>0.23086618144061238</v>
      </c>
      <c r="AL51" s="58">
        <f t="shared" ref="AL51" si="467">SUM(AL48:AL50)</f>
        <v>141.7226221</v>
      </c>
      <c r="AM51" s="56"/>
      <c r="AN51" s="56">
        <f t="shared" ref="AN51" si="468">SUM(AN48:AN50)</f>
        <v>0</v>
      </c>
      <c r="AO51" s="106"/>
      <c r="AP51" s="107">
        <f>AO50</f>
        <v>4535.1900000000023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2">
      <c r="A52" s="187">
        <v>13</v>
      </c>
      <c r="B52" s="23">
        <v>1</v>
      </c>
      <c r="C52" s="11" t="s">
        <v>54</v>
      </c>
      <c r="D52" s="12">
        <v>4726</v>
      </c>
      <c r="E52" s="12">
        <v>0</v>
      </c>
      <c r="F52" s="12">
        <v>12327</v>
      </c>
      <c r="G52" s="13">
        <v>4.0999999999999996</v>
      </c>
      <c r="H52" s="13">
        <v>5.9</v>
      </c>
      <c r="I52" s="12">
        <v>13119</v>
      </c>
      <c r="J52" s="13">
        <v>6.4</v>
      </c>
      <c r="K52" s="12">
        <v>15859</v>
      </c>
      <c r="L52" s="14">
        <v>7.1999999999999995E-2</v>
      </c>
      <c r="M52" s="24">
        <f>ROUND(K52*(1-L52),0)</f>
        <v>14717</v>
      </c>
      <c r="N52" s="15">
        <v>0.82</v>
      </c>
      <c r="O52" s="25">
        <f t="shared" ref="O52:O54" si="470">M52*N52</f>
        <v>12067.939999999999</v>
      </c>
      <c r="P52" s="14">
        <v>0.157</v>
      </c>
      <c r="Q52" s="25">
        <f t="shared" ref="Q52:Q54" si="471">M52*P52</f>
        <v>2310.569</v>
      </c>
      <c r="R52" s="16">
        <v>2.3E-2</v>
      </c>
      <c r="S52" s="25">
        <f t="shared" ref="S52:S54" si="472">M52*R52</f>
        <v>338.49099999999999</v>
      </c>
      <c r="T52" s="26">
        <v>0.19500000000000001</v>
      </c>
      <c r="U52" s="25">
        <f t="shared" ref="U52:U54" si="473">M52*T52</f>
        <v>2869.8150000000001</v>
      </c>
      <c r="V52" s="16">
        <v>0.51700000000000002</v>
      </c>
      <c r="W52" s="25">
        <f t="shared" ref="W52:W54" si="474">M52*V52</f>
        <v>7608.6890000000003</v>
      </c>
      <c r="X52" s="16">
        <v>0.38</v>
      </c>
      <c r="Y52" s="25">
        <f t="shared" ref="Y52:Y54" si="475">X52*M52</f>
        <v>5592.46</v>
      </c>
      <c r="Z52" s="17">
        <v>3.0999999999999999E-3</v>
      </c>
      <c r="AA52" s="18">
        <f t="shared" ref="AA52:AA54" si="476">M52*Z52</f>
        <v>45.622700000000002</v>
      </c>
      <c r="AB52" s="27">
        <f>IF(M52&gt;0,(AD52+AL52)/M52,0)</f>
        <v>3.4415089556295445E-3</v>
      </c>
      <c r="AC52" s="17">
        <v>2.1000000000000001E-4</v>
      </c>
      <c r="AD52" s="24">
        <f t="shared" ref="AD52:AD54" si="477">AC52*M52</f>
        <v>3.09057</v>
      </c>
      <c r="AE52" s="118">
        <v>0.22670000000000001</v>
      </c>
      <c r="AF52" s="30">
        <f t="shared" ref="AF52:AF54" si="478">AI52*(1-AJ52)*AE52</f>
        <v>46.054785100000004</v>
      </c>
      <c r="AG52" s="28">
        <f t="shared" ref="AG52:AG54" si="479">IF(AND(AE52&gt;0,AC52&gt;0,Z52&gt;0),((Z52-AC52)*AE52)/((AE52-AC52)*Z52),0)</f>
        <v>0.93312244790413001</v>
      </c>
      <c r="AH52" s="60">
        <f t="shared" si="7"/>
        <v>0.93982332557971993</v>
      </c>
      <c r="AI52" s="12">
        <v>223</v>
      </c>
      <c r="AJ52" s="14">
        <v>8.8999999999999996E-2</v>
      </c>
      <c r="AK52" s="15">
        <v>0.2341</v>
      </c>
      <c r="AL52" s="30">
        <f t="shared" ref="AL52:AL54" si="480">AI52*(1-AJ52)*AK52</f>
        <v>47.558117300000006</v>
      </c>
      <c r="AM52" s="19">
        <v>1.7</v>
      </c>
      <c r="AN52" s="19">
        <v>1200.46</v>
      </c>
      <c r="AO52" s="102">
        <f>AO50+AI52-AN52</f>
        <v>3557.7300000000023</v>
      </c>
      <c r="AP52" s="103"/>
      <c r="AQ52" s="12"/>
      <c r="AR52" s="31"/>
      <c r="AS52" s="20"/>
      <c r="AT52" s="20"/>
      <c r="AU52" s="20"/>
      <c r="AV52" s="20"/>
    </row>
    <row r="53" spans="1:48" x14ac:dyDescent="0.2">
      <c r="A53" s="188"/>
      <c r="B53" s="33">
        <v>2</v>
      </c>
      <c r="C53" s="11" t="s">
        <v>50</v>
      </c>
      <c r="D53" s="34">
        <v>20814</v>
      </c>
      <c r="E53" s="34">
        <v>3</v>
      </c>
      <c r="F53" s="34">
        <v>14363</v>
      </c>
      <c r="G53" s="35">
        <v>3.6</v>
      </c>
      <c r="H53" s="35">
        <v>6.3</v>
      </c>
      <c r="I53" s="34">
        <v>15459</v>
      </c>
      <c r="J53" s="35">
        <v>6.4</v>
      </c>
      <c r="K53" s="34">
        <v>16382</v>
      </c>
      <c r="L53" s="36">
        <v>7.0999999999999994E-2</v>
      </c>
      <c r="M53" s="37">
        <f>ROUND(K53*(1-L53),0)</f>
        <v>15219</v>
      </c>
      <c r="N53" s="38">
        <v>0.67800000000000005</v>
      </c>
      <c r="O53" s="25">
        <f t="shared" si="470"/>
        <v>10318.482</v>
      </c>
      <c r="P53" s="36">
        <v>0.26</v>
      </c>
      <c r="Q53" s="25">
        <f t="shared" si="471"/>
        <v>3956.94</v>
      </c>
      <c r="R53" s="39">
        <v>6.2E-2</v>
      </c>
      <c r="S53" s="25">
        <f t="shared" si="472"/>
        <v>943.57799999999997</v>
      </c>
      <c r="T53" s="28">
        <v>0.19500000000000001</v>
      </c>
      <c r="U53" s="25">
        <f t="shared" si="473"/>
        <v>2967.7049999999999</v>
      </c>
      <c r="V53" s="39">
        <v>0.52100000000000002</v>
      </c>
      <c r="W53" s="25">
        <f t="shared" si="474"/>
        <v>7929.0990000000002</v>
      </c>
      <c r="X53" s="39">
        <v>0.38</v>
      </c>
      <c r="Y53" s="25">
        <f t="shared" si="475"/>
        <v>5783.22</v>
      </c>
      <c r="Z53" s="40">
        <v>2.98E-3</v>
      </c>
      <c r="AA53" s="18">
        <f t="shared" si="476"/>
        <v>45.352620000000002</v>
      </c>
      <c r="AB53" s="27">
        <f>IF(M53&gt;0,(AD53+AL53)/M53,0)</f>
        <v>3.3648625073920756E-3</v>
      </c>
      <c r="AC53" s="40">
        <v>2.2000000000000001E-4</v>
      </c>
      <c r="AD53" s="37">
        <f t="shared" si="477"/>
        <v>3.3481800000000002</v>
      </c>
      <c r="AE53" s="28">
        <v>0.22450000000000001</v>
      </c>
      <c r="AF53" s="41">
        <f t="shared" si="478"/>
        <v>46.016887500000003</v>
      </c>
      <c r="AG53" s="28">
        <f t="shared" si="479"/>
        <v>0.92708299668559069</v>
      </c>
      <c r="AH53" s="29">
        <f t="shared" si="7"/>
        <v>0.93549984121493779</v>
      </c>
      <c r="AI53" s="34">
        <v>225</v>
      </c>
      <c r="AJ53" s="36">
        <v>8.8999999999999996E-2</v>
      </c>
      <c r="AK53" s="38">
        <v>0.23350000000000001</v>
      </c>
      <c r="AL53" s="41">
        <f t="shared" si="480"/>
        <v>47.861662500000001</v>
      </c>
      <c r="AM53" s="42">
        <v>1.68</v>
      </c>
      <c r="AN53" s="42"/>
      <c r="AO53" s="122">
        <f>AO52+AI53-AN53</f>
        <v>3782.7300000000023</v>
      </c>
      <c r="AP53" s="105"/>
      <c r="AQ53" s="43"/>
      <c r="AR53" s="44"/>
      <c r="AS53" s="45"/>
      <c r="AT53" s="45"/>
      <c r="AU53" s="45"/>
      <c r="AV53" s="45"/>
    </row>
    <row r="54" spans="1:48" x14ac:dyDescent="0.2">
      <c r="A54" s="188"/>
      <c r="B54" s="33">
        <v>3</v>
      </c>
      <c r="C54" s="11" t="s">
        <v>51</v>
      </c>
      <c r="D54" s="43">
        <v>19560</v>
      </c>
      <c r="E54" s="43">
        <v>2</v>
      </c>
      <c r="F54" s="43">
        <v>15948</v>
      </c>
      <c r="G54" s="37">
        <v>6.3</v>
      </c>
      <c r="H54" s="37">
        <v>6.4</v>
      </c>
      <c r="I54" s="43">
        <v>16113</v>
      </c>
      <c r="J54" s="37">
        <v>6.2</v>
      </c>
      <c r="K54" s="43">
        <v>16185</v>
      </c>
      <c r="L54" s="39">
        <v>7.2999999999999995E-2</v>
      </c>
      <c r="M54" s="37">
        <f>ROUND(K54*(1-L54),0)</f>
        <v>15003</v>
      </c>
      <c r="N54" s="28">
        <v>0.61599999999999999</v>
      </c>
      <c r="O54" s="25">
        <f t="shared" si="470"/>
        <v>9241.848</v>
      </c>
      <c r="P54" s="39">
        <v>0.35799999999999998</v>
      </c>
      <c r="Q54" s="25">
        <f t="shared" si="471"/>
        <v>5371.0739999999996</v>
      </c>
      <c r="R54" s="39">
        <v>2.5999999999999999E-2</v>
      </c>
      <c r="S54" s="25">
        <f t="shared" si="472"/>
        <v>390.07799999999997</v>
      </c>
      <c r="T54" s="28">
        <v>0.20100000000000001</v>
      </c>
      <c r="U54" s="25">
        <f t="shared" si="473"/>
        <v>3015.6030000000001</v>
      </c>
      <c r="V54" s="39">
        <v>0.51300000000000001</v>
      </c>
      <c r="W54" s="25">
        <f t="shared" si="474"/>
        <v>7696.5389999999998</v>
      </c>
      <c r="X54" s="39">
        <v>0.38</v>
      </c>
      <c r="Y54" s="25">
        <f t="shared" si="475"/>
        <v>5701.14</v>
      </c>
      <c r="Z54" s="47">
        <v>2.9399999999999999E-3</v>
      </c>
      <c r="AA54" s="18">
        <f t="shared" si="476"/>
        <v>44.108820000000001</v>
      </c>
      <c r="AB54" s="27">
        <f>IF(M54&gt;0,(AD54+AL54)/M54,0)</f>
        <v>3.3026400853162705E-3</v>
      </c>
      <c r="AC54" s="47">
        <v>2.3000000000000001E-4</v>
      </c>
      <c r="AD54" s="37">
        <f t="shared" si="477"/>
        <v>3.4506900000000003</v>
      </c>
      <c r="AE54" s="28">
        <v>0.22170000000000001</v>
      </c>
      <c r="AF54" s="41">
        <f t="shared" si="478"/>
        <v>45.042345600000004</v>
      </c>
      <c r="AG54" s="28">
        <f t="shared" si="479"/>
        <v>0.92272597845748672</v>
      </c>
      <c r="AH54" s="29">
        <f t="shared" si="7"/>
        <v>0.93130277171602349</v>
      </c>
      <c r="AI54" s="43">
        <v>224</v>
      </c>
      <c r="AJ54" s="39">
        <v>9.2999999999999999E-2</v>
      </c>
      <c r="AK54" s="28">
        <v>0.22689999999999999</v>
      </c>
      <c r="AL54" s="41">
        <f t="shared" si="480"/>
        <v>46.098819200000001</v>
      </c>
      <c r="AM54" s="18">
        <v>1.63</v>
      </c>
      <c r="AN54" s="18"/>
      <c r="AO54" s="122">
        <f>AO53+AI54-AN54</f>
        <v>4006.7300000000023</v>
      </c>
      <c r="AP54" s="105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89"/>
      <c r="B55" s="49" t="s">
        <v>38</v>
      </c>
      <c r="C55" s="50"/>
      <c r="D55" s="51">
        <f t="shared" ref="D55" si="481">SUM(D52:D54)</f>
        <v>45100</v>
      </c>
      <c r="E55" s="51"/>
      <c r="F55" s="51">
        <f t="shared" ref="F55" si="482">SUM(F52:F54)</f>
        <v>42638</v>
      </c>
      <c r="G55" s="52"/>
      <c r="H55" s="52"/>
      <c r="I55" s="51">
        <f t="shared" ref="I55:K55" si="483">SUM(I52:I54)</f>
        <v>44691</v>
      </c>
      <c r="J55" s="52"/>
      <c r="K55" s="51">
        <f t="shared" si="483"/>
        <v>48426</v>
      </c>
      <c r="L55" s="21">
        <f t="shared" ref="L55" si="484">IF(K55&gt;0,(K52*L52+K53*L53+K54*L54)/K55,0)</f>
        <v>7.1995931937388999E-2</v>
      </c>
      <c r="M55" s="52">
        <f t="shared" ref="M55" si="485">M52+M53+M54</f>
        <v>44939</v>
      </c>
      <c r="N55" s="53">
        <f t="shared" ref="N55" si="486">IF(M55&gt;0,O55/M55,0)</f>
        <v>0.70380449053160943</v>
      </c>
      <c r="O55" s="54">
        <f t="shared" ref="O55" si="487">O52+O53+O54</f>
        <v>31628.269999999997</v>
      </c>
      <c r="P55" s="21">
        <f t="shared" ref="P55" si="488">IF(M55&gt;0,Q55/M55,0)</f>
        <v>0.25898624802510067</v>
      </c>
      <c r="Q55" s="54">
        <f t="shared" ref="Q55" si="489">Q52+Q53+Q54</f>
        <v>11638.582999999999</v>
      </c>
      <c r="R55" s="21">
        <f t="shared" ref="R55" si="490">IF(M55&gt;0,S55/M55,0)</f>
        <v>3.7209261443289794E-2</v>
      </c>
      <c r="S55" s="54">
        <f t="shared" ref="S55" si="491">S52+S53+S54</f>
        <v>1672.1469999999999</v>
      </c>
      <c r="T55" s="21">
        <f t="shared" ref="T55" si="492">IF(M55&gt;0,U55/M55,0)</f>
        <v>0.19700311533411957</v>
      </c>
      <c r="U55" s="54">
        <f t="shared" ref="U55" si="493">U52+U53+U54</f>
        <v>8853.1229999999996</v>
      </c>
      <c r="V55" s="21">
        <f t="shared" ref="V55" si="494">IF(M55&gt;0,W55/M55,0)</f>
        <v>0.51701922606199513</v>
      </c>
      <c r="W55" s="54">
        <f t="shared" ref="W55" si="495">W52+W53+W54</f>
        <v>23234.327000000001</v>
      </c>
      <c r="X55" s="21">
        <f t="shared" ref="X55" si="496">IF(M55&gt;0,Y55/M55,0)</f>
        <v>0.38</v>
      </c>
      <c r="Y55" s="54">
        <f t="shared" ref="Y55" si="497">Y52+Y53+Y54</f>
        <v>17076.82</v>
      </c>
      <c r="Z55" s="55">
        <f t="shared" ref="Z55" si="498">IF(M55&gt;0,AA55/M55,0)</f>
        <v>3.0059445025478987E-3</v>
      </c>
      <c r="AA55" s="56">
        <f t="shared" ref="AA55" si="499">SUM(AA52:AA54)</f>
        <v>135.08414000000002</v>
      </c>
      <c r="AB55" s="55">
        <f t="shared" ref="AB55" si="500">IF(M55&gt;0,(AB52*M52+AB53*M53+AB54*M54)/M55,0)</f>
        <v>3.3691902134003878E-3</v>
      </c>
      <c r="AC55" s="55">
        <f t="shared" ref="AC55" si="501">IF(K55&gt;0,(K52*AC52+K53*AC53+K54*AC54)/K55,0)</f>
        <v>2.2006731920868957E-4</v>
      </c>
      <c r="AD55" s="52">
        <f t="shared" ref="AD55" si="502">SUM(AD52:AD54)</f>
        <v>9.8894400000000005</v>
      </c>
      <c r="AE55" s="53">
        <f t="shared" ref="AE55" si="503">IF(K55&gt;0,(K52*AE52+K53*AE53+K54*AE54)/K55,0)</f>
        <v>0.22428465700243672</v>
      </c>
      <c r="AF55" s="58">
        <f t="shared" ref="AF55" si="504">SUM(AF52:AF54)</f>
        <v>137.1140182</v>
      </c>
      <c r="AG55" s="53">
        <f t="shared" ref="AG55" si="505">IF(AND(AA55&gt;0),((AA52*AG52+AA53*AG53+AA54*AG54)/AA55),0)</f>
        <v>0.92770004276034002</v>
      </c>
      <c r="AH55" s="57">
        <f t="shared" si="7"/>
        <v>0.93557183391492127</v>
      </c>
      <c r="AI55" s="51">
        <f t="shared" ref="AI55" si="506">SUM(AI52:AI54)</f>
        <v>672</v>
      </c>
      <c r="AJ55" s="21">
        <f t="shared" ref="AJ55" si="507">IF(AI55&gt;0,(AJ52*AI52+AJ53*AI53+AJ54*AI54)/AI55,0)</f>
        <v>9.0333333333333335E-2</v>
      </c>
      <c r="AK55" s="53">
        <f t="shared" ref="AK55" si="508">IF(K55&gt;0,(AK52*K52+AK53*K53+AK54*K54)/K55,0)</f>
        <v>0.23149063313096271</v>
      </c>
      <c r="AL55" s="58">
        <f t="shared" ref="AL55" si="509">SUM(AL52:AL54)</f>
        <v>141.51859900000002</v>
      </c>
      <c r="AM55" s="56"/>
      <c r="AN55" s="56">
        <f t="shared" ref="AN55" si="510">SUM(AN52:AN54)</f>
        <v>1200.46</v>
      </c>
      <c r="AO55" s="106"/>
      <c r="AP55" s="107">
        <f>AO54</f>
        <v>4006.7300000000023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2">
      <c r="A56" s="187">
        <v>14</v>
      </c>
      <c r="B56" s="23">
        <v>1</v>
      </c>
      <c r="C56" s="11" t="s">
        <v>54</v>
      </c>
      <c r="D56" s="12">
        <v>4278</v>
      </c>
      <c r="E56" s="12">
        <v>0</v>
      </c>
      <c r="F56" s="12">
        <v>15764</v>
      </c>
      <c r="G56" s="13">
        <v>5.7</v>
      </c>
      <c r="H56" s="13">
        <v>8.1999999999999993</v>
      </c>
      <c r="I56" s="12">
        <v>16543</v>
      </c>
      <c r="J56" s="13">
        <v>5.8</v>
      </c>
      <c r="K56" s="12">
        <v>15778</v>
      </c>
      <c r="L56" s="14">
        <v>7.0000000000000007E-2</v>
      </c>
      <c r="M56" s="24">
        <f>ROUND(K56*(1-L56),0)</f>
        <v>14674</v>
      </c>
      <c r="N56" s="15">
        <v>0.69199999999999995</v>
      </c>
      <c r="O56" s="25">
        <f t="shared" ref="O56:O58" si="512">M56*N56</f>
        <v>10154.407999999999</v>
      </c>
      <c r="P56" s="14">
        <v>0.28000000000000003</v>
      </c>
      <c r="Q56" s="25">
        <f t="shared" ref="Q56:Q58" si="513">M56*P56</f>
        <v>4108.72</v>
      </c>
      <c r="R56" s="16">
        <v>2.8000000000000001E-2</v>
      </c>
      <c r="S56" s="25">
        <f t="shared" ref="S56:S58" si="514">M56*R56</f>
        <v>410.87200000000001</v>
      </c>
      <c r="T56" s="26">
        <v>0.19900000000000001</v>
      </c>
      <c r="U56" s="25">
        <f t="shared" ref="U56:U58" si="515">M56*T56</f>
        <v>2920.1260000000002</v>
      </c>
      <c r="V56" s="16">
        <v>0.51500000000000001</v>
      </c>
      <c r="W56" s="25">
        <f t="shared" ref="W56:W58" si="516">M56*V56</f>
        <v>7557.1100000000006</v>
      </c>
      <c r="X56" s="16">
        <v>0.38</v>
      </c>
      <c r="Y56" s="25">
        <f t="shared" ref="Y56:Y58" si="517">X56*M56</f>
        <v>5576.12</v>
      </c>
      <c r="Z56" s="17">
        <v>2.8999999999999998E-3</v>
      </c>
      <c r="AA56" s="18">
        <f t="shared" ref="AA56:AA58" si="518">M56*Z56</f>
        <v>42.554599999999994</v>
      </c>
      <c r="AB56" s="27">
        <f>IF(M56&gt;0,(AD56+AL56)/M56,0)</f>
        <v>3.3135682431511514E-3</v>
      </c>
      <c r="AC56" s="17">
        <v>2.4000000000000001E-4</v>
      </c>
      <c r="AD56" s="24">
        <f t="shared" ref="AD56:AD58" si="519">AC56*M56</f>
        <v>3.52176</v>
      </c>
      <c r="AE56" s="118">
        <v>0.22359999999999999</v>
      </c>
      <c r="AF56" s="30">
        <f t="shared" ref="AF56:AF58" si="520">AI56*(1-AJ56)*AE56</f>
        <v>44.057249599999999</v>
      </c>
      <c r="AG56" s="28">
        <f t="shared" ref="AG56:AG58" si="521">IF(AND(AE56&gt;0,AC56&gt;0,Z56&gt;0),((Z56-AC56)*AE56)/((AE56-AC56)*Z56),0)</f>
        <v>0.91822695385831421</v>
      </c>
      <c r="AH56" s="60">
        <f t="shared" si="7"/>
        <v>0.92854409927794379</v>
      </c>
      <c r="AI56" s="12">
        <v>217</v>
      </c>
      <c r="AJ56" s="14">
        <v>9.1999999999999998E-2</v>
      </c>
      <c r="AK56" s="15">
        <v>0.22889999999999999</v>
      </c>
      <c r="AL56" s="30">
        <f t="shared" ref="AL56:AL58" si="522">AI56*(1-AJ56)*AK56</f>
        <v>45.101540399999998</v>
      </c>
      <c r="AM56" s="19">
        <v>1.65</v>
      </c>
      <c r="AN56" s="19"/>
      <c r="AO56" s="102">
        <f>AO54+AI56-AN56</f>
        <v>4223.7300000000023</v>
      </c>
      <c r="AP56" s="103"/>
      <c r="AQ56" s="12"/>
      <c r="AR56" s="31"/>
      <c r="AS56" s="20"/>
      <c r="AT56" s="20"/>
      <c r="AU56" s="20"/>
      <c r="AV56" s="20"/>
    </row>
    <row r="57" spans="1:48" x14ac:dyDescent="0.2">
      <c r="A57" s="188"/>
      <c r="B57" s="33">
        <v>2</v>
      </c>
      <c r="C57" s="11" t="s">
        <v>52</v>
      </c>
      <c r="D57" s="34">
        <v>21462</v>
      </c>
      <c r="E57" s="34">
        <v>6</v>
      </c>
      <c r="F57" s="34">
        <v>16352</v>
      </c>
      <c r="G57" s="35">
        <v>3.8</v>
      </c>
      <c r="H57" s="35">
        <v>8.3000000000000007</v>
      </c>
      <c r="I57" s="34">
        <v>17238</v>
      </c>
      <c r="J57" s="35">
        <v>5.7</v>
      </c>
      <c r="K57" s="34">
        <v>15788</v>
      </c>
      <c r="L57" s="36">
        <v>6.5000000000000002E-2</v>
      </c>
      <c r="M57" s="37">
        <f>ROUND(K57*(1-L57),0)</f>
        <v>14762</v>
      </c>
      <c r="N57" s="38">
        <v>0.73199999999999998</v>
      </c>
      <c r="O57" s="25">
        <f t="shared" si="512"/>
        <v>10805.784</v>
      </c>
      <c r="P57" s="36">
        <v>0.221</v>
      </c>
      <c r="Q57" s="25">
        <f t="shared" si="513"/>
        <v>3262.402</v>
      </c>
      <c r="R57" s="39">
        <v>4.7E-2</v>
      </c>
      <c r="S57" s="25">
        <f t="shared" si="514"/>
        <v>693.81399999999996</v>
      </c>
      <c r="T57" s="28">
        <v>0.19</v>
      </c>
      <c r="U57" s="25">
        <f t="shared" si="515"/>
        <v>2804.78</v>
      </c>
      <c r="V57" s="39">
        <v>0.52500000000000002</v>
      </c>
      <c r="W57" s="25">
        <f t="shared" si="516"/>
        <v>7750.05</v>
      </c>
      <c r="X57" s="39">
        <v>0.38</v>
      </c>
      <c r="Y57" s="25">
        <f t="shared" si="517"/>
        <v>5609.56</v>
      </c>
      <c r="Z57" s="40">
        <v>2.8800000000000002E-3</v>
      </c>
      <c r="AA57" s="18">
        <f t="shared" si="518"/>
        <v>42.514560000000003</v>
      </c>
      <c r="AB57" s="27">
        <f>IF(M57&gt;0,(AD57+AL57)/M57,0)</f>
        <v>3.1984495529061101E-3</v>
      </c>
      <c r="AC57" s="40">
        <v>2.4000000000000001E-4</v>
      </c>
      <c r="AD57" s="37">
        <f t="shared" si="519"/>
        <v>3.5428800000000003</v>
      </c>
      <c r="AE57" s="28">
        <v>0.2228</v>
      </c>
      <c r="AF57" s="41">
        <f t="shared" si="520"/>
        <v>41.922716399999999</v>
      </c>
      <c r="AG57" s="28">
        <f t="shared" si="521"/>
        <v>0.9176551641504912</v>
      </c>
      <c r="AH57" s="29">
        <f t="shared" si="7"/>
        <v>0.92592108048648547</v>
      </c>
      <c r="AI57" s="34">
        <v>207</v>
      </c>
      <c r="AJ57" s="36">
        <v>9.0999999999999998E-2</v>
      </c>
      <c r="AK57" s="38">
        <v>0.2321</v>
      </c>
      <c r="AL57" s="41">
        <f t="shared" si="522"/>
        <v>43.672632300000004</v>
      </c>
      <c r="AM57" s="42">
        <v>1.65</v>
      </c>
      <c r="AN57" s="42"/>
      <c r="AO57" s="122">
        <f>AO56+AI57-AN57</f>
        <v>4430.7300000000023</v>
      </c>
      <c r="AP57" s="105"/>
      <c r="AQ57" s="43"/>
      <c r="AR57" s="44"/>
      <c r="AS57" s="45"/>
      <c r="AT57" s="45"/>
      <c r="AU57" s="45"/>
      <c r="AV57" s="45"/>
    </row>
    <row r="58" spans="1:48" x14ac:dyDescent="0.2">
      <c r="A58" s="188"/>
      <c r="B58" s="33">
        <v>3</v>
      </c>
      <c r="C58" s="11" t="s">
        <v>51</v>
      </c>
      <c r="D58" s="43">
        <v>23560</v>
      </c>
      <c r="E58" s="43">
        <v>1</v>
      </c>
      <c r="F58" s="43">
        <v>16554</v>
      </c>
      <c r="G58" s="37">
        <v>4.8</v>
      </c>
      <c r="H58" s="37">
        <v>5.2</v>
      </c>
      <c r="I58" s="43">
        <v>16943</v>
      </c>
      <c r="J58" s="37">
        <v>5.4</v>
      </c>
      <c r="K58" s="43">
        <v>15830</v>
      </c>
      <c r="L58" s="39">
        <v>7.0000000000000007E-2</v>
      </c>
      <c r="M58" s="37">
        <f>ROUND(K58*(1-L58),0)</f>
        <v>14722</v>
      </c>
      <c r="N58" s="28">
        <v>0.57299999999999995</v>
      </c>
      <c r="O58" s="25">
        <f t="shared" si="512"/>
        <v>8435.7060000000001</v>
      </c>
      <c r="P58" s="39">
        <v>0.41699999999999998</v>
      </c>
      <c r="Q58" s="25">
        <f t="shared" si="513"/>
        <v>6139.0739999999996</v>
      </c>
      <c r="R58" s="39">
        <v>0.01</v>
      </c>
      <c r="S58" s="25">
        <f t="shared" si="514"/>
        <v>147.22</v>
      </c>
      <c r="T58" s="28">
        <v>0.19500000000000001</v>
      </c>
      <c r="U58" s="25">
        <f t="shared" si="515"/>
        <v>2870.79</v>
      </c>
      <c r="V58" s="39">
        <v>0.52</v>
      </c>
      <c r="W58" s="25">
        <f t="shared" si="516"/>
        <v>7655.4400000000005</v>
      </c>
      <c r="X58" s="39">
        <v>0.38</v>
      </c>
      <c r="Y58" s="25">
        <f t="shared" si="517"/>
        <v>5594.36</v>
      </c>
      <c r="Z58" s="47">
        <v>2.9199999999999999E-3</v>
      </c>
      <c r="AA58" s="18">
        <f t="shared" si="518"/>
        <v>42.988239999999998</v>
      </c>
      <c r="AB58" s="27">
        <f>IF(M58&gt;0,(AD58+AL58)/M58,0)</f>
        <v>3.09688411900557E-3</v>
      </c>
      <c r="AC58" s="47">
        <v>2.4000000000000001E-4</v>
      </c>
      <c r="AD58" s="37">
        <f t="shared" si="519"/>
        <v>3.53328</v>
      </c>
      <c r="AE58" s="28">
        <v>0.22439999999999999</v>
      </c>
      <c r="AF58" s="41">
        <f t="shared" si="520"/>
        <v>40.681251600000003</v>
      </c>
      <c r="AG58" s="28">
        <f t="shared" si="521"/>
        <v>0.91879088322431124</v>
      </c>
      <c r="AH58" s="29">
        <f t="shared" si="7"/>
        <v>0.92345805233487332</v>
      </c>
      <c r="AI58" s="43">
        <v>199</v>
      </c>
      <c r="AJ58" s="39">
        <v>8.8999999999999996E-2</v>
      </c>
      <c r="AK58" s="28">
        <v>0.23200000000000001</v>
      </c>
      <c r="AL58" s="41">
        <f t="shared" si="522"/>
        <v>42.059048000000004</v>
      </c>
      <c r="AM58" s="18">
        <v>1.6</v>
      </c>
      <c r="AN58" s="18"/>
      <c r="AO58" s="122">
        <f>AO57+AI58-AN58</f>
        <v>4629.7300000000023</v>
      </c>
      <c r="AP58" s="105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89"/>
      <c r="B59" s="49" t="s">
        <v>38</v>
      </c>
      <c r="C59" s="50"/>
      <c r="D59" s="51">
        <f t="shared" ref="D59" si="523">SUM(D56:D58)</f>
        <v>49300</v>
      </c>
      <c r="E59" s="51"/>
      <c r="F59" s="51">
        <f t="shared" ref="F59" si="524">SUM(F56:F58)</f>
        <v>48670</v>
      </c>
      <c r="G59" s="52"/>
      <c r="H59" s="52"/>
      <c r="I59" s="51">
        <f t="shared" ref="I59:K59" si="525">SUM(I56:I58)</f>
        <v>50724</v>
      </c>
      <c r="J59" s="52"/>
      <c r="K59" s="51">
        <f t="shared" si="525"/>
        <v>47396</v>
      </c>
      <c r="L59" s="21">
        <f t="shared" ref="L59" si="526">IF(K59&gt;0,(K56*L56+K57*L57+K58*L58)/K59,0)</f>
        <v>6.8334458604101631E-2</v>
      </c>
      <c r="M59" s="52">
        <f t="shared" ref="M59" si="527">M56+M57+M58</f>
        <v>44158</v>
      </c>
      <c r="N59" s="53">
        <f t="shared" ref="N59" si="528">IF(M59&gt;0,O59/M59,0)</f>
        <v>0.66569812944426832</v>
      </c>
      <c r="O59" s="54">
        <f t="shared" ref="O59" si="529">O56+O57+O58</f>
        <v>29395.898000000001</v>
      </c>
      <c r="P59" s="21">
        <f t="shared" ref="P59" si="530">IF(M59&gt;0,Q59/M59,0)</f>
        <v>0.30595126590878208</v>
      </c>
      <c r="Q59" s="54">
        <f t="shared" ref="Q59" si="531">Q56+Q57+Q58</f>
        <v>13510.196</v>
      </c>
      <c r="R59" s="21">
        <f t="shared" ref="R59" si="532">IF(M59&gt;0,S59/M59,0)</f>
        <v>2.8350604646949589E-2</v>
      </c>
      <c r="S59" s="54">
        <f t="shared" ref="S59" si="533">S56+S57+S58</f>
        <v>1251.9059999999999</v>
      </c>
      <c r="T59" s="21">
        <f t="shared" ref="T59" si="534">IF(M59&gt;0,U59/M59,0)</f>
        <v>0.19465772906381629</v>
      </c>
      <c r="U59" s="54">
        <f t="shared" ref="U59" si="535">U56+U57+U58</f>
        <v>8595.6959999999999</v>
      </c>
      <c r="V59" s="21">
        <f t="shared" ref="V59" si="536">IF(M59&gt;0,W59/M59,0)</f>
        <v>0.52000996421939394</v>
      </c>
      <c r="W59" s="54">
        <f t="shared" ref="W59" si="537">W56+W57+W58</f>
        <v>22962.6</v>
      </c>
      <c r="X59" s="21">
        <f t="shared" ref="X59" si="538">IF(M59&gt;0,Y59/M59,0)</f>
        <v>0.38</v>
      </c>
      <c r="Y59" s="54">
        <f t="shared" ref="Y59" si="539">Y56+Y57+Y58</f>
        <v>16780.04</v>
      </c>
      <c r="Z59" s="55">
        <f t="shared" ref="Z59" si="540">IF(M59&gt;0,AA59/M59,0)</f>
        <v>2.8999818832374656E-3</v>
      </c>
      <c r="AA59" s="56">
        <f t="shared" ref="AA59" si="541">SUM(AA56:AA58)</f>
        <v>128.0574</v>
      </c>
      <c r="AB59" s="55">
        <f t="shared" ref="AB59" si="542">IF(M59&gt;0,(AB56*M56+AB57*M57+AB58*M58)/M59,0)</f>
        <v>3.2028429888128996E-3</v>
      </c>
      <c r="AC59" s="55">
        <f t="shared" ref="AC59" si="543">IF(K59&gt;0,(K56*AC56+K57*AC57+K58*AC58)/K59,0)</f>
        <v>2.4000000000000001E-4</v>
      </c>
      <c r="AD59" s="52">
        <f t="shared" ref="AD59" si="544">SUM(AD56:AD58)</f>
        <v>10.59792</v>
      </c>
      <c r="AE59" s="53">
        <f t="shared" ref="AE59" si="545">IF(K59&gt;0,(K56*AE56+K57*AE57+K58*AE58)/K59,0)</f>
        <v>0.22360070892058403</v>
      </c>
      <c r="AF59" s="58">
        <f t="shared" ref="AF59" si="546">SUM(AF56:AF58)</f>
        <v>126.66121759999999</v>
      </c>
      <c r="AG59" s="53">
        <f t="shared" ref="AG59" si="547">IF(AND(AA59&gt;0),((AA56*AG56+AA57*AG57+AA58*AG58)/AA59),0)</f>
        <v>0.91822643021101158</v>
      </c>
      <c r="AH59" s="57">
        <f t="shared" si="7"/>
        <v>0.92602867558296453</v>
      </c>
      <c r="AI59" s="51">
        <f t="shared" ref="AI59" si="548">SUM(AI56:AI58)</f>
        <v>623</v>
      </c>
      <c r="AJ59" s="21">
        <f t="shared" ref="AJ59" si="549">IF(AI59&gt;0,(AJ56*AI56+AJ57*AI57+AJ58*AI58)/AI59,0)</f>
        <v>9.070947030497592E-2</v>
      </c>
      <c r="AK59" s="53">
        <f t="shared" ref="AK59" si="550">IF(K59&gt;0,(AK56*K56+AK57*K57+AK58*K58)/K59,0)</f>
        <v>0.23100132922609504</v>
      </c>
      <c r="AL59" s="58">
        <f t="shared" ref="AL59" si="551">SUM(AL56:AL58)</f>
        <v>130.83322070000003</v>
      </c>
      <c r="AM59" s="56"/>
      <c r="AN59" s="56">
        <f t="shared" ref="AN59" si="552">SUM(AN56:AN58)</f>
        <v>0</v>
      </c>
      <c r="AO59" s="106"/>
      <c r="AP59" s="107">
        <f>AO58</f>
        <v>4629.7300000000023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2">
      <c r="A60" s="187">
        <v>15</v>
      </c>
      <c r="B60" s="23">
        <v>1</v>
      </c>
      <c r="C60" s="11" t="s">
        <v>54</v>
      </c>
      <c r="D60" s="12">
        <v>4653</v>
      </c>
      <c r="E60" s="12">
        <v>0</v>
      </c>
      <c r="F60" s="12">
        <v>16142</v>
      </c>
      <c r="G60" s="13">
        <v>3.8</v>
      </c>
      <c r="H60" s="13">
        <v>6.5</v>
      </c>
      <c r="I60" s="12">
        <v>16588</v>
      </c>
      <c r="J60" s="13">
        <v>5.2</v>
      </c>
      <c r="K60" s="12">
        <v>16153</v>
      </c>
      <c r="L60" s="14">
        <v>7.2999999999999995E-2</v>
      </c>
      <c r="M60" s="24">
        <f>ROUND(K60*(1-L60),0)</f>
        <v>14974</v>
      </c>
      <c r="N60" s="15">
        <v>0.54300000000000004</v>
      </c>
      <c r="O60" s="25">
        <f t="shared" ref="O60:O62" si="554">M60*N60</f>
        <v>8130.8820000000005</v>
      </c>
      <c r="P60" s="14">
        <v>0.41599999999999998</v>
      </c>
      <c r="Q60" s="25">
        <f t="shared" ref="Q60:Q62" si="555">M60*P60</f>
        <v>6229.1839999999993</v>
      </c>
      <c r="R60" s="16">
        <v>4.1000000000000002E-2</v>
      </c>
      <c r="S60" s="25">
        <f t="shared" ref="S60:S62" si="556">M60*R60</f>
        <v>613.93399999999997</v>
      </c>
      <c r="T60" s="26">
        <v>0.19</v>
      </c>
      <c r="U60" s="25">
        <f t="shared" ref="U60:U62" si="557">M60*T60</f>
        <v>2845.06</v>
      </c>
      <c r="V60" s="16">
        <v>0.53</v>
      </c>
      <c r="W60" s="25">
        <f t="shared" ref="W60:W62" si="558">M60*V60</f>
        <v>7936.22</v>
      </c>
      <c r="X60" s="16">
        <v>0.38</v>
      </c>
      <c r="Y60" s="25">
        <f t="shared" ref="Y60:Y62" si="559">X60*M60</f>
        <v>5690.12</v>
      </c>
      <c r="Z60" s="17">
        <v>2.96E-3</v>
      </c>
      <c r="AA60" s="18">
        <f t="shared" ref="AA60:AA62" si="560">M60*Z60</f>
        <v>44.323039999999999</v>
      </c>
      <c r="AB60" s="27">
        <f>IF(M60&gt;0,(AD60+AL60)/M60,0)</f>
        <v>3.2763701749699481E-3</v>
      </c>
      <c r="AC60" s="17">
        <v>2.3000000000000001E-4</v>
      </c>
      <c r="AD60" s="24">
        <f t="shared" ref="AD60:AD62" si="561">AC60*M60</f>
        <v>3.4440200000000001</v>
      </c>
      <c r="AE60" s="118">
        <v>0.22509999999999999</v>
      </c>
      <c r="AF60" s="30">
        <f t="shared" ref="AF60:AF62" si="562">AI60*(1-AJ60)*AE60</f>
        <v>43.787802599999999</v>
      </c>
      <c r="AG60" s="28">
        <f t="shared" ref="AG60:AG62" si="563">IF(AND(AE60&gt;0,AC60&gt;0,Z60&gt;0),((Z60-AC60)*AE60)/((AE60-AC60)*Z60),0)</f>
        <v>0.92324063512972654</v>
      </c>
      <c r="AH60" s="60">
        <f t="shared" si="7"/>
        <v>0.93071321511911353</v>
      </c>
      <c r="AI60" s="12">
        <v>214</v>
      </c>
      <c r="AJ60" s="14">
        <v>9.0999999999999998E-2</v>
      </c>
      <c r="AK60" s="15">
        <v>0.23449999999999999</v>
      </c>
      <c r="AL60" s="30">
        <f t="shared" ref="AL60:AL62" si="564">AI60*(1-AJ60)*AK60</f>
        <v>45.616346999999998</v>
      </c>
      <c r="AM60" s="19">
        <v>1.65</v>
      </c>
      <c r="AN60" s="19">
        <v>1009.08</v>
      </c>
      <c r="AO60" s="102">
        <f>AO58+AI60-AN60</f>
        <v>3834.6500000000024</v>
      </c>
      <c r="AP60" s="103"/>
      <c r="AQ60" s="12"/>
      <c r="AR60" s="31"/>
      <c r="AS60" s="20"/>
      <c r="AT60" s="20"/>
      <c r="AU60" s="20"/>
      <c r="AV60" s="20"/>
    </row>
    <row r="61" spans="1:48" x14ac:dyDescent="0.2">
      <c r="A61" s="188"/>
      <c r="B61" s="33">
        <v>2</v>
      </c>
      <c r="C61" s="11" t="s">
        <v>52</v>
      </c>
      <c r="D61" s="34">
        <v>17187</v>
      </c>
      <c r="E61" s="34">
        <v>5</v>
      </c>
      <c r="F61" s="34">
        <v>14230</v>
      </c>
      <c r="G61" s="35">
        <v>4.8</v>
      </c>
      <c r="H61" s="35">
        <v>6.2</v>
      </c>
      <c r="I61" s="34">
        <v>16282</v>
      </c>
      <c r="J61" s="35">
        <v>5.4</v>
      </c>
      <c r="K61" s="34">
        <v>16160</v>
      </c>
      <c r="L61" s="36">
        <v>7.0000000000000007E-2</v>
      </c>
      <c r="M61" s="37">
        <f>ROUND(K61*(1-L61),0)</f>
        <v>15029</v>
      </c>
      <c r="N61" s="38">
        <v>0.69299999999999995</v>
      </c>
      <c r="O61" s="25">
        <f t="shared" si="554"/>
        <v>10415.097</v>
      </c>
      <c r="P61" s="36">
        <v>0.28199999999999997</v>
      </c>
      <c r="Q61" s="25">
        <f t="shared" si="555"/>
        <v>4238.1779999999999</v>
      </c>
      <c r="R61" s="39">
        <v>2.5000000000000001E-2</v>
      </c>
      <c r="S61" s="25">
        <f t="shared" si="556"/>
        <v>375.72500000000002</v>
      </c>
      <c r="T61" s="28">
        <v>0.186</v>
      </c>
      <c r="U61" s="25">
        <f t="shared" si="557"/>
        <v>2795.3939999999998</v>
      </c>
      <c r="V61" s="39">
        <v>0.52800000000000002</v>
      </c>
      <c r="W61" s="25">
        <f t="shared" si="558"/>
        <v>7935.3120000000008</v>
      </c>
      <c r="X61" s="39">
        <v>0.38</v>
      </c>
      <c r="Y61" s="25">
        <f t="shared" si="559"/>
        <v>5711.02</v>
      </c>
      <c r="Z61" s="40">
        <v>2.8900000000000002E-3</v>
      </c>
      <c r="AA61" s="18">
        <f t="shared" si="560"/>
        <v>43.433810000000001</v>
      </c>
      <c r="AB61" s="27">
        <f>IF(M61&gt;0,(AD61+AL61)/M61,0)</f>
        <v>3.1556564974382865E-3</v>
      </c>
      <c r="AC61" s="40">
        <v>2.3000000000000001E-4</v>
      </c>
      <c r="AD61" s="37">
        <f t="shared" si="561"/>
        <v>3.4566699999999999</v>
      </c>
      <c r="AE61" s="28">
        <v>0.2228</v>
      </c>
      <c r="AF61" s="41">
        <f t="shared" si="562"/>
        <v>41.883058000000005</v>
      </c>
      <c r="AG61" s="28">
        <f t="shared" si="563"/>
        <v>0.92136636613526812</v>
      </c>
      <c r="AH61" s="29">
        <f t="shared" si="7"/>
        <v>0.9280275613696537</v>
      </c>
      <c r="AI61" s="34">
        <v>205</v>
      </c>
      <c r="AJ61" s="36">
        <v>8.3000000000000004E-2</v>
      </c>
      <c r="AK61" s="38">
        <v>0.2339</v>
      </c>
      <c r="AL61" s="41">
        <f t="shared" si="564"/>
        <v>43.969691500000003</v>
      </c>
      <c r="AM61" s="42">
        <v>1.65</v>
      </c>
      <c r="AN61" s="42"/>
      <c r="AO61" s="122">
        <f>AO60+AI61-AN61</f>
        <v>4039.6500000000024</v>
      </c>
      <c r="AP61" s="105"/>
      <c r="AQ61" s="43"/>
      <c r="AR61" s="44"/>
      <c r="AS61" s="45"/>
      <c r="AT61" s="45"/>
      <c r="AU61" s="45"/>
      <c r="AV61" s="45"/>
    </row>
    <row r="62" spans="1:48" x14ac:dyDescent="0.2">
      <c r="A62" s="188"/>
      <c r="B62" s="33">
        <v>3</v>
      </c>
      <c r="C62" s="11" t="s">
        <v>53</v>
      </c>
      <c r="D62" s="43">
        <v>24660</v>
      </c>
      <c r="E62" s="43">
        <v>1</v>
      </c>
      <c r="F62" s="43">
        <v>17525</v>
      </c>
      <c r="G62" s="37">
        <v>3.4</v>
      </c>
      <c r="H62" s="37">
        <v>4.3</v>
      </c>
      <c r="I62" s="43">
        <v>17680</v>
      </c>
      <c r="J62" s="37">
        <v>5.0999999999999996</v>
      </c>
      <c r="K62" s="131">
        <v>16345</v>
      </c>
      <c r="L62" s="39">
        <v>7.0999999999999994E-2</v>
      </c>
      <c r="M62" s="37">
        <f>ROUND(K62*(1-L62),0)</f>
        <v>15185</v>
      </c>
      <c r="N62" s="28">
        <v>0.72499999999999998</v>
      </c>
      <c r="O62" s="25">
        <f t="shared" si="554"/>
        <v>11009.125</v>
      </c>
      <c r="P62" s="39">
        <v>0.246</v>
      </c>
      <c r="Q62" s="25">
        <f t="shared" si="555"/>
        <v>3735.5099999999998</v>
      </c>
      <c r="R62" s="39">
        <v>2.9000000000000001E-2</v>
      </c>
      <c r="S62" s="25">
        <f t="shared" si="556"/>
        <v>440.36500000000001</v>
      </c>
      <c r="T62" s="28">
        <v>0.19900000000000001</v>
      </c>
      <c r="U62" s="25">
        <f t="shared" si="557"/>
        <v>3021.8150000000001</v>
      </c>
      <c r="V62" s="39">
        <v>0.51300000000000001</v>
      </c>
      <c r="W62" s="25">
        <f t="shared" si="558"/>
        <v>7789.9049999999997</v>
      </c>
      <c r="X62" s="39">
        <v>0.38</v>
      </c>
      <c r="Y62" s="25">
        <f t="shared" si="559"/>
        <v>5770.3</v>
      </c>
      <c r="Z62" s="47">
        <v>2.9199999999999999E-3</v>
      </c>
      <c r="AA62" s="18">
        <f t="shared" si="560"/>
        <v>44.340199999999996</v>
      </c>
      <c r="AB62" s="27">
        <f>IF(M62&gt;0,(AD62+AL62)/M62,0)</f>
        <v>3.2692943694435299E-3</v>
      </c>
      <c r="AC62" s="47">
        <v>2.3000000000000001E-4</v>
      </c>
      <c r="AD62" s="37">
        <f t="shared" si="561"/>
        <v>3.49255</v>
      </c>
      <c r="AE62" s="28">
        <v>0.22320000000000001</v>
      </c>
      <c r="AF62" s="41">
        <f t="shared" si="562"/>
        <v>43.909019999999998</v>
      </c>
      <c r="AG62" s="28">
        <f t="shared" si="563"/>
        <v>0.92218315505310933</v>
      </c>
      <c r="AH62" s="29">
        <f t="shared" si="7"/>
        <v>0.93056074190872851</v>
      </c>
      <c r="AI62" s="43">
        <v>215</v>
      </c>
      <c r="AJ62" s="39">
        <v>8.5000000000000006E-2</v>
      </c>
      <c r="AK62" s="28">
        <v>0.2346</v>
      </c>
      <c r="AL62" s="41">
        <f t="shared" si="564"/>
        <v>46.151685000000001</v>
      </c>
      <c r="AM62" s="18">
        <v>1.7</v>
      </c>
      <c r="AN62" s="18"/>
      <c r="AO62" s="122">
        <f>AO61+AI62-AN62</f>
        <v>4254.6500000000024</v>
      </c>
      <c r="AP62" s="105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89"/>
      <c r="B63" s="49" t="s">
        <v>38</v>
      </c>
      <c r="C63" s="50"/>
      <c r="D63" s="51">
        <f t="shared" ref="D63" si="565">SUM(D60:D62)</f>
        <v>46500</v>
      </c>
      <c r="E63" s="51"/>
      <c r="F63" s="51">
        <f t="shared" ref="F63" si="566">SUM(F60:F62)</f>
        <v>47897</v>
      </c>
      <c r="G63" s="52"/>
      <c r="H63" s="52"/>
      <c r="I63" s="51">
        <f t="shared" ref="I63:K63" si="567">SUM(I60:I62)</f>
        <v>50550</v>
      </c>
      <c r="J63" s="52"/>
      <c r="K63" s="51">
        <f t="shared" si="567"/>
        <v>48658</v>
      </c>
      <c r="L63" s="21">
        <f t="shared" ref="L63" si="568">IF(K63&gt;0,(K60*L60+K61*L61+K62*L62)/K63,0)</f>
        <v>7.1331826215627434E-2</v>
      </c>
      <c r="M63" s="52">
        <f t="shared" ref="M63" si="569">M60+M61+M62</f>
        <v>45188</v>
      </c>
      <c r="N63" s="53">
        <f t="shared" ref="N63" si="570">IF(M63&gt;0,O63/M63,0)</f>
        <v>0.65404762326281307</v>
      </c>
      <c r="O63" s="54">
        <f t="shared" ref="O63" si="571">O60+O61+O62</f>
        <v>29555.103999999999</v>
      </c>
      <c r="P63" s="21">
        <f t="shared" ref="P63" si="572">IF(M63&gt;0,Q63/M63,0)</f>
        <v>0.31430627600247851</v>
      </c>
      <c r="Q63" s="54">
        <f t="shared" ref="Q63" si="573">Q60+Q61+Q62</f>
        <v>14202.871999999999</v>
      </c>
      <c r="R63" s="21">
        <f t="shared" ref="R63" si="574">IF(M63&gt;0,S63/M63,0)</f>
        <v>3.1646100734708325E-2</v>
      </c>
      <c r="S63" s="54">
        <f t="shared" ref="S63" si="575">S60+S61+S62</f>
        <v>1430.0239999999999</v>
      </c>
      <c r="T63" s="21">
        <f t="shared" ref="T63" si="576">IF(M63&gt;0,U63/M63,0)</f>
        <v>0.19169401168451802</v>
      </c>
      <c r="U63" s="54">
        <f t="shared" ref="U63" si="577">U60+U61+U62</f>
        <v>8662.2690000000002</v>
      </c>
      <c r="V63" s="21">
        <f t="shared" ref="V63" si="578">IF(M63&gt;0,W63/M63,0)</f>
        <v>0.5236221341949191</v>
      </c>
      <c r="W63" s="54">
        <f t="shared" ref="W63" si="579">W60+W61+W62</f>
        <v>23661.437000000002</v>
      </c>
      <c r="X63" s="21">
        <f t="shared" ref="X63" si="580">IF(M63&gt;0,Y63/M63,0)</f>
        <v>0.37999999999999995</v>
      </c>
      <c r="Y63" s="54">
        <f t="shared" ref="Y63" si="581">Y60+Y61+Y62</f>
        <v>17171.439999999999</v>
      </c>
      <c r="Z63" s="55">
        <f t="shared" ref="Z63" si="582">IF(M63&gt;0,AA63/M63,0)</f>
        <v>2.9232771974860581E-3</v>
      </c>
      <c r="AA63" s="56">
        <f t="shared" ref="AA63" si="583">SUM(AA60:AA62)</f>
        <v>132.09705</v>
      </c>
      <c r="AB63" s="55">
        <f t="shared" ref="AB63" si="584">IF(M63&gt;0,(AB60*M60+AB61*M61+AB62*M62)/M63,0)</f>
        <v>3.2338444609188283E-3</v>
      </c>
      <c r="AC63" s="55">
        <f t="shared" ref="AC63" si="585">IF(K63&gt;0,(K60*AC60+K61*AC61+K62*AC62)/K63,0)</f>
        <v>2.3000000000000001E-4</v>
      </c>
      <c r="AD63" s="52">
        <f t="shared" ref="AD63" si="586">SUM(AD60:AD62)</f>
        <v>10.39324</v>
      </c>
      <c r="AE63" s="53">
        <f t="shared" ref="AE63" si="587">IF(K63&gt;0,(K60*AE60+K61*AE61+K62*AE62)/K63,0)</f>
        <v>0.2236978975708003</v>
      </c>
      <c r="AF63" s="58">
        <f t="shared" ref="AF63" si="588">SUM(AF60:AF62)</f>
        <v>129.5798806</v>
      </c>
      <c r="AG63" s="53">
        <f t="shared" ref="AG63" si="589">IF(AND(AA63&gt;0),((AA60*AG60+AA61*AG61+AA62*AG62)/AA63),0)</f>
        <v>0.92226941342956426</v>
      </c>
      <c r="AH63" s="57">
        <f t="shared" si="7"/>
        <v>0.92978981464194033</v>
      </c>
      <c r="AI63" s="51">
        <f t="shared" ref="AI63" si="590">SUM(AI60:AI62)</f>
        <v>634</v>
      </c>
      <c r="AJ63" s="21">
        <f t="shared" ref="AJ63" si="591">IF(AI63&gt;0,(AJ60*AI60+AJ61*AI61+AJ62*AI62)/AI63,0)</f>
        <v>8.6378548895899063E-2</v>
      </c>
      <c r="AK63" s="53">
        <f t="shared" ref="AK63" si="592">IF(K63&gt;0,(AK60*K60+AK61*K61+AK62*K62)/K63,0)</f>
        <v>0.23433432323564471</v>
      </c>
      <c r="AL63" s="58">
        <f t="shared" ref="AL63" si="593">SUM(AL60:AL62)</f>
        <v>135.73772350000002</v>
      </c>
      <c r="AM63" s="56"/>
      <c r="AN63" s="56">
        <f t="shared" ref="AN63" si="594">SUM(AN60:AN62)</f>
        <v>1009.08</v>
      </c>
      <c r="AO63" s="106"/>
      <c r="AP63" s="107">
        <f>AO62</f>
        <v>4254.6500000000024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2">
      <c r="A64" s="187">
        <v>16</v>
      </c>
      <c r="B64" s="23">
        <v>1</v>
      </c>
      <c r="C64" s="11" t="s">
        <v>50</v>
      </c>
      <c r="D64" s="12">
        <v>7200</v>
      </c>
      <c r="E64" s="12">
        <v>0</v>
      </c>
      <c r="F64" s="12">
        <v>12612</v>
      </c>
      <c r="G64" s="13">
        <v>2.5</v>
      </c>
      <c r="H64" s="13">
        <v>6.4</v>
      </c>
      <c r="I64" s="12">
        <v>13174</v>
      </c>
      <c r="J64" s="13">
        <v>6.1</v>
      </c>
      <c r="K64" s="12">
        <v>15834</v>
      </c>
      <c r="L64" s="14">
        <v>6.9000000000000006E-2</v>
      </c>
      <c r="M64" s="24">
        <f>ROUND(K64*(1-L64),0)</f>
        <v>14741</v>
      </c>
      <c r="N64" s="15">
        <v>0.72899999999999998</v>
      </c>
      <c r="O64" s="25">
        <f t="shared" ref="O64:O66" si="596">M64*N64</f>
        <v>10746.189</v>
      </c>
      <c r="P64" s="14">
        <v>0.245</v>
      </c>
      <c r="Q64" s="25">
        <f t="shared" ref="Q64:Q66" si="597">M64*P64</f>
        <v>3611.5450000000001</v>
      </c>
      <c r="R64" s="16">
        <v>2.5999999999999999E-2</v>
      </c>
      <c r="S64" s="25">
        <f t="shared" ref="S64:S66" si="598">M64*R64</f>
        <v>383.26599999999996</v>
      </c>
      <c r="T64" s="26">
        <v>0.19800000000000001</v>
      </c>
      <c r="U64" s="25">
        <f t="shared" ref="U64:U66" si="599">M64*T64</f>
        <v>2918.7180000000003</v>
      </c>
      <c r="V64" s="16">
        <v>0.53</v>
      </c>
      <c r="W64" s="25">
        <f t="shared" ref="W64:W66" si="600">M64*V64</f>
        <v>7812.7300000000005</v>
      </c>
      <c r="X64" s="16">
        <v>0.39</v>
      </c>
      <c r="Y64" s="25">
        <f t="shared" ref="Y64:Y66" si="601">X64*M64</f>
        <v>5748.99</v>
      </c>
      <c r="Z64" s="17">
        <v>2.9299999999999999E-3</v>
      </c>
      <c r="AA64" s="18">
        <f t="shared" ref="AA64:AA66" si="602">M64*Z64</f>
        <v>43.191130000000001</v>
      </c>
      <c r="AB64" s="27">
        <f>IF(M64&gt;0,(AD64+AL64)/M64,0)</f>
        <v>3.1955295434502413E-3</v>
      </c>
      <c r="AC64" s="17">
        <v>2.4000000000000001E-4</v>
      </c>
      <c r="AD64" s="24">
        <f t="shared" ref="AD64:AD66" si="603">AC64*M64</f>
        <v>3.5378400000000001</v>
      </c>
      <c r="AE64" s="118">
        <v>0.22059999999999999</v>
      </c>
      <c r="AF64" s="30">
        <f t="shared" ref="AF64:AF66" si="604">AI64*(1-AJ64)*AE64</f>
        <v>41.107706999999998</v>
      </c>
      <c r="AG64" s="28">
        <f t="shared" ref="AG64:AG66" si="605">IF(AND(AE64&gt;0,AC64&gt;0,Z64&gt;0),((Z64-AC64)*AE64)/((AE64-AC64)*Z64),0)</f>
        <v>0.91908865232628933</v>
      </c>
      <c r="AH64" s="60">
        <f t="shared" si="7"/>
        <v>0.92584547450299404</v>
      </c>
      <c r="AI64" s="12">
        <v>205</v>
      </c>
      <c r="AJ64" s="14">
        <v>9.0999999999999998E-2</v>
      </c>
      <c r="AK64" s="15">
        <v>0.23380000000000001</v>
      </c>
      <c r="AL64" s="30">
        <f t="shared" ref="AL64:AL66" si="606">AI64*(1-AJ64)*AK64</f>
        <v>43.567461000000002</v>
      </c>
      <c r="AM64" s="19">
        <v>1.65</v>
      </c>
      <c r="AN64" s="19">
        <v>1153.6400000000001</v>
      </c>
      <c r="AO64" s="102">
        <f>AO62+AI64-AN64</f>
        <v>3306.010000000002</v>
      </c>
      <c r="AP64" s="103"/>
      <c r="AQ64" s="12"/>
      <c r="AR64" s="31"/>
      <c r="AS64" s="20"/>
      <c r="AT64" s="20"/>
      <c r="AU64" s="20"/>
      <c r="AV64" s="20"/>
    </row>
    <row r="65" spans="1:48" x14ac:dyDescent="0.2">
      <c r="A65" s="188"/>
      <c r="B65" s="33">
        <v>2</v>
      </c>
      <c r="C65" s="11" t="s">
        <v>52</v>
      </c>
      <c r="D65" s="34">
        <v>20140</v>
      </c>
      <c r="E65" s="34">
        <v>5</v>
      </c>
      <c r="F65" s="34">
        <v>15619</v>
      </c>
      <c r="G65" s="35">
        <v>3.8</v>
      </c>
      <c r="H65" s="35">
        <v>5.3</v>
      </c>
      <c r="I65" s="34">
        <v>16741</v>
      </c>
      <c r="J65" s="35">
        <v>5.5</v>
      </c>
      <c r="K65" s="34">
        <v>16075</v>
      </c>
      <c r="L65" s="36">
        <v>7.4999999999999997E-2</v>
      </c>
      <c r="M65" s="37">
        <f>ROUND(K65*(1-L65),0)</f>
        <v>14869</v>
      </c>
      <c r="N65" s="38">
        <v>0.57799999999999996</v>
      </c>
      <c r="O65" s="25">
        <f t="shared" si="596"/>
        <v>8594.2819999999992</v>
      </c>
      <c r="P65" s="36">
        <v>0.40600000000000003</v>
      </c>
      <c r="Q65" s="25">
        <f t="shared" si="597"/>
        <v>6036.8140000000003</v>
      </c>
      <c r="R65" s="39">
        <v>1.6E-2</v>
      </c>
      <c r="S65" s="25">
        <f t="shared" si="598"/>
        <v>237.904</v>
      </c>
      <c r="T65" s="28">
        <v>0.192</v>
      </c>
      <c r="U65" s="25">
        <f t="shared" si="599"/>
        <v>2854.848</v>
      </c>
      <c r="V65" s="39">
        <v>0.53</v>
      </c>
      <c r="W65" s="25">
        <f t="shared" si="600"/>
        <v>7880.5700000000006</v>
      </c>
      <c r="X65" s="39">
        <v>0.38</v>
      </c>
      <c r="Y65" s="25">
        <f t="shared" si="601"/>
        <v>5650.22</v>
      </c>
      <c r="Z65" s="40">
        <v>2.9199999999999999E-3</v>
      </c>
      <c r="AA65" s="18">
        <f t="shared" si="602"/>
        <v>43.417479999999998</v>
      </c>
      <c r="AB65" s="27">
        <f>IF(M65&gt;0,(AD65+AL65)/M65,0)</f>
        <v>3.1504115138879549E-3</v>
      </c>
      <c r="AC65" s="40">
        <v>2.4000000000000001E-4</v>
      </c>
      <c r="AD65" s="37">
        <f t="shared" si="603"/>
        <v>3.5685600000000002</v>
      </c>
      <c r="AE65" s="28">
        <v>0.21629999999999999</v>
      </c>
      <c r="AF65" s="41">
        <f t="shared" si="604"/>
        <v>41.937109200000002</v>
      </c>
      <c r="AG65" s="28">
        <f t="shared" si="605"/>
        <v>0.91882772289280368</v>
      </c>
      <c r="AH65" s="29">
        <f t="shared" si="7"/>
        <v>0.92481389952998483</v>
      </c>
      <c r="AI65" s="34">
        <v>214</v>
      </c>
      <c r="AJ65" s="36">
        <v>9.4E-2</v>
      </c>
      <c r="AK65" s="38">
        <v>0.22320000000000001</v>
      </c>
      <c r="AL65" s="41">
        <f t="shared" si="606"/>
        <v>43.274908800000006</v>
      </c>
      <c r="AM65" s="42">
        <v>1.6</v>
      </c>
      <c r="AN65" s="42"/>
      <c r="AO65" s="122">
        <f>AO64+AI65-AN65</f>
        <v>3520.010000000002</v>
      </c>
      <c r="AP65" s="105"/>
      <c r="AQ65" s="43"/>
      <c r="AR65" s="44"/>
      <c r="AS65" s="45"/>
      <c r="AT65" s="45"/>
      <c r="AU65" s="45"/>
      <c r="AV65" s="45"/>
    </row>
    <row r="66" spans="1:48" x14ac:dyDescent="0.2">
      <c r="A66" s="188"/>
      <c r="B66" s="33">
        <v>3</v>
      </c>
      <c r="C66" s="11" t="s">
        <v>53</v>
      </c>
      <c r="D66" s="43">
        <v>24113</v>
      </c>
      <c r="E66" s="43">
        <v>1</v>
      </c>
      <c r="F66" s="43">
        <v>17769</v>
      </c>
      <c r="G66" s="37">
        <v>1.8</v>
      </c>
      <c r="H66" s="37">
        <v>3.8</v>
      </c>
      <c r="I66" s="43">
        <v>18491</v>
      </c>
      <c r="J66" s="37">
        <v>5.0999999999999996</v>
      </c>
      <c r="K66" s="43">
        <v>16316</v>
      </c>
      <c r="L66" s="39">
        <v>7.3999999999999996E-2</v>
      </c>
      <c r="M66" s="37">
        <f>ROUND(K66*(1-L66),0)</f>
        <v>15109</v>
      </c>
      <c r="N66" s="28">
        <v>0.60399999999999998</v>
      </c>
      <c r="O66" s="25">
        <f t="shared" si="596"/>
        <v>9125.8359999999993</v>
      </c>
      <c r="P66" s="39">
        <v>0.34599999999999997</v>
      </c>
      <c r="Q66" s="25">
        <f t="shared" si="597"/>
        <v>5227.7139999999999</v>
      </c>
      <c r="R66" s="39">
        <v>1.7999999999999999E-2</v>
      </c>
      <c r="S66" s="25">
        <f t="shared" si="598"/>
        <v>271.96199999999999</v>
      </c>
      <c r="T66" s="28">
        <v>0.20699999999999999</v>
      </c>
      <c r="U66" s="25">
        <f t="shared" si="599"/>
        <v>3127.5629999999996</v>
      </c>
      <c r="V66" s="39">
        <v>0.50800000000000001</v>
      </c>
      <c r="W66" s="25">
        <f t="shared" si="600"/>
        <v>7675.3720000000003</v>
      </c>
      <c r="X66" s="39">
        <v>0.38</v>
      </c>
      <c r="Y66" s="25">
        <f t="shared" si="601"/>
        <v>5741.42</v>
      </c>
      <c r="Z66" s="47">
        <v>2.8999999999999998E-3</v>
      </c>
      <c r="AA66" s="18">
        <f t="shared" si="602"/>
        <v>43.816099999999999</v>
      </c>
      <c r="AB66" s="27">
        <f>IF(M66&gt;0,(AD66+AL66)/M66,0)</f>
        <v>3.2576897743067045E-3</v>
      </c>
      <c r="AC66" s="47">
        <v>2.2000000000000001E-4</v>
      </c>
      <c r="AD66" s="37">
        <f t="shared" si="603"/>
        <v>3.3239800000000002</v>
      </c>
      <c r="AE66" s="28">
        <v>0.21920000000000001</v>
      </c>
      <c r="AF66" s="41">
        <f t="shared" si="604"/>
        <v>43.570822400000004</v>
      </c>
      <c r="AG66" s="28">
        <f t="shared" si="605"/>
        <v>0.9250663735626935</v>
      </c>
      <c r="AH66" s="29">
        <f t="shared" si="7"/>
        <v>0.93335677614209445</v>
      </c>
      <c r="AI66" s="43">
        <v>217</v>
      </c>
      <c r="AJ66" s="39">
        <v>8.4000000000000005E-2</v>
      </c>
      <c r="AK66" s="28">
        <v>0.23089999999999999</v>
      </c>
      <c r="AL66" s="41">
        <f t="shared" si="606"/>
        <v>45.896454800000001</v>
      </c>
      <c r="AM66" s="18">
        <v>1.7</v>
      </c>
      <c r="AN66" s="18"/>
      <c r="AO66" s="122">
        <f>AO65+AI66-AN66</f>
        <v>3737.010000000002</v>
      </c>
      <c r="AP66" s="105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89"/>
      <c r="B67" s="49" t="s">
        <v>38</v>
      </c>
      <c r="C67" s="50"/>
      <c r="D67" s="51">
        <f t="shared" ref="D67" si="607">SUM(D64:D66)</f>
        <v>51453</v>
      </c>
      <c r="E67" s="51"/>
      <c r="F67" s="51">
        <f t="shared" ref="F67" si="608">SUM(F64:F66)</f>
        <v>46000</v>
      </c>
      <c r="G67" s="52"/>
      <c r="H67" s="52"/>
      <c r="I67" s="51">
        <f t="shared" ref="I67:K67" si="609">SUM(I64:I66)</f>
        <v>48406</v>
      </c>
      <c r="J67" s="52"/>
      <c r="K67" s="51">
        <f t="shared" si="609"/>
        <v>48225</v>
      </c>
      <c r="L67" s="21">
        <f t="shared" ref="L67" si="610">IF(K67&gt;0,(K64*L64+K65*L65+K66*L66)/K67,0)</f>
        <v>7.2691653706583731E-2</v>
      </c>
      <c r="M67" s="52">
        <f t="shared" ref="M67" si="611">M64+M65+M66</f>
        <v>44719</v>
      </c>
      <c r="N67" s="53">
        <f t="shared" ref="N67" si="612">IF(M67&gt;0,O67/M67,0)</f>
        <v>0.63655956081307719</v>
      </c>
      <c r="O67" s="54">
        <f t="shared" ref="O67" si="613">O64+O65+O66</f>
        <v>28466.306999999997</v>
      </c>
      <c r="P67" s="21">
        <f t="shared" ref="P67" si="614">IF(M67&gt;0,Q67/M67,0)</f>
        <v>0.3326566560075136</v>
      </c>
      <c r="Q67" s="54">
        <f t="shared" ref="Q67" si="615">Q64+Q65+Q66</f>
        <v>14876.073</v>
      </c>
      <c r="R67" s="21">
        <f t="shared" ref="R67" si="616">IF(M67&gt;0,S67/M67,0)</f>
        <v>1.9972092399203917E-2</v>
      </c>
      <c r="S67" s="54">
        <f t="shared" ref="S67" si="617">S64+S65+S66</f>
        <v>893.13199999999995</v>
      </c>
      <c r="T67" s="21">
        <f t="shared" ref="T67" si="618">IF(M67&gt;0,U67/M67,0)</f>
        <v>0.19904579708848591</v>
      </c>
      <c r="U67" s="54">
        <f t="shared" ref="U67" si="619">U64+U65+U66</f>
        <v>8901.1290000000008</v>
      </c>
      <c r="V67" s="21">
        <f t="shared" ref="V67" si="620">IF(M67&gt;0,W67/M67,0)</f>
        <v>0.52256696258860891</v>
      </c>
      <c r="W67" s="54">
        <f t="shared" ref="W67" si="621">W64+W65+W66</f>
        <v>23368.672000000002</v>
      </c>
      <c r="X67" s="21">
        <f t="shared" ref="X67" si="622">IF(M67&gt;0,Y67/M67,0)</f>
        <v>0.38329636172544101</v>
      </c>
      <c r="Y67" s="54">
        <f t="shared" ref="Y67" si="623">Y64+Y65+Y66</f>
        <v>17140.629999999997</v>
      </c>
      <c r="Z67" s="55">
        <f t="shared" ref="Z67" si="624">IF(M67&gt;0,AA67/M67,0)</f>
        <v>2.916539054987813E-3</v>
      </c>
      <c r="AA67" s="56">
        <f t="shared" ref="AA67" si="625">SUM(AA64:AA66)</f>
        <v>130.42471</v>
      </c>
      <c r="AB67" s="55">
        <f t="shared" ref="AB67" si="626">IF(M67&gt;0,(AB64*M64+AB65*M65+AB66*M66)/M67,0)</f>
        <v>3.2015296540620318E-3</v>
      </c>
      <c r="AC67" s="55">
        <f t="shared" ref="AC67" si="627">IF(K67&gt;0,(K64*AC64+K65*AC65+K66*AC66)/K67,0)</f>
        <v>2.3323338517366513E-4</v>
      </c>
      <c r="AD67" s="52">
        <f t="shared" ref="AD67" si="628">SUM(AD64:AD66)</f>
        <v>10.430380000000001</v>
      </c>
      <c r="AE67" s="53">
        <f t="shared" ref="AE67" si="629">IF(K67&gt;0,(K64*AE64+K65*AE65+K66*AE66)/K67,0)</f>
        <v>0.21869300362882318</v>
      </c>
      <c r="AF67" s="58">
        <f t="shared" ref="AF67" si="630">SUM(AF64:AF66)</f>
        <v>126.61563860000001</v>
      </c>
      <c r="AG67" s="53">
        <f t="shared" ref="AG67" si="631">IF(AND(AA67&gt;0),((AA64*AG64+AA65*AG65+AA66*AG66)/AA67),0)</f>
        <v>0.9210100024524015</v>
      </c>
      <c r="AH67" s="57">
        <f t="shared" si="7"/>
        <v>0.92809346449393892</v>
      </c>
      <c r="AI67" s="51">
        <f t="shared" ref="AI67" si="632">SUM(AI64:AI66)</f>
        <v>636</v>
      </c>
      <c r="AJ67" s="21">
        <f t="shared" ref="AJ67" si="633">IF(AI67&gt;0,(AJ64*AI64+AJ65*AI65+AJ66*AI66)/AI67,0)</f>
        <v>8.9621069182389934E-2</v>
      </c>
      <c r="AK67" s="53">
        <f t="shared" ref="AK67" si="634">IF(K67&gt;0,(AK64*K64+AK65*K65+AK66*K66)/K67,0)</f>
        <v>0.22928550751684812</v>
      </c>
      <c r="AL67" s="58">
        <f t="shared" ref="AL67" si="635">SUM(AL64:AL66)</f>
        <v>132.73882459999999</v>
      </c>
      <c r="AM67" s="56"/>
      <c r="AN67" s="56">
        <f t="shared" ref="AN67" si="636">SUM(AN64:AN66)</f>
        <v>1153.6400000000001</v>
      </c>
      <c r="AO67" s="106"/>
      <c r="AP67" s="107">
        <f>AO66</f>
        <v>3737.010000000002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2">
      <c r="A68" s="187">
        <v>17</v>
      </c>
      <c r="B68" s="23">
        <v>1</v>
      </c>
      <c r="C68" s="11" t="s">
        <v>50</v>
      </c>
      <c r="D68" s="12">
        <v>3900</v>
      </c>
      <c r="E68" s="12">
        <v>0</v>
      </c>
      <c r="F68" s="12">
        <v>11952</v>
      </c>
      <c r="G68" s="13">
        <v>2.7</v>
      </c>
      <c r="H68" s="13">
        <v>5.0999999999999996</v>
      </c>
      <c r="I68" s="12">
        <v>12772</v>
      </c>
      <c r="J68" s="13">
        <v>5.0999999999999996</v>
      </c>
      <c r="K68" s="12">
        <v>16166</v>
      </c>
      <c r="L68" s="14">
        <v>7.6999999999999999E-2</v>
      </c>
      <c r="M68" s="24">
        <f>ROUND(K68*(1-L68),0)</f>
        <v>14921</v>
      </c>
      <c r="N68" s="15">
        <v>0.75</v>
      </c>
      <c r="O68" s="25">
        <f t="shared" ref="O68:O70" si="638">M68*N68</f>
        <v>11190.75</v>
      </c>
      <c r="P68" s="14">
        <v>0.23</v>
      </c>
      <c r="Q68" s="25">
        <f t="shared" ref="Q68:Q70" si="639">M68*P68</f>
        <v>3431.83</v>
      </c>
      <c r="R68" s="16">
        <v>0.02</v>
      </c>
      <c r="S68" s="25">
        <f t="shared" ref="S68:S70" si="640">M68*R68</f>
        <v>298.42</v>
      </c>
      <c r="T68" s="26">
        <v>0.19400000000000001</v>
      </c>
      <c r="U68" s="25">
        <f t="shared" ref="U68:U70" si="641">M68*T68</f>
        <v>2894.674</v>
      </c>
      <c r="V68" s="16">
        <v>0.51600000000000001</v>
      </c>
      <c r="W68" s="25">
        <f t="shared" ref="W68:W70" si="642">M68*V68</f>
        <v>7699.2359999999999</v>
      </c>
      <c r="X68" s="16">
        <v>0.39</v>
      </c>
      <c r="Y68" s="25">
        <f t="shared" ref="Y68:Y70" si="643">X68*M68</f>
        <v>5819.1900000000005</v>
      </c>
      <c r="Z68" s="17">
        <v>2.98E-3</v>
      </c>
      <c r="AA68" s="18">
        <f t="shared" ref="AA68:AA70" si="644">M68*Z68</f>
        <v>44.464579999999998</v>
      </c>
      <c r="AB68" s="27">
        <f>IF(M68&gt;0,(AD68+AL68)/M68,0)</f>
        <v>2.8528430802225052E-3</v>
      </c>
      <c r="AC68" s="17">
        <v>2.3000000000000001E-4</v>
      </c>
      <c r="AD68" s="24">
        <f t="shared" ref="AD68:AD70" si="645">AC68*M68</f>
        <v>3.4318300000000002</v>
      </c>
      <c r="AE68" s="118">
        <v>0.21729999999999999</v>
      </c>
      <c r="AF68" s="30">
        <f t="shared" ref="AF68:AF70" si="646">AI68*(1-AJ68)*AE68</f>
        <v>37.1035404</v>
      </c>
      <c r="AG68" s="28">
        <f t="shared" ref="AG68:AG70" si="647">IF(AND(AE68&gt;0,AC68&gt;0,Z68&gt;0),((Z68-AC68)*AE68)/((AE68-AC68)*Z68),0)</f>
        <v>0.9237965793980415</v>
      </c>
      <c r="AH68" s="60">
        <f t="shared" si="7"/>
        <v>0.92030218560452848</v>
      </c>
      <c r="AI68" s="12">
        <v>186</v>
      </c>
      <c r="AJ68" s="36">
        <v>8.2000000000000003E-2</v>
      </c>
      <c r="AK68" s="15">
        <v>0.22919999999999999</v>
      </c>
      <c r="AL68" s="30">
        <f t="shared" ref="AL68:AL70" si="648">AI68*(1-AJ68)*AK68</f>
        <v>39.1354416</v>
      </c>
      <c r="AM68" s="19">
        <v>1.68</v>
      </c>
      <c r="AN68" s="19">
        <v>1152.48</v>
      </c>
      <c r="AO68" s="102">
        <f>AO66+AI68-AN68-AP68</f>
        <v>2734.530000000002</v>
      </c>
      <c r="AP68" s="103">
        <v>36</v>
      </c>
      <c r="AQ68" s="12"/>
      <c r="AR68" s="31"/>
      <c r="AS68" s="20"/>
      <c r="AT68" s="20"/>
      <c r="AU68" s="20"/>
      <c r="AV68" s="20"/>
    </row>
    <row r="69" spans="1:48" x14ac:dyDescent="0.2">
      <c r="A69" s="188"/>
      <c r="B69" s="33">
        <v>2</v>
      </c>
      <c r="C69" s="11" t="s">
        <v>51</v>
      </c>
      <c r="D69" s="34">
        <v>20347</v>
      </c>
      <c r="E69" s="34">
        <v>4</v>
      </c>
      <c r="F69" s="34">
        <v>16640</v>
      </c>
      <c r="G69" s="35">
        <v>4.4000000000000004</v>
      </c>
      <c r="H69" s="35">
        <v>4.9000000000000004</v>
      </c>
      <c r="I69" s="34">
        <v>17028</v>
      </c>
      <c r="J69" s="35">
        <v>6</v>
      </c>
      <c r="K69" s="34">
        <v>16280</v>
      </c>
      <c r="L69" s="36">
        <v>7.4999999999999997E-2</v>
      </c>
      <c r="M69" s="37">
        <f>ROUND(K69*(1-L69),0)</f>
        <v>15059</v>
      </c>
      <c r="N69" s="38">
        <v>0.624</v>
      </c>
      <c r="O69" s="25">
        <f t="shared" si="638"/>
        <v>9396.8160000000007</v>
      </c>
      <c r="P69" s="36">
        <v>0.36299999999999999</v>
      </c>
      <c r="Q69" s="25">
        <f t="shared" si="639"/>
        <v>5466.4169999999995</v>
      </c>
      <c r="R69" s="39">
        <v>1.2999999999999999E-2</v>
      </c>
      <c r="S69" s="25">
        <f t="shared" si="640"/>
        <v>195.767</v>
      </c>
      <c r="T69" s="28">
        <v>0.19800000000000001</v>
      </c>
      <c r="U69" s="25">
        <f t="shared" si="641"/>
        <v>2981.6820000000002</v>
      </c>
      <c r="V69" s="39">
        <v>0.51200000000000001</v>
      </c>
      <c r="W69" s="25">
        <f t="shared" si="642"/>
        <v>7710.2080000000005</v>
      </c>
      <c r="X69" s="39">
        <v>0.38</v>
      </c>
      <c r="Y69" s="25">
        <f t="shared" si="643"/>
        <v>5722.42</v>
      </c>
      <c r="Z69" s="40">
        <v>2.98E-3</v>
      </c>
      <c r="AA69" s="18">
        <f t="shared" si="644"/>
        <v>44.875819999999997</v>
      </c>
      <c r="AB69" s="27">
        <f>IF(M69&gt;0,(AD69+AL69)/M69,0)</f>
        <v>2.9354687562255129E-3</v>
      </c>
      <c r="AC69" s="40">
        <v>2.2000000000000001E-4</v>
      </c>
      <c r="AD69" s="37">
        <f t="shared" si="645"/>
        <v>3.31298</v>
      </c>
      <c r="AE69" s="28">
        <v>0.2162</v>
      </c>
      <c r="AF69" s="41">
        <f t="shared" si="646"/>
        <v>39.327860999999999</v>
      </c>
      <c r="AG69" s="28">
        <f t="shared" si="647"/>
        <v>0.92711790987358378</v>
      </c>
      <c r="AH69" s="29">
        <f t="shared" ref="AH69:AH127" si="649">IF(AND(AB69&gt;0,AK69&gt;0,AC69&gt;0),((AK69*(AB69-AC69))/(AB69*(AK69-AC69))),0)</f>
        <v>0.92596074850713428</v>
      </c>
      <c r="AI69" s="34">
        <v>201</v>
      </c>
      <c r="AJ69" s="36">
        <v>9.5000000000000001E-2</v>
      </c>
      <c r="AK69" s="38">
        <v>0.2248</v>
      </c>
      <c r="AL69" s="41">
        <f t="shared" si="648"/>
        <v>40.892243999999998</v>
      </c>
      <c r="AM69" s="42">
        <v>1.66</v>
      </c>
      <c r="AN69" s="42"/>
      <c r="AO69" s="122">
        <f>AO68+AI69-AN69</f>
        <v>2935.530000000002</v>
      </c>
      <c r="AP69" s="105"/>
      <c r="AQ69" s="43"/>
      <c r="AR69" s="44"/>
      <c r="AS69" s="45"/>
      <c r="AT69" s="45"/>
      <c r="AU69" s="45"/>
      <c r="AV69" s="45"/>
    </row>
    <row r="70" spans="1:48" s="178" customFormat="1" x14ac:dyDescent="0.2">
      <c r="A70" s="188"/>
      <c r="B70" s="167">
        <v>3</v>
      </c>
      <c r="C70" s="168" t="s">
        <v>53</v>
      </c>
      <c r="D70" s="169">
        <v>18070</v>
      </c>
      <c r="E70" s="169">
        <v>1</v>
      </c>
      <c r="F70" s="169">
        <v>12180</v>
      </c>
      <c r="G70" s="170">
        <v>3.4</v>
      </c>
      <c r="H70" s="170">
        <v>4.5999999999999996</v>
      </c>
      <c r="I70" s="169">
        <v>12818</v>
      </c>
      <c r="J70" s="170">
        <v>7.2</v>
      </c>
      <c r="K70" s="169">
        <v>16306</v>
      </c>
      <c r="L70" s="144">
        <v>7.2999999999999995E-2</v>
      </c>
      <c r="M70" s="170">
        <f>ROUND(K70*(1-L70),0)</f>
        <v>15116</v>
      </c>
      <c r="N70" s="29">
        <v>0.64600000000000002</v>
      </c>
      <c r="O70" s="142">
        <f t="shared" si="638"/>
        <v>9764.9359999999997</v>
      </c>
      <c r="P70" s="144">
        <v>0.32200000000000001</v>
      </c>
      <c r="Q70" s="142">
        <f t="shared" si="639"/>
        <v>4867.3519999999999</v>
      </c>
      <c r="R70" s="144">
        <v>3.2000000000000001E-2</v>
      </c>
      <c r="S70" s="142">
        <f t="shared" si="640"/>
        <v>483.71199999999999</v>
      </c>
      <c r="T70" s="29">
        <v>0.20699999999999999</v>
      </c>
      <c r="U70" s="142">
        <f t="shared" si="641"/>
        <v>3129.0119999999997</v>
      </c>
      <c r="V70" s="144">
        <v>0.50800000000000001</v>
      </c>
      <c r="W70" s="142">
        <f t="shared" si="642"/>
        <v>7678.9279999999999</v>
      </c>
      <c r="X70" s="144">
        <v>0.38</v>
      </c>
      <c r="Y70" s="142">
        <f t="shared" si="643"/>
        <v>5744.08</v>
      </c>
      <c r="Z70" s="171">
        <v>2.9399999999999999E-3</v>
      </c>
      <c r="AA70" s="172">
        <f t="shared" si="644"/>
        <v>44.441040000000001</v>
      </c>
      <c r="AB70" s="173">
        <f>IF(M70&gt;0,(AD70+AL70)/M70,0)</f>
        <v>3.6818867756020111E-3</v>
      </c>
      <c r="AC70" s="171">
        <v>2.1000000000000001E-4</v>
      </c>
      <c r="AD70" s="170">
        <f t="shared" si="645"/>
        <v>3.1743600000000001</v>
      </c>
      <c r="AE70" s="29">
        <v>0.21929999999999999</v>
      </c>
      <c r="AF70" s="174">
        <f t="shared" si="646"/>
        <v>51.402823500000004</v>
      </c>
      <c r="AG70" s="29">
        <f t="shared" si="647"/>
        <v>0.92946147375833787</v>
      </c>
      <c r="AH70" s="29">
        <f t="shared" si="649"/>
        <v>0.94384927946871222</v>
      </c>
      <c r="AI70" s="169">
        <v>259</v>
      </c>
      <c r="AJ70" s="144">
        <v>9.5000000000000001E-2</v>
      </c>
      <c r="AK70" s="29">
        <v>0.22389999999999999</v>
      </c>
      <c r="AL70" s="174">
        <f t="shared" si="648"/>
        <v>52.481040499999999</v>
      </c>
      <c r="AM70" s="172">
        <v>1.75</v>
      </c>
      <c r="AN70" s="172"/>
      <c r="AO70" s="175">
        <f>AO69+AI70-AN70</f>
        <v>3194.530000000002</v>
      </c>
      <c r="AP70" s="176"/>
      <c r="AQ70" s="169"/>
      <c r="AR70" s="177"/>
      <c r="AS70" s="174"/>
      <c r="AT70" s="174"/>
      <c r="AU70" s="174"/>
      <c r="AV70" s="174"/>
    </row>
    <row r="71" spans="1:48" s="22" customFormat="1" ht="13.5" thickBot="1" x14ac:dyDescent="0.25">
      <c r="A71" s="189"/>
      <c r="B71" s="49" t="s">
        <v>38</v>
      </c>
      <c r="C71" s="50"/>
      <c r="D71" s="51">
        <f t="shared" ref="D71" si="650">SUM(D68:D70)</f>
        <v>42317</v>
      </c>
      <c r="E71" s="51"/>
      <c r="F71" s="51">
        <f t="shared" ref="F71" si="651">SUM(F68:F70)</f>
        <v>40772</v>
      </c>
      <c r="G71" s="52"/>
      <c r="H71" s="52"/>
      <c r="I71" s="51">
        <f t="shared" ref="I71:K71" si="652">SUM(I68:I70)</f>
        <v>42618</v>
      </c>
      <c r="J71" s="52"/>
      <c r="K71" s="51">
        <f t="shared" si="652"/>
        <v>48752</v>
      </c>
      <c r="L71" s="21">
        <f t="shared" ref="L71" si="653">IF(K71&gt;0,(K68*L68+K69*L69+K70*L70)/K71,0)</f>
        <v>7.4994256645881191E-2</v>
      </c>
      <c r="M71" s="52">
        <f t="shared" ref="M71" si="654">M68+M69+M70</f>
        <v>45096</v>
      </c>
      <c r="N71" s="53">
        <f t="shared" ref="N71" si="655">IF(M71&gt;0,O71/M71,0)</f>
        <v>0.67306417420613807</v>
      </c>
      <c r="O71" s="54">
        <f t="shared" ref="O71" si="656">O68+O69+O70</f>
        <v>30352.502</v>
      </c>
      <c r="P71" s="21">
        <f t="shared" ref="P71" si="657">IF(M71&gt;0,Q71/M71,0)</f>
        <v>0.30525099787120807</v>
      </c>
      <c r="Q71" s="54">
        <f t="shared" ref="Q71" si="658">Q68+Q69+Q70</f>
        <v>13765.598999999998</v>
      </c>
      <c r="R71" s="21">
        <f t="shared" ref="R71" si="659">IF(M71&gt;0,S71/M71,0)</f>
        <v>2.1684827922653895E-2</v>
      </c>
      <c r="S71" s="54">
        <f t="shared" ref="S71" si="660">S68+S69+S70</f>
        <v>977.899</v>
      </c>
      <c r="T71" s="21">
        <f t="shared" ref="T71" si="661">IF(M71&gt;0,U71/M71,0)</f>
        <v>0.19969327656554903</v>
      </c>
      <c r="U71" s="54">
        <f t="shared" ref="U71" si="662">U68+U69+U70</f>
        <v>9005.3679999999986</v>
      </c>
      <c r="V71" s="21">
        <f t="shared" ref="V71" si="663">IF(M71&gt;0,W71/M71,0)</f>
        <v>0.51198270356572639</v>
      </c>
      <c r="W71" s="54">
        <f t="shared" ref="W71" si="664">W68+W69+W70</f>
        <v>23088.371999999999</v>
      </c>
      <c r="X71" s="21">
        <f t="shared" ref="X71" si="665">IF(M71&gt;0,Y71/M71,0)</f>
        <v>0.38330871917686715</v>
      </c>
      <c r="Y71" s="54">
        <f t="shared" ref="Y71" si="666">Y68+Y69+Y70</f>
        <v>17285.690000000002</v>
      </c>
      <c r="Z71" s="55">
        <f t="shared" ref="Z71" si="667">IF(M71&gt;0,AA71/M71,0)</f>
        <v>2.9665921589497953E-3</v>
      </c>
      <c r="AA71" s="56">
        <f t="shared" ref="AA71" si="668">SUM(AA68:AA70)</f>
        <v>133.78143999999998</v>
      </c>
      <c r="AB71" s="55">
        <f t="shared" ref="AB71" si="669">IF(M71&gt;0,(AB68*M68+AB69*M69+AB70*M70)/M71,0)</f>
        <v>3.1583265943764412E-3</v>
      </c>
      <c r="AC71" s="55">
        <f t="shared" ref="AC71" si="670">IF(K71&gt;0,(K68*AC68+K69*AC69+K70*AC70)/K71,0)</f>
        <v>2.1997128322940598E-4</v>
      </c>
      <c r="AD71" s="52">
        <f t="shared" ref="AD71" si="671">SUM(AD68:AD70)</f>
        <v>9.9191700000000012</v>
      </c>
      <c r="AE71" s="53">
        <f t="shared" ref="AE71" si="672">IF(K71&gt;0,(K68*AE68+K69*AE69+K70*AE70)/K71,0)</f>
        <v>0.21760160813915327</v>
      </c>
      <c r="AF71" s="58">
        <f t="shared" ref="AF71" si="673">SUM(AF68:AF70)</f>
        <v>127.83422490000001</v>
      </c>
      <c r="AG71" s="53">
        <f t="shared" ref="AG71" si="674">IF(AND(AA71&gt;0),((AA68*AG68+AA69*AG69+AA70*AG70)/AA71),0)</f>
        <v>0.92679251983225019</v>
      </c>
      <c r="AH71" s="57">
        <f t="shared" si="649"/>
        <v>0.93125853668152836</v>
      </c>
      <c r="AI71" s="51">
        <f t="shared" ref="AI71" si="675">SUM(AI68:AI70)</f>
        <v>646</v>
      </c>
      <c r="AJ71" s="21">
        <f t="shared" ref="AJ71" si="676">IF(AI71&gt;0,(AJ68*AI68+AJ69*AI69+AJ70*AI70)/AI71,0)</f>
        <v>9.1256965944272447E-2</v>
      </c>
      <c r="AK71" s="53">
        <f t="shared" ref="AK71" si="677">IF(K71&gt;0,(AK68*K68+AK69*K69+AK70*K70)/K71,0)</f>
        <v>0.22595800377420414</v>
      </c>
      <c r="AL71" s="58">
        <f t="shared" ref="AL71" si="678">SUM(AL68:AL70)</f>
        <v>132.50872609999999</v>
      </c>
      <c r="AM71" s="56"/>
      <c r="AN71" s="56">
        <f t="shared" ref="AN71" si="679">SUM(AN68:AN70)</f>
        <v>1152.48</v>
      </c>
      <c r="AO71" s="106"/>
      <c r="AP71" s="107">
        <f>AO70</f>
        <v>3194.530000000002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2">
      <c r="A72" s="187">
        <v>18</v>
      </c>
      <c r="B72" s="23">
        <v>1</v>
      </c>
      <c r="C72" s="11" t="s">
        <v>50</v>
      </c>
      <c r="D72" s="12">
        <v>5991</v>
      </c>
      <c r="E72" s="12">
        <v>0</v>
      </c>
      <c r="F72" s="12">
        <v>5194</v>
      </c>
      <c r="G72" s="13">
        <v>2.9</v>
      </c>
      <c r="H72" s="13">
        <v>5.3</v>
      </c>
      <c r="I72" s="12">
        <v>6019</v>
      </c>
      <c r="J72" s="147">
        <v>10.3</v>
      </c>
      <c r="K72" s="12">
        <v>15842</v>
      </c>
      <c r="L72" s="14">
        <v>6.9000000000000006E-2</v>
      </c>
      <c r="M72" s="24">
        <f>ROUND(K72*(1-L72),0)</f>
        <v>14749</v>
      </c>
      <c r="N72" s="15">
        <v>0.76700000000000002</v>
      </c>
      <c r="O72" s="25">
        <f t="shared" ref="O72:O74" si="681">M72*N72</f>
        <v>11312.483</v>
      </c>
      <c r="P72" s="14">
        <v>0.20799999999999999</v>
      </c>
      <c r="Q72" s="25">
        <f t="shared" ref="Q72:Q74" si="682">M72*P72</f>
        <v>3067.7919999999999</v>
      </c>
      <c r="R72" s="16">
        <v>2.5000000000000001E-2</v>
      </c>
      <c r="S72" s="25">
        <f t="shared" ref="S72:S74" si="683">M72*R72</f>
        <v>368.72500000000002</v>
      </c>
      <c r="T72" s="26">
        <v>0.192</v>
      </c>
      <c r="U72" s="25">
        <f t="shared" ref="U72:U74" si="684">M72*T72</f>
        <v>2831.808</v>
      </c>
      <c r="V72" s="16">
        <v>0.51400000000000001</v>
      </c>
      <c r="W72" s="25">
        <f t="shared" ref="W72:W74" si="685">M72*V72</f>
        <v>7580.9859999999999</v>
      </c>
      <c r="X72" s="16">
        <v>0.38</v>
      </c>
      <c r="Y72" s="25">
        <f t="shared" ref="Y72:Y74" si="686">X72*M72</f>
        <v>5604.62</v>
      </c>
      <c r="Z72" s="17">
        <v>2.9399999999999999E-3</v>
      </c>
      <c r="AA72" s="18">
        <f t="shared" ref="AA72:AA74" si="687">M72*Z72</f>
        <v>43.36206</v>
      </c>
      <c r="AB72" s="27">
        <f>IF(M72&gt;0,(AD72+AL72)/M72,0)</f>
        <v>3.0928812800867854E-3</v>
      </c>
      <c r="AC72" s="17">
        <v>2.2000000000000001E-4</v>
      </c>
      <c r="AD72" s="24">
        <f t="shared" ref="AD72:AD74" si="688">AC72*M72</f>
        <v>3.24478</v>
      </c>
      <c r="AE72" s="118">
        <v>0.21590000000000001</v>
      </c>
      <c r="AF72" s="30">
        <f t="shared" ref="AF72:AF74" si="689">AI72*(1-AJ72)*AE72</f>
        <v>40.035632400000004</v>
      </c>
      <c r="AG72" s="28">
        <f t="shared" ref="AG72:AG74" si="690">IF(AND(AE72&gt;0,AC72&gt;0,Z72&gt;0),((Z72-AC72)*AE72)/((AE72-AC72)*Z72),0)</f>
        <v>0.92611376894971631</v>
      </c>
      <c r="AH72" s="60">
        <f t="shared" si="649"/>
        <v>0.92976409307990227</v>
      </c>
      <c r="AI72" s="12">
        <v>204</v>
      </c>
      <c r="AJ72" s="14">
        <v>9.0999999999999998E-2</v>
      </c>
      <c r="AK72" s="15">
        <v>0.22850000000000001</v>
      </c>
      <c r="AL72" s="30">
        <f t="shared" ref="AL72:AL74" si="691">AI72*(1-AJ72)*AK72</f>
        <v>42.372126000000002</v>
      </c>
      <c r="AM72" s="19">
        <v>1.6</v>
      </c>
      <c r="AN72" s="19"/>
      <c r="AO72" s="102">
        <f>AO70+AI72-AN72</f>
        <v>3398.530000000002</v>
      </c>
      <c r="AP72" s="103"/>
      <c r="AQ72" s="12"/>
      <c r="AR72" s="31"/>
      <c r="AS72" s="20"/>
      <c r="AT72" s="20"/>
      <c r="AU72" s="20"/>
      <c r="AV72" s="20"/>
    </row>
    <row r="73" spans="1:48" x14ac:dyDescent="0.2">
      <c r="A73" s="188"/>
      <c r="B73" s="33">
        <v>2</v>
      </c>
      <c r="C73" s="11" t="s">
        <v>51</v>
      </c>
      <c r="D73" s="34">
        <v>21239</v>
      </c>
      <c r="E73" s="34">
        <v>1</v>
      </c>
      <c r="F73" s="34">
        <v>18280</v>
      </c>
      <c r="G73" s="35">
        <v>3.2</v>
      </c>
      <c r="H73" s="35">
        <v>6</v>
      </c>
      <c r="I73" s="34">
        <v>18581</v>
      </c>
      <c r="J73" s="148">
        <v>8.6</v>
      </c>
      <c r="K73" s="34">
        <v>16244</v>
      </c>
      <c r="L73" s="36">
        <v>7.2999999999999995E-2</v>
      </c>
      <c r="M73" s="37">
        <f>ROUND(K73*(1-L73),0)</f>
        <v>15058</v>
      </c>
      <c r="N73" s="38">
        <v>0.69899999999999995</v>
      </c>
      <c r="O73" s="25">
        <f t="shared" si="681"/>
        <v>10525.541999999999</v>
      </c>
      <c r="P73" s="36">
        <v>0.28100000000000003</v>
      </c>
      <c r="Q73" s="25">
        <f t="shared" si="682"/>
        <v>4231.2980000000007</v>
      </c>
      <c r="R73" s="39">
        <v>0.02</v>
      </c>
      <c r="S73" s="25">
        <f t="shared" si="683"/>
        <v>301.16000000000003</v>
      </c>
      <c r="T73" s="28">
        <v>0.19900000000000001</v>
      </c>
      <c r="U73" s="25">
        <f t="shared" si="684"/>
        <v>2996.5420000000004</v>
      </c>
      <c r="V73" s="39">
        <v>0.51600000000000001</v>
      </c>
      <c r="W73" s="25">
        <f t="shared" si="685"/>
        <v>7769.9279999999999</v>
      </c>
      <c r="X73" s="39">
        <v>0.38</v>
      </c>
      <c r="Y73" s="25">
        <f t="shared" si="686"/>
        <v>5722.04</v>
      </c>
      <c r="Z73" s="40">
        <v>2.9399999999999999E-3</v>
      </c>
      <c r="AA73" s="18">
        <f t="shared" si="687"/>
        <v>44.270519999999998</v>
      </c>
      <c r="AB73" s="27">
        <f>IF(M73&gt;0,(AD73+AL73)/M73,0)</f>
        <v>3.0412350644175852E-3</v>
      </c>
      <c r="AC73" s="40">
        <v>2.1000000000000001E-4</v>
      </c>
      <c r="AD73" s="37">
        <f t="shared" si="688"/>
        <v>3.1621800000000002</v>
      </c>
      <c r="AE73" s="28">
        <v>0.21479999999999999</v>
      </c>
      <c r="AF73" s="41">
        <f t="shared" si="689"/>
        <v>41.324512800000001</v>
      </c>
      <c r="AG73" s="28">
        <f t="shared" si="690"/>
        <v>0.92948013820375053</v>
      </c>
      <c r="AH73" s="29">
        <f t="shared" si="649"/>
        <v>0.93183215996264901</v>
      </c>
      <c r="AI73" s="34">
        <v>214</v>
      </c>
      <c r="AJ73" s="36">
        <v>0.10100000000000001</v>
      </c>
      <c r="AK73" s="38">
        <v>0.22159999999999999</v>
      </c>
      <c r="AL73" s="41">
        <f t="shared" si="691"/>
        <v>42.632737599999999</v>
      </c>
      <c r="AM73" s="42">
        <v>1.62</v>
      </c>
      <c r="AN73" s="42"/>
      <c r="AO73" s="122">
        <f>AO72+AI73-AN73</f>
        <v>3612.530000000002</v>
      </c>
      <c r="AP73" s="105"/>
      <c r="AQ73" s="43"/>
      <c r="AR73" s="44"/>
      <c r="AS73" s="45"/>
      <c r="AT73" s="45"/>
      <c r="AU73" s="45"/>
      <c r="AV73" s="45"/>
    </row>
    <row r="74" spans="1:48" x14ac:dyDescent="0.2">
      <c r="A74" s="188"/>
      <c r="B74" s="33">
        <v>3</v>
      </c>
      <c r="C74" s="11" t="s">
        <v>54</v>
      </c>
      <c r="D74" s="43">
        <v>15074</v>
      </c>
      <c r="E74" s="43">
        <v>1</v>
      </c>
      <c r="F74" s="43">
        <v>18285</v>
      </c>
      <c r="G74" s="37">
        <v>4.4000000000000004</v>
      </c>
      <c r="H74" s="37">
        <v>6.7</v>
      </c>
      <c r="I74" s="43">
        <v>18888</v>
      </c>
      <c r="J74" s="37">
        <v>8</v>
      </c>
      <c r="K74" s="43">
        <v>16338</v>
      </c>
      <c r="L74" s="39">
        <v>7.1999999999999995E-2</v>
      </c>
      <c r="M74" s="37">
        <f>ROUND(K74*(1-L74),0)</f>
        <v>15162</v>
      </c>
      <c r="N74" s="28">
        <v>0.66</v>
      </c>
      <c r="O74" s="25">
        <f t="shared" si="681"/>
        <v>10006.92</v>
      </c>
      <c r="P74" s="39">
        <v>0.316</v>
      </c>
      <c r="Q74" s="25">
        <f t="shared" si="682"/>
        <v>4791.192</v>
      </c>
      <c r="R74" s="39">
        <v>2.4E-2</v>
      </c>
      <c r="S74" s="25">
        <f t="shared" si="683"/>
        <v>363.88800000000003</v>
      </c>
      <c r="T74" s="28">
        <v>0.19800000000000001</v>
      </c>
      <c r="U74" s="25">
        <f t="shared" si="684"/>
        <v>3002.076</v>
      </c>
      <c r="V74" s="39">
        <v>0.52300000000000002</v>
      </c>
      <c r="W74" s="25">
        <f t="shared" si="685"/>
        <v>7929.7260000000006</v>
      </c>
      <c r="X74" s="39">
        <v>0.38</v>
      </c>
      <c r="Y74" s="25">
        <f t="shared" si="686"/>
        <v>5761.56</v>
      </c>
      <c r="Z74" s="47">
        <v>2.8300000000000001E-3</v>
      </c>
      <c r="AA74" s="18">
        <f t="shared" si="687"/>
        <v>42.908459999999998</v>
      </c>
      <c r="AB74" s="27">
        <f>IF(M74&gt;0,(AD74+AL74)/M74,0)</f>
        <v>3.2370763751483973E-3</v>
      </c>
      <c r="AC74" s="47">
        <v>2.1000000000000001E-4</v>
      </c>
      <c r="AD74" s="37">
        <f t="shared" si="688"/>
        <v>3.1840200000000003</v>
      </c>
      <c r="AE74" s="28">
        <v>0.2152</v>
      </c>
      <c r="AF74" s="41">
        <f t="shared" si="689"/>
        <v>44.014856000000002</v>
      </c>
      <c r="AG74" s="28">
        <f t="shared" si="690"/>
        <v>0.92669935999981579</v>
      </c>
      <c r="AH74" s="29">
        <f t="shared" si="649"/>
        <v>0.93600258474513032</v>
      </c>
      <c r="AI74" s="43">
        <v>226</v>
      </c>
      <c r="AJ74" s="39">
        <v>9.5000000000000001E-2</v>
      </c>
      <c r="AK74" s="28">
        <v>0.22439999999999999</v>
      </c>
      <c r="AL74" s="41">
        <f t="shared" si="691"/>
        <v>45.896532000000001</v>
      </c>
      <c r="AM74" s="18">
        <v>1.6</v>
      </c>
      <c r="AN74" s="18"/>
      <c r="AO74" s="122">
        <f>AO73+AI74-AN74</f>
        <v>3838.530000000002</v>
      </c>
      <c r="AP74" s="105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89"/>
      <c r="B75" s="49" t="s">
        <v>38</v>
      </c>
      <c r="C75" s="50"/>
      <c r="D75" s="51">
        <f t="shared" ref="D75" si="692">SUM(D72:D74)</f>
        <v>42304</v>
      </c>
      <c r="E75" s="51"/>
      <c r="F75" s="51">
        <f t="shared" ref="F75" si="693">SUM(F72:F74)</f>
        <v>41759</v>
      </c>
      <c r="G75" s="52"/>
      <c r="H75" s="52"/>
      <c r="I75" s="51">
        <f t="shared" ref="I75:K75" si="694">SUM(I72:I74)</f>
        <v>43488</v>
      </c>
      <c r="J75" s="52"/>
      <c r="K75" s="51">
        <f t="shared" si="694"/>
        <v>48424</v>
      </c>
      <c r="L75" s="21">
        <f t="shared" ref="L75" si="695">IF(K75&gt;0,(K72*L72+K73*L73+K74*L74)/K75,0)</f>
        <v>7.135399801751198E-2</v>
      </c>
      <c r="M75" s="52">
        <f t="shared" ref="M75" si="696">M72+M73+M74</f>
        <v>44969</v>
      </c>
      <c r="N75" s="53">
        <f t="shared" ref="N75" si="697">IF(M75&gt;0,O75/M75,0)</f>
        <v>0.70815328337299033</v>
      </c>
      <c r="O75" s="54">
        <f t="shared" ref="O75" si="698">O72+O73+O74</f>
        <v>31844.945</v>
      </c>
      <c r="P75" s="21">
        <f t="shared" ref="P75" si="699">IF(M75&gt;0,Q75/M75,0)</f>
        <v>0.26885814672329827</v>
      </c>
      <c r="Q75" s="54">
        <f t="shared" ref="Q75" si="700">Q72+Q73+Q74</f>
        <v>12090.281999999999</v>
      </c>
      <c r="R75" s="21">
        <f t="shared" ref="R75" si="701">IF(M75&gt;0,S75/M75,0)</f>
        <v>2.298856990371145E-2</v>
      </c>
      <c r="S75" s="54">
        <f t="shared" ref="S75" si="702">S72+S73+S74</f>
        <v>1033.7730000000001</v>
      </c>
      <c r="T75" s="21">
        <f t="shared" ref="T75" si="703">IF(M75&gt;0,U75/M75,0)</f>
        <v>0.19636696390847028</v>
      </c>
      <c r="U75" s="54">
        <f t="shared" ref="U75" si="704">U72+U73+U74</f>
        <v>8830.4259999999995</v>
      </c>
      <c r="V75" s="21">
        <f t="shared" ref="V75" si="705">IF(M75&gt;0,W75/M75,0)</f>
        <v>0.51770419622406549</v>
      </c>
      <c r="W75" s="54">
        <f t="shared" ref="W75" si="706">W72+W73+W74</f>
        <v>23280.639999999999</v>
      </c>
      <c r="X75" s="21">
        <f t="shared" ref="X75" si="707">IF(M75&gt;0,Y75/M75,0)</f>
        <v>0.38</v>
      </c>
      <c r="Y75" s="54">
        <f t="shared" ref="Y75" si="708">Y72+Y73+Y74</f>
        <v>17088.22</v>
      </c>
      <c r="Z75" s="55">
        <f t="shared" ref="Z75" si="709">IF(M75&gt;0,AA75/M75,0)</f>
        <v>2.9029117836731969E-3</v>
      </c>
      <c r="AA75" s="56">
        <f t="shared" ref="AA75" si="710">SUM(AA72:AA74)</f>
        <v>130.54103999999998</v>
      </c>
      <c r="AB75" s="55">
        <f t="shared" ref="AB75" si="711">IF(M75&gt;0,(AB72*M72+AB73*M73+AB74*M74)/M75,0)</f>
        <v>3.1242050212368522E-3</v>
      </c>
      <c r="AC75" s="55">
        <f t="shared" ref="AC75" si="712">IF(K75&gt;0,(K72*AC72+K73*AC73+K74*AC74)/K75,0)</f>
        <v>2.1327151825541055E-4</v>
      </c>
      <c r="AD75" s="52">
        <f t="shared" ref="AD75" si="713">SUM(AD72:AD74)</f>
        <v>9.5909800000000001</v>
      </c>
      <c r="AE75" s="53">
        <f t="shared" ref="AE75" si="714">IF(K75&gt;0,(K72*AE72+K73*AE73+K74*AE74)/K75,0)</f>
        <v>0.21529482488022469</v>
      </c>
      <c r="AF75" s="58">
        <f t="shared" ref="AF75" si="715">SUM(AF72:AF74)</f>
        <v>125.37500120000001</v>
      </c>
      <c r="AG75" s="53">
        <f t="shared" ref="AG75" si="716">IF(AND(AA75&gt;0),((AA72*AG72+AA73*AG73+AA74*AG74)/AA75),0)</f>
        <v>0.92744789136468764</v>
      </c>
      <c r="AH75" s="57">
        <f t="shared" si="649"/>
        <v>0.93262053280857404</v>
      </c>
      <c r="AI75" s="51">
        <f t="shared" ref="AI75" si="717">SUM(AI72:AI74)</f>
        <v>644</v>
      </c>
      <c r="AJ75" s="21">
        <f t="shared" ref="AJ75" si="718">IF(AI75&gt;0,(AJ72*AI72+AJ73*AI73+AJ74*AI74)/AI75,0)</f>
        <v>9.572670807453415E-2</v>
      </c>
      <c r="AK75" s="53">
        <f t="shared" ref="AK75" si="719">IF(K75&gt;0,(AK72*K72+AK73*K73+AK74*K74)/K75,0)</f>
        <v>0.22480205270113993</v>
      </c>
      <c r="AL75" s="58">
        <f t="shared" ref="AL75" si="720">SUM(AL72:AL74)</f>
        <v>130.9013956</v>
      </c>
      <c r="AM75" s="56"/>
      <c r="AN75" s="56">
        <f t="shared" ref="AN75" si="721">SUM(AN72:AN74)</f>
        <v>0</v>
      </c>
      <c r="AO75" s="106"/>
      <c r="AP75" s="107">
        <f>AO74</f>
        <v>3838.530000000002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2">
      <c r="A76" s="187">
        <v>19</v>
      </c>
      <c r="B76" s="23">
        <v>1</v>
      </c>
      <c r="C76" s="11" t="s">
        <v>52</v>
      </c>
      <c r="D76" s="12">
        <v>15528</v>
      </c>
      <c r="E76" s="12">
        <v>0</v>
      </c>
      <c r="F76" s="12">
        <v>18137</v>
      </c>
      <c r="G76" s="13">
        <v>4.3</v>
      </c>
      <c r="H76" s="13">
        <v>5.3</v>
      </c>
      <c r="I76" s="12">
        <v>18888</v>
      </c>
      <c r="J76" s="13">
        <v>7.7</v>
      </c>
      <c r="K76" s="12">
        <v>16338</v>
      </c>
      <c r="L76" s="14">
        <v>7.0999999999999994E-2</v>
      </c>
      <c r="M76" s="24">
        <f>ROUND(K76*(1-L76),0)</f>
        <v>15178</v>
      </c>
      <c r="N76" s="15">
        <v>0.60499999999999998</v>
      </c>
      <c r="O76" s="25">
        <f t="shared" ref="O76:O78" si="723">M76*N76</f>
        <v>9182.69</v>
      </c>
      <c r="P76" s="14">
        <v>0.371</v>
      </c>
      <c r="Q76" s="25">
        <f t="shared" ref="Q76:Q78" si="724">M76*P76</f>
        <v>5631.0379999999996</v>
      </c>
      <c r="R76" s="16">
        <v>2.4E-2</v>
      </c>
      <c r="S76" s="25">
        <f t="shared" ref="S76:S78" si="725">M76*R76</f>
        <v>364.27199999999999</v>
      </c>
      <c r="T76" s="26">
        <v>0.19600000000000001</v>
      </c>
      <c r="U76" s="25">
        <f t="shared" ref="U76:U78" si="726">M76*T76</f>
        <v>2974.8879999999999</v>
      </c>
      <c r="V76" s="16">
        <v>0.51300000000000001</v>
      </c>
      <c r="W76" s="25">
        <f t="shared" ref="W76:W78" si="727">M76*V76</f>
        <v>7786.3140000000003</v>
      </c>
      <c r="X76" s="16">
        <v>0.38</v>
      </c>
      <c r="Y76" s="25">
        <f t="shared" ref="Y76:Y78" si="728">X76*M76</f>
        <v>5767.64</v>
      </c>
      <c r="Z76" s="17">
        <v>2.8600000000000001E-3</v>
      </c>
      <c r="AA76" s="18">
        <f t="shared" ref="AA76:AA78" si="729">M76*Z76</f>
        <v>43.409080000000003</v>
      </c>
      <c r="AB76" s="27">
        <f>IF(M76&gt;0,(AD76+AL76)/M76,0)</f>
        <v>2.9775894057188037E-3</v>
      </c>
      <c r="AC76" s="17">
        <v>2.5000000000000001E-4</v>
      </c>
      <c r="AD76" s="24">
        <f t="shared" ref="AD76:AD78" si="730">AC76*M76</f>
        <v>3.7945000000000002</v>
      </c>
      <c r="AE76" s="118">
        <v>0.2135</v>
      </c>
      <c r="AF76" s="30">
        <f t="shared" ref="AF76:AF78" si="731">AI76*(1-AJ76)*AE76</f>
        <v>39.547032000000002</v>
      </c>
      <c r="AG76" s="28">
        <f t="shared" ref="AG76:AG78" si="732">IF(AND(AE76&gt;0,AC76&gt;0,Z76&gt;0),((Z76-AC76)*AE76)/((AE76-AC76)*Z76),0)</f>
        <v>0.91365726887415055</v>
      </c>
      <c r="AH76" s="60">
        <f t="shared" si="649"/>
        <v>0.91706526490954865</v>
      </c>
      <c r="AI76" s="12">
        <v>204</v>
      </c>
      <c r="AJ76" s="14">
        <v>9.1999999999999998E-2</v>
      </c>
      <c r="AK76" s="15">
        <v>0.2235</v>
      </c>
      <c r="AL76" s="30">
        <f t="shared" ref="AL76:AL78" si="733">AI76*(1-AJ76)*AK76</f>
        <v>41.399352</v>
      </c>
      <c r="AM76" s="19">
        <v>1.7</v>
      </c>
      <c r="AN76" s="19"/>
      <c r="AO76" s="102">
        <f>AO74+AI76-AN76</f>
        <v>4042.530000000002</v>
      </c>
      <c r="AP76" s="103"/>
      <c r="AQ76" s="12"/>
      <c r="AR76" s="31"/>
      <c r="AS76" s="20"/>
      <c r="AT76" s="20"/>
      <c r="AU76" s="20"/>
      <c r="AV76" s="20"/>
    </row>
    <row r="77" spans="1:48" x14ac:dyDescent="0.2">
      <c r="A77" s="188"/>
      <c r="B77" s="33">
        <v>2</v>
      </c>
      <c r="C77" s="11" t="s">
        <v>51</v>
      </c>
      <c r="D77" s="34">
        <v>20498</v>
      </c>
      <c r="E77" s="34">
        <v>2</v>
      </c>
      <c r="F77" s="34">
        <v>15563</v>
      </c>
      <c r="G77" s="35">
        <v>4.0999999999999996</v>
      </c>
      <c r="H77" s="35">
        <v>5.8</v>
      </c>
      <c r="I77" s="34">
        <v>16723</v>
      </c>
      <c r="J77" s="35">
        <v>7.9</v>
      </c>
      <c r="K77" s="34">
        <v>16335</v>
      </c>
      <c r="L77" s="36">
        <v>7.3999999999999996E-2</v>
      </c>
      <c r="M77" s="37">
        <f>ROUND(K77*(1-L77),0)</f>
        <v>15126</v>
      </c>
      <c r="N77" s="38">
        <v>0.64900000000000002</v>
      </c>
      <c r="O77" s="25">
        <f t="shared" si="723"/>
        <v>9816.7739999999994</v>
      </c>
      <c r="P77" s="36">
        <v>0.33900000000000002</v>
      </c>
      <c r="Q77" s="25">
        <f t="shared" si="724"/>
        <v>5127.7139999999999</v>
      </c>
      <c r="R77" s="39">
        <v>1.2E-2</v>
      </c>
      <c r="S77" s="25">
        <f t="shared" si="725"/>
        <v>181.512</v>
      </c>
      <c r="T77" s="28">
        <v>0.19500000000000001</v>
      </c>
      <c r="U77" s="25">
        <f t="shared" si="726"/>
        <v>2949.57</v>
      </c>
      <c r="V77" s="39">
        <v>0.52100000000000002</v>
      </c>
      <c r="W77" s="25">
        <f t="shared" si="727"/>
        <v>7880.6460000000006</v>
      </c>
      <c r="X77" s="39">
        <v>0.38</v>
      </c>
      <c r="Y77" s="25">
        <f t="shared" si="728"/>
        <v>5747.88</v>
      </c>
      <c r="Z77" s="40">
        <v>2.81E-3</v>
      </c>
      <c r="AA77" s="18">
        <f t="shared" si="729"/>
        <v>42.504060000000003</v>
      </c>
      <c r="AB77" s="27">
        <f>IF(M77&gt;0,(AD77+AL77)/M77,0)</f>
        <v>2.9343488033849005E-3</v>
      </c>
      <c r="AC77" s="40">
        <v>2.5999999999999998E-4</v>
      </c>
      <c r="AD77" s="37">
        <f t="shared" si="730"/>
        <v>3.9327599999999996</v>
      </c>
      <c r="AE77" s="28">
        <v>0.21299999999999999</v>
      </c>
      <c r="AF77" s="41">
        <f t="shared" si="731"/>
        <v>38.638199999999998</v>
      </c>
      <c r="AG77" s="28">
        <f t="shared" si="732"/>
        <v>0.90858237729914104</v>
      </c>
      <c r="AH77" s="29">
        <f t="shared" si="649"/>
        <v>0.91245816271108726</v>
      </c>
      <c r="AI77" s="34">
        <v>200</v>
      </c>
      <c r="AJ77" s="36">
        <v>9.2999999999999999E-2</v>
      </c>
      <c r="AK77" s="38">
        <v>0.223</v>
      </c>
      <c r="AL77" s="41">
        <f t="shared" si="733"/>
        <v>40.452200000000005</v>
      </c>
      <c r="AM77" s="42">
        <v>1.6</v>
      </c>
      <c r="AN77" s="42"/>
      <c r="AO77" s="122">
        <f>AO76+AI77-AN77</f>
        <v>4242.5300000000025</v>
      </c>
      <c r="AP77" s="105"/>
      <c r="AQ77" s="43"/>
      <c r="AR77" s="44"/>
      <c r="AS77" s="45"/>
      <c r="AT77" s="45"/>
      <c r="AU77" s="45"/>
      <c r="AV77" s="45"/>
    </row>
    <row r="78" spans="1:48" x14ac:dyDescent="0.2">
      <c r="A78" s="188"/>
      <c r="B78" s="33">
        <v>3</v>
      </c>
      <c r="C78" s="11" t="s">
        <v>54</v>
      </c>
      <c r="D78" s="43">
        <v>13340</v>
      </c>
      <c r="E78" s="43">
        <v>1</v>
      </c>
      <c r="F78" s="43">
        <v>11991</v>
      </c>
      <c r="G78" s="37">
        <v>3.3</v>
      </c>
      <c r="H78" s="37">
        <v>6.5</v>
      </c>
      <c r="I78" s="43">
        <v>12469</v>
      </c>
      <c r="J78" s="149">
        <v>8.8000000000000007</v>
      </c>
      <c r="K78" s="43">
        <v>16256</v>
      </c>
      <c r="L78" s="39">
        <v>7.5999999999999998E-2</v>
      </c>
      <c r="M78" s="37">
        <f>ROUND(K78*(1-L78),0)</f>
        <v>15021</v>
      </c>
      <c r="N78" s="28">
        <v>0.69699999999999995</v>
      </c>
      <c r="O78" s="25">
        <f t="shared" si="723"/>
        <v>10469.636999999999</v>
      </c>
      <c r="P78" s="39">
        <v>0.23899999999999999</v>
      </c>
      <c r="Q78" s="25">
        <f t="shared" si="724"/>
        <v>3590.0189999999998</v>
      </c>
      <c r="R78" s="39">
        <v>6.4000000000000001E-2</v>
      </c>
      <c r="S78" s="25">
        <f t="shared" si="725"/>
        <v>961.34400000000005</v>
      </c>
      <c r="T78" s="28">
        <v>0.19400000000000001</v>
      </c>
      <c r="U78" s="25">
        <f t="shared" si="726"/>
        <v>2914.0740000000001</v>
      </c>
      <c r="V78" s="39">
        <v>0.54500000000000004</v>
      </c>
      <c r="W78" s="25">
        <f t="shared" si="727"/>
        <v>8186.4450000000006</v>
      </c>
      <c r="X78" s="39">
        <v>0.38</v>
      </c>
      <c r="Y78" s="25">
        <f t="shared" si="728"/>
        <v>5707.9800000000005</v>
      </c>
      <c r="Z78" s="47">
        <v>2.7899999999999999E-3</v>
      </c>
      <c r="AA78" s="18">
        <f t="shared" si="729"/>
        <v>41.908589999999997</v>
      </c>
      <c r="AB78" s="27">
        <f>IF(M78&gt;0,(AD78+AL78)/M78,0)</f>
        <v>3.0763021370081882E-3</v>
      </c>
      <c r="AC78" s="47">
        <v>2.5999999999999998E-4</v>
      </c>
      <c r="AD78" s="37">
        <f t="shared" si="730"/>
        <v>3.9054599999999997</v>
      </c>
      <c r="AE78" s="28">
        <v>0.21490000000000001</v>
      </c>
      <c r="AF78" s="41">
        <f t="shared" si="731"/>
        <v>41.379424800000002</v>
      </c>
      <c r="AG78" s="28">
        <f t="shared" si="732"/>
        <v>0.90790848258716439</v>
      </c>
      <c r="AH78" s="29">
        <f t="shared" si="649"/>
        <v>0.9165676394268667</v>
      </c>
      <c r="AI78" s="43">
        <v>213</v>
      </c>
      <c r="AJ78" s="39">
        <v>9.6000000000000002E-2</v>
      </c>
      <c r="AK78" s="28">
        <v>0.21970000000000001</v>
      </c>
      <c r="AL78" s="41">
        <f t="shared" si="733"/>
        <v>42.303674399999998</v>
      </c>
      <c r="AM78" s="18">
        <v>1.6</v>
      </c>
      <c r="AN78" s="18"/>
      <c r="AO78" s="122">
        <f>AO77+AI78-AN78</f>
        <v>4455.5300000000025</v>
      </c>
      <c r="AP78" s="105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89"/>
      <c r="B79" s="49" t="s">
        <v>38</v>
      </c>
      <c r="C79" s="50"/>
      <c r="D79" s="51">
        <f t="shared" ref="D79" si="734">SUM(D76:D78)</f>
        <v>49366</v>
      </c>
      <c r="E79" s="51"/>
      <c r="F79" s="51">
        <f t="shared" ref="F79" si="735">SUM(F76:F78)</f>
        <v>45691</v>
      </c>
      <c r="G79" s="52"/>
      <c r="H79" s="52"/>
      <c r="I79" s="51">
        <f t="shared" ref="I79:K79" si="736">SUM(I76:I78)</f>
        <v>48080</v>
      </c>
      <c r="J79" s="52"/>
      <c r="K79" s="51">
        <f t="shared" si="736"/>
        <v>48929</v>
      </c>
      <c r="L79" s="21">
        <f t="shared" ref="L79" si="737">IF(K79&gt;0,(K76*L76+K77*L77+K78*L78)/K79,0)</f>
        <v>7.3662735800854293E-2</v>
      </c>
      <c r="M79" s="52">
        <f t="shared" ref="M79" si="738">M76+M77+M78</f>
        <v>45325</v>
      </c>
      <c r="N79" s="53">
        <f t="shared" ref="N79" si="739">IF(M79&gt;0,O79/M79,0)</f>
        <v>0.65017321566464426</v>
      </c>
      <c r="O79" s="54">
        <f t="shared" ref="O79" si="740">O76+O77+O78</f>
        <v>29469.100999999999</v>
      </c>
      <c r="P79" s="21">
        <f t="shared" ref="P79" si="741">IF(M79&gt;0,Q79/M79,0)</f>
        <v>0.31657520132377276</v>
      </c>
      <c r="Q79" s="54">
        <f t="shared" ref="Q79" si="742">Q76+Q77+Q78</f>
        <v>14348.771000000001</v>
      </c>
      <c r="R79" s="21">
        <f t="shared" ref="R79" si="743">IF(M79&gt;0,S79/M79,0)</f>
        <v>3.3251583011583014E-2</v>
      </c>
      <c r="S79" s="54">
        <f t="shared" ref="S79" si="744">S76+S77+S78</f>
        <v>1507.1280000000002</v>
      </c>
      <c r="T79" s="21">
        <f t="shared" ref="T79" si="745">IF(M79&gt;0,U79/M79,0)</f>
        <v>0.19500346387203532</v>
      </c>
      <c r="U79" s="54">
        <f t="shared" ref="U79" si="746">U76+U77+U78</f>
        <v>8838.5320000000011</v>
      </c>
      <c r="V79" s="21">
        <f t="shared" ref="V79" si="747">IF(M79&gt;0,W79/M79,0)</f>
        <v>0.52627479316050751</v>
      </c>
      <c r="W79" s="54">
        <f t="shared" ref="W79" si="748">W76+W77+W78</f>
        <v>23853.405000000002</v>
      </c>
      <c r="X79" s="21">
        <f t="shared" ref="X79" si="749">IF(M79&gt;0,Y79/M79,0)</f>
        <v>0.38</v>
      </c>
      <c r="Y79" s="54">
        <f t="shared" ref="Y79" si="750">Y76+Y77+Y78</f>
        <v>17223.5</v>
      </c>
      <c r="Z79" s="55">
        <f t="shared" ref="Z79" si="751">IF(M79&gt;0,AA79/M79,0)</f>
        <v>2.8201153888582462E-3</v>
      </c>
      <c r="AA79" s="56">
        <f t="shared" ref="AA79" si="752">SUM(AA76:AA78)</f>
        <v>127.82173</v>
      </c>
      <c r="AB79" s="55">
        <f t="shared" ref="AB79" si="753">IF(M79&gt;0,(AB76*M76+AB77*M77+AB78*M78)/M79,0)</f>
        <v>2.9958730590182022E-3</v>
      </c>
      <c r="AC79" s="55">
        <f t="shared" ref="AC79" si="754">IF(K79&gt;0,(K76*AC76+K77*AC77+K78*AC78)/K79,0)</f>
        <v>2.5666087596313024E-4</v>
      </c>
      <c r="AD79" s="52">
        <f t="shared" ref="AD79" si="755">SUM(AD76:AD78)</f>
        <v>11.632719999999999</v>
      </c>
      <c r="AE79" s="53">
        <f t="shared" ref="AE79" si="756">IF(K79&gt;0,(K76*AE76+K77*AE77+K78*AE78)/K79,0)</f>
        <v>0.21379820556316295</v>
      </c>
      <c r="AF79" s="58">
        <f t="shared" ref="AF79" si="757">SUM(AF76:AF78)</f>
        <v>119.56465679999999</v>
      </c>
      <c r="AG79" s="53">
        <f t="shared" ref="AG79" si="758">IF(AND(AA79&gt;0),((AA76*AG76+AA77*AG77+AA78*AG78)/AA79),0)</f>
        <v>0.91008489488502808</v>
      </c>
      <c r="AH79" s="57">
        <f t="shared" si="649"/>
        <v>0.91538649047770027</v>
      </c>
      <c r="AI79" s="51">
        <f t="shared" ref="AI79" si="759">SUM(AI76:AI78)</f>
        <v>617</v>
      </c>
      <c r="AJ79" s="21">
        <f t="shared" ref="AJ79" si="760">IF(AI79&gt;0,(AJ76*AI76+AJ77*AI77+AJ78*AI78)/AI79,0)</f>
        <v>9.3705024311183147E-2</v>
      </c>
      <c r="AK79" s="53">
        <f t="shared" ref="AK79" si="761">IF(K79&gt;0,(AK76*K76+AK77*K77+AK78*K78)/K79,0)</f>
        <v>0.22207057573218336</v>
      </c>
      <c r="AL79" s="58">
        <f t="shared" ref="AL79" si="762">SUM(AL76:AL78)</f>
        <v>124.1552264</v>
      </c>
      <c r="AM79" s="56"/>
      <c r="AN79" s="56">
        <f t="shared" ref="AN79" si="763">SUM(AN76:AN78)</f>
        <v>0</v>
      </c>
      <c r="AO79" s="106"/>
      <c r="AP79" s="107">
        <f>AO78</f>
        <v>4455.5300000000025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2">
      <c r="A80" s="187">
        <v>20</v>
      </c>
      <c r="B80" s="23">
        <v>1</v>
      </c>
      <c r="C80" s="11" t="s">
        <v>52</v>
      </c>
      <c r="D80" s="12">
        <v>5355</v>
      </c>
      <c r="E80" s="12">
        <v>0</v>
      </c>
      <c r="F80" s="12">
        <v>14269</v>
      </c>
      <c r="G80" s="13">
        <v>3.8</v>
      </c>
      <c r="H80" s="13">
        <v>5.6</v>
      </c>
      <c r="I80" s="12">
        <v>15801</v>
      </c>
      <c r="J80" s="147">
        <v>8.9</v>
      </c>
      <c r="K80" s="12">
        <v>16150</v>
      </c>
      <c r="L80" s="14">
        <v>7.9000000000000001E-2</v>
      </c>
      <c r="M80" s="24">
        <f>ROUND(K80*(1-L80),0)</f>
        <v>14874</v>
      </c>
      <c r="N80" s="15">
        <v>0.751</v>
      </c>
      <c r="O80" s="25">
        <f t="shared" ref="O80:O82" si="765">M80*N80</f>
        <v>11170.374</v>
      </c>
      <c r="P80" s="14">
        <v>0.219</v>
      </c>
      <c r="Q80" s="25">
        <f t="shared" ref="Q80:Q82" si="766">M80*P80</f>
        <v>3257.4059999999999</v>
      </c>
      <c r="R80" s="16">
        <v>0.03</v>
      </c>
      <c r="S80" s="25">
        <f t="shared" ref="S80:S82" si="767">M80*R80</f>
        <v>446.21999999999997</v>
      </c>
      <c r="T80" s="26">
        <v>0.19600000000000001</v>
      </c>
      <c r="U80" s="25">
        <f t="shared" ref="U80:U82" si="768">M80*T80</f>
        <v>2915.3040000000001</v>
      </c>
      <c r="V80" s="16">
        <v>0.51500000000000001</v>
      </c>
      <c r="W80" s="25">
        <f t="shared" ref="W80:W82" si="769">M80*V80</f>
        <v>7660.1100000000006</v>
      </c>
      <c r="X80" s="16">
        <v>0.38</v>
      </c>
      <c r="Y80" s="25">
        <f t="shared" ref="Y80:Y82" si="770">X80*M80</f>
        <v>5652.12</v>
      </c>
      <c r="Z80" s="17">
        <v>2.7699999999999999E-3</v>
      </c>
      <c r="AA80" s="18">
        <f t="shared" ref="AA80:AA82" si="771">M80*Z80</f>
        <v>41.200980000000001</v>
      </c>
      <c r="AB80" s="27">
        <f>IF(M80&gt;0,(AD80+AL80)/M80,0)</f>
        <v>3.0427102998520912E-3</v>
      </c>
      <c r="AC80" s="17">
        <v>2.5999999999999998E-4</v>
      </c>
      <c r="AD80" s="24">
        <f t="shared" ref="AD80:AD82" si="772">AC80*M80</f>
        <v>3.8672399999999998</v>
      </c>
      <c r="AE80" s="118">
        <v>0.21229999999999999</v>
      </c>
      <c r="AF80" s="30">
        <f t="shared" ref="AF80:AF82" si="773">AI80*(1-AJ80)*AE80</f>
        <v>39.778650999999996</v>
      </c>
      <c r="AG80" s="28">
        <f t="shared" ref="AG80:AG82" si="774">IF(AND(AE80&gt;0,AC80&gt;0,Z80&gt;0),((Z80-AC80)*AE80)/((AE80-AC80)*Z80),0)</f>
        <v>0.9072482747959143</v>
      </c>
      <c r="AH80" s="60">
        <f t="shared" si="649"/>
        <v>0.91562756347890506</v>
      </c>
      <c r="AI80" s="12">
        <v>205</v>
      </c>
      <c r="AJ80" s="14">
        <v>8.5999999999999993E-2</v>
      </c>
      <c r="AK80" s="15">
        <v>0.22090000000000001</v>
      </c>
      <c r="AL80" s="30">
        <f t="shared" ref="AL80:AL82" si="775">AI80*(1-AJ80)*AK80</f>
        <v>41.390033000000003</v>
      </c>
      <c r="AM80" s="19">
        <v>1.7</v>
      </c>
      <c r="AN80" s="19">
        <v>1084.8599999999999</v>
      </c>
      <c r="AO80" s="102">
        <f>AO78+AI80-AN80</f>
        <v>3575.6700000000028</v>
      </c>
      <c r="AP80" s="103"/>
      <c r="AQ80" s="12"/>
      <c r="AR80" s="31"/>
      <c r="AS80" s="20"/>
      <c r="AT80" s="20"/>
      <c r="AU80" s="20"/>
      <c r="AV80" s="20"/>
    </row>
    <row r="81" spans="1:48" x14ac:dyDescent="0.2">
      <c r="A81" s="188"/>
      <c r="B81" s="33">
        <v>2</v>
      </c>
      <c r="C81" s="168" t="s">
        <v>53</v>
      </c>
      <c r="D81" s="34">
        <v>19805</v>
      </c>
      <c r="E81" s="34">
        <v>4</v>
      </c>
      <c r="F81" s="34">
        <v>16451</v>
      </c>
      <c r="G81" s="35">
        <v>4.5999999999999996</v>
      </c>
      <c r="H81" s="35">
        <v>4.3</v>
      </c>
      <c r="I81" s="34">
        <v>16223</v>
      </c>
      <c r="J81" s="35">
        <v>8.8000000000000007</v>
      </c>
      <c r="K81" s="34">
        <v>16129</v>
      </c>
      <c r="L81" s="36">
        <v>7.5999999999999998E-2</v>
      </c>
      <c r="M81" s="37">
        <f>ROUND(K81*(1-L81),0)</f>
        <v>14903</v>
      </c>
      <c r="N81" s="38">
        <v>0.70699999999999996</v>
      </c>
      <c r="O81" s="25">
        <f t="shared" si="765"/>
        <v>10536.421</v>
      </c>
      <c r="P81" s="36">
        <v>0.255</v>
      </c>
      <c r="Q81" s="25">
        <f t="shared" si="766"/>
        <v>3800.2649999999999</v>
      </c>
      <c r="R81" s="39">
        <v>3.7999999999999999E-2</v>
      </c>
      <c r="S81" s="25">
        <f t="shared" si="767"/>
        <v>566.31399999999996</v>
      </c>
      <c r="T81" s="28">
        <v>0.19900000000000001</v>
      </c>
      <c r="U81" s="25">
        <f t="shared" si="768"/>
        <v>2965.6970000000001</v>
      </c>
      <c r="V81" s="39">
        <v>0.51100000000000001</v>
      </c>
      <c r="W81" s="25">
        <f t="shared" si="769"/>
        <v>7615.433</v>
      </c>
      <c r="X81" s="39">
        <v>0.38</v>
      </c>
      <c r="Y81" s="25">
        <f t="shared" si="770"/>
        <v>5663.14</v>
      </c>
      <c r="Z81" s="40">
        <v>2.7499999999999998E-3</v>
      </c>
      <c r="AA81" s="18">
        <f t="shared" si="771"/>
        <v>40.983249999999998</v>
      </c>
      <c r="AB81" s="27">
        <f>IF(M81&gt;0,(AD81+AL81)/M81,0)</f>
        <v>2.9792515265382809E-3</v>
      </c>
      <c r="AC81" s="40">
        <v>2.7E-4</v>
      </c>
      <c r="AD81" s="37">
        <f t="shared" si="772"/>
        <v>4.0238100000000001</v>
      </c>
      <c r="AE81" s="28">
        <v>0.21340000000000001</v>
      </c>
      <c r="AF81" s="41">
        <f t="shared" si="773"/>
        <v>39.075887400000006</v>
      </c>
      <c r="AG81" s="28">
        <f t="shared" si="774"/>
        <v>0.90296063435461926</v>
      </c>
      <c r="AH81" s="29">
        <f t="shared" si="649"/>
        <v>0.91048809420393995</v>
      </c>
      <c r="AI81" s="34">
        <v>201</v>
      </c>
      <c r="AJ81" s="36">
        <v>8.8999999999999996E-2</v>
      </c>
      <c r="AK81" s="38">
        <v>0.2205</v>
      </c>
      <c r="AL81" s="41">
        <f t="shared" si="775"/>
        <v>40.375975500000003</v>
      </c>
      <c r="AM81" s="42">
        <v>1.6</v>
      </c>
      <c r="AN81" s="42"/>
      <c r="AO81" s="122">
        <f>AO80+AI81-AN81</f>
        <v>3776.6700000000028</v>
      </c>
      <c r="AP81" s="105"/>
      <c r="AQ81" s="43"/>
      <c r="AR81" s="44"/>
      <c r="AS81" s="45"/>
      <c r="AT81" s="45"/>
      <c r="AU81" s="45"/>
      <c r="AV81" s="45"/>
    </row>
    <row r="82" spans="1:48" x14ac:dyDescent="0.2">
      <c r="A82" s="188"/>
      <c r="B82" s="33">
        <v>3</v>
      </c>
      <c r="C82" s="11" t="s">
        <v>54</v>
      </c>
      <c r="D82" s="43">
        <v>20900</v>
      </c>
      <c r="E82" s="43">
        <v>0</v>
      </c>
      <c r="F82" s="43">
        <v>17360</v>
      </c>
      <c r="G82" s="37">
        <v>5</v>
      </c>
      <c r="H82" s="37">
        <v>7.6</v>
      </c>
      <c r="I82" s="43">
        <v>17794</v>
      </c>
      <c r="J82" s="37">
        <v>8.3000000000000007</v>
      </c>
      <c r="K82" s="43">
        <v>16222</v>
      </c>
      <c r="L82" s="39">
        <v>8.2000000000000003E-2</v>
      </c>
      <c r="M82" s="37">
        <f>ROUND(K82*(1-L82),0)</f>
        <v>14892</v>
      </c>
      <c r="N82" s="28">
        <v>0.68400000000000005</v>
      </c>
      <c r="O82" s="25">
        <f t="shared" si="765"/>
        <v>10186.128000000001</v>
      </c>
      <c r="P82" s="39">
        <v>0.28399999999999997</v>
      </c>
      <c r="Q82" s="25">
        <f t="shared" si="766"/>
        <v>4229.3279999999995</v>
      </c>
      <c r="R82" s="39">
        <v>3.2000000000000001E-2</v>
      </c>
      <c r="S82" s="25">
        <f t="shared" si="767"/>
        <v>476.54399999999998</v>
      </c>
      <c r="T82" s="28">
        <v>0.19500000000000001</v>
      </c>
      <c r="U82" s="25">
        <f t="shared" si="768"/>
        <v>2903.94</v>
      </c>
      <c r="V82" s="39">
        <v>0.51700000000000002</v>
      </c>
      <c r="W82" s="25">
        <f t="shared" si="769"/>
        <v>7699.1640000000007</v>
      </c>
      <c r="X82" s="39">
        <v>0.38</v>
      </c>
      <c r="Y82" s="25">
        <f t="shared" si="770"/>
        <v>5658.96</v>
      </c>
      <c r="Z82" s="47">
        <v>2.82E-3</v>
      </c>
      <c r="AA82" s="18">
        <f t="shared" si="771"/>
        <v>41.995440000000002</v>
      </c>
      <c r="AB82" s="27">
        <f>IF(M82&gt;0,(AD82+AL82)/M82,0)</f>
        <v>2.9064514504431914E-3</v>
      </c>
      <c r="AC82" s="47">
        <v>3.1E-4</v>
      </c>
      <c r="AD82" s="37">
        <f t="shared" si="772"/>
        <v>4.6165200000000004</v>
      </c>
      <c r="AE82" s="28">
        <v>0.214</v>
      </c>
      <c r="AF82" s="41">
        <f t="shared" si="773"/>
        <v>37.974299999999999</v>
      </c>
      <c r="AG82" s="28">
        <f t="shared" si="774"/>
        <v>0.89136214752662524</v>
      </c>
      <c r="AH82" s="29">
        <f t="shared" si="649"/>
        <v>0.89461346714872969</v>
      </c>
      <c r="AI82" s="43">
        <v>195</v>
      </c>
      <c r="AJ82" s="39">
        <v>0.09</v>
      </c>
      <c r="AK82" s="28">
        <v>0.21790000000000001</v>
      </c>
      <c r="AL82" s="41">
        <f t="shared" si="775"/>
        <v>38.666355000000003</v>
      </c>
      <c r="AM82" s="18">
        <v>1.6</v>
      </c>
      <c r="AN82" s="18"/>
      <c r="AO82" s="122">
        <f>AO81+AI82-AN82</f>
        <v>3971.6700000000028</v>
      </c>
      <c r="AP82" s="105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89"/>
      <c r="B83" s="49" t="s">
        <v>38</v>
      </c>
      <c r="C83" s="50"/>
      <c r="D83" s="51">
        <f t="shared" ref="D83" si="776">SUM(D80:D82)</f>
        <v>46060</v>
      </c>
      <c r="E83" s="51"/>
      <c r="F83" s="51">
        <f t="shared" ref="F83" si="777">SUM(F80:F82)</f>
        <v>48080</v>
      </c>
      <c r="G83" s="52"/>
      <c r="H83" s="52"/>
      <c r="I83" s="51">
        <f t="shared" ref="I83:K83" si="778">SUM(I80:I82)</f>
        <v>49818</v>
      </c>
      <c r="J83" s="52"/>
      <c r="K83" s="51">
        <f t="shared" si="778"/>
        <v>48501</v>
      </c>
      <c r="L83" s="21">
        <f t="shared" ref="L83" si="779">IF(K83&gt;0,(K80*L80+K81*L81+K82*L82)/K83,0)</f>
        <v>7.9005752458712178E-2</v>
      </c>
      <c r="M83" s="52">
        <f t="shared" ref="M83" si="780">M80+M81+M82</f>
        <v>44669</v>
      </c>
      <c r="N83" s="53">
        <f t="shared" ref="N83" si="781">IF(M83&gt;0,O83/M83,0)</f>
        <v>0.71398336654055383</v>
      </c>
      <c r="O83" s="54">
        <f t="shared" ref="O83" si="782">O80+O81+O82</f>
        <v>31892.922999999999</v>
      </c>
      <c r="P83" s="21">
        <f t="shared" ref="P83" si="783">IF(M83&gt;0,Q83/M83,0)</f>
        <v>0.25268080771899976</v>
      </c>
      <c r="Q83" s="54">
        <f t="shared" ref="Q83" si="784">Q80+Q81+Q82</f>
        <v>11286.999</v>
      </c>
      <c r="R83" s="21">
        <f t="shared" ref="R83" si="785">IF(M83&gt;0,S83/M83,0)</f>
        <v>3.3335825740446391E-2</v>
      </c>
      <c r="S83" s="54">
        <f t="shared" ref="S83" si="786">S80+S81+S82</f>
        <v>1489.078</v>
      </c>
      <c r="T83" s="21">
        <f t="shared" ref="T83" si="787">IF(M83&gt;0,U83/M83,0)</f>
        <v>0.19666750990619894</v>
      </c>
      <c r="U83" s="54">
        <f t="shared" ref="U83" si="788">U80+U81+U82</f>
        <v>8784.9410000000007</v>
      </c>
      <c r="V83" s="21">
        <f t="shared" ref="V83" si="789">IF(M83&gt;0,W83/M83,0)</f>
        <v>0.51433224383800846</v>
      </c>
      <c r="W83" s="54">
        <f t="shared" ref="W83" si="790">W80+W81+W82</f>
        <v>22974.707000000002</v>
      </c>
      <c r="X83" s="21">
        <f t="shared" ref="X83" si="791">IF(M83&gt;0,Y83/M83,0)</f>
        <v>0.38</v>
      </c>
      <c r="Y83" s="54">
        <f t="shared" ref="Y83" si="792">Y80+Y81+Y82</f>
        <v>16974.22</v>
      </c>
      <c r="Z83" s="55">
        <f t="shared" ref="Z83" si="793">IF(M83&gt;0,AA83/M83,0)</f>
        <v>2.7799966419664647E-3</v>
      </c>
      <c r="AA83" s="56">
        <f t="shared" ref="AA83" si="794">SUM(AA80:AA82)</f>
        <v>124.17967</v>
      </c>
      <c r="AB83" s="55">
        <f t="shared" ref="AB83" si="795">IF(M83&gt;0,(AB80*M80+AB81*M81+AB82*M82)/M83,0)</f>
        <v>2.9761116993888377E-3</v>
      </c>
      <c r="AC83" s="55">
        <f t="shared" ref="AC83" si="796">IF(K83&gt;0,(K80*AC80+K81*AC81+K82*AC82)/K83,0)</f>
        <v>2.8004886497185621E-4</v>
      </c>
      <c r="AD83" s="52">
        <f t="shared" ref="AD83" si="797">SUM(AD80:AD82)</f>
        <v>12.507570000000001</v>
      </c>
      <c r="AE83" s="53">
        <f t="shared" ref="AE83" si="798">IF(K83&gt;0,(K80*AE80+K81*AE81+K82*AE82)/K83,0)</f>
        <v>0.21323439929073626</v>
      </c>
      <c r="AF83" s="58">
        <f t="shared" ref="AF83" si="799">SUM(AF80:AF82)</f>
        <v>116.8288384</v>
      </c>
      <c r="AG83" s="53">
        <f t="shared" ref="AG83" si="800">IF(AND(AA83&gt;0),((AA80*AG80+AA81*AG81+AA82*AG82)/AA83),0)</f>
        <v>0.90046080028671716</v>
      </c>
      <c r="AH83" s="57">
        <f t="shared" si="649"/>
        <v>0.907056970439298</v>
      </c>
      <c r="AI83" s="51">
        <f t="shared" ref="AI83" si="801">SUM(AI80:AI82)</f>
        <v>601</v>
      </c>
      <c r="AJ83" s="21">
        <f t="shared" ref="AJ83" si="802">IF(AI83&gt;0,(AJ80*AI80+AJ81*AI81+AJ82*AI82)/AI83,0)</f>
        <v>8.830116472545757E-2</v>
      </c>
      <c r="AK83" s="53">
        <f t="shared" ref="AK83" si="803">IF(K83&gt;0,(AK80*K80+AK81*K81+AK82*K82)/K83,0)</f>
        <v>0.21976357807055524</v>
      </c>
      <c r="AL83" s="58">
        <f t="shared" ref="AL83" si="804">SUM(AL80:AL82)</f>
        <v>120.43236350000001</v>
      </c>
      <c r="AM83" s="56"/>
      <c r="AN83" s="56">
        <f t="shared" ref="AN83" si="805">SUM(AN80:AN82)</f>
        <v>1084.8599999999999</v>
      </c>
      <c r="AO83" s="106"/>
      <c r="AP83" s="107">
        <f>AO82</f>
        <v>3971.6700000000028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2">
      <c r="A84" s="187">
        <v>21</v>
      </c>
      <c r="B84" s="23">
        <v>1</v>
      </c>
      <c r="C84" s="11" t="s">
        <v>52</v>
      </c>
      <c r="D84" s="12">
        <v>5544</v>
      </c>
      <c r="E84" s="12">
        <v>1</v>
      </c>
      <c r="F84" s="12">
        <v>14384</v>
      </c>
      <c r="G84" s="13">
        <v>6.4</v>
      </c>
      <c r="H84" s="13">
        <v>6.4</v>
      </c>
      <c r="I84" s="12">
        <v>15746</v>
      </c>
      <c r="J84" s="13">
        <v>8.6</v>
      </c>
      <c r="K84" s="12">
        <v>15843</v>
      </c>
      <c r="L84" s="14">
        <v>7.4999999999999997E-2</v>
      </c>
      <c r="M84" s="24">
        <f>ROUND(K84*(1-L84),0)</f>
        <v>14655</v>
      </c>
      <c r="N84" s="15">
        <v>0.73</v>
      </c>
      <c r="O84" s="25">
        <f t="shared" ref="O84:O86" si="807">M84*N84</f>
        <v>10698.15</v>
      </c>
      <c r="P84" s="14">
        <v>0.25700000000000001</v>
      </c>
      <c r="Q84" s="25">
        <f t="shared" ref="Q84:Q86" si="808">M84*P84</f>
        <v>3766.335</v>
      </c>
      <c r="R84" s="16">
        <v>1.2999999999999999E-2</v>
      </c>
      <c r="S84" s="25">
        <f t="shared" ref="S84:S86" si="809">M84*R84</f>
        <v>190.51499999999999</v>
      </c>
      <c r="T84" s="26">
        <v>0.193</v>
      </c>
      <c r="U84" s="25">
        <f t="shared" ref="U84:U86" si="810">M84*T84</f>
        <v>2828.415</v>
      </c>
      <c r="V84" s="16">
        <v>0.52600000000000002</v>
      </c>
      <c r="W84" s="25">
        <f t="shared" ref="W84:W86" si="811">M84*V84</f>
        <v>7708.5300000000007</v>
      </c>
      <c r="X84" s="16">
        <v>0.38</v>
      </c>
      <c r="Y84" s="25">
        <f t="shared" ref="Y84:Y86" si="812">X84*M84</f>
        <v>5568.9</v>
      </c>
      <c r="Z84" s="17">
        <v>2.9199999999999999E-3</v>
      </c>
      <c r="AA84" s="18">
        <f t="shared" ref="AA84:AA86" si="813">M84*Z84</f>
        <v>42.7926</v>
      </c>
      <c r="AB84" s="27">
        <f>IF(M84&gt;0,(AD84+AL84)/M84,0)</f>
        <v>2.7205619651995906E-3</v>
      </c>
      <c r="AC84" s="17">
        <v>3.6999999999999999E-4</v>
      </c>
      <c r="AD84" s="24">
        <f t="shared" ref="AD84:AD86" si="814">AC84*M84</f>
        <v>5.4223499999999998</v>
      </c>
      <c r="AE84" s="118">
        <v>0.21290000000000001</v>
      </c>
      <c r="AF84" s="30">
        <f t="shared" ref="AF84:AF86" si="815">AI84*(1-AJ84)*AE84</f>
        <v>33.765514200000005</v>
      </c>
      <c r="AG84" s="28">
        <f t="shared" ref="AG84:AG86" si="816">IF(AND(AE84&gt;0,AC84&gt;0,Z84&gt;0),((Z84-AC84)*AE84)/((AE84-AC84)*Z84),0)</f>
        <v>0.8748080045427914</v>
      </c>
      <c r="AH84" s="60">
        <f t="shared" si="649"/>
        <v>0.86547301925796349</v>
      </c>
      <c r="AI84" s="12">
        <v>178</v>
      </c>
      <c r="AJ84" s="14">
        <v>0.109</v>
      </c>
      <c r="AK84" s="15">
        <v>0.2172</v>
      </c>
      <c r="AL84" s="30">
        <f t="shared" ref="AL84:AL86" si="817">AI84*(1-AJ84)*AK84</f>
        <v>34.4474856</v>
      </c>
      <c r="AM84" s="19">
        <v>1.6</v>
      </c>
      <c r="AN84" s="179">
        <v>1389</v>
      </c>
      <c r="AO84" s="102">
        <f>AO82+AI84-AN84</f>
        <v>2760.6700000000028</v>
      </c>
      <c r="AP84" s="103"/>
      <c r="AQ84" s="12"/>
      <c r="AR84" s="31"/>
      <c r="AS84" s="20"/>
      <c r="AT84" s="20"/>
      <c r="AU84" s="20"/>
      <c r="AV84" s="20"/>
    </row>
    <row r="85" spans="1:48" x14ac:dyDescent="0.2">
      <c r="A85" s="188"/>
      <c r="B85" s="33">
        <v>2</v>
      </c>
      <c r="C85" s="168" t="s">
        <v>53</v>
      </c>
      <c r="D85" s="34">
        <v>19566</v>
      </c>
      <c r="E85" s="34">
        <v>4</v>
      </c>
      <c r="F85" s="34">
        <v>14852</v>
      </c>
      <c r="G85" s="35">
        <v>5.5</v>
      </c>
      <c r="H85" s="35">
        <v>4.0999999999999996</v>
      </c>
      <c r="I85" s="34">
        <v>16000</v>
      </c>
      <c r="J85" s="35">
        <v>8.6999999999999993</v>
      </c>
      <c r="K85" s="34">
        <v>16160</v>
      </c>
      <c r="L85" s="36">
        <v>7.8E-2</v>
      </c>
      <c r="M85" s="37">
        <f>ROUND(K85*(1-L85),0)</f>
        <v>14900</v>
      </c>
      <c r="N85" s="38">
        <v>0.73099999999999998</v>
      </c>
      <c r="O85" s="25">
        <f t="shared" si="807"/>
        <v>10891.9</v>
      </c>
      <c r="P85" s="36">
        <v>0.23599999999999999</v>
      </c>
      <c r="Q85" s="25">
        <f t="shared" si="808"/>
        <v>3516.3999999999996</v>
      </c>
      <c r="R85" s="39">
        <v>3.3000000000000002E-2</v>
      </c>
      <c r="S85" s="25">
        <f t="shared" si="809"/>
        <v>491.70000000000005</v>
      </c>
      <c r="T85" s="28">
        <v>0.19400000000000001</v>
      </c>
      <c r="U85" s="25">
        <f t="shared" si="810"/>
        <v>2890.6</v>
      </c>
      <c r="V85" s="39">
        <v>0.52300000000000002</v>
      </c>
      <c r="W85" s="25">
        <f t="shared" si="811"/>
        <v>7792.7000000000007</v>
      </c>
      <c r="X85" s="39">
        <v>0.38</v>
      </c>
      <c r="Y85" s="25">
        <f t="shared" si="812"/>
        <v>5662</v>
      </c>
      <c r="Z85" s="40">
        <v>2.8300000000000001E-3</v>
      </c>
      <c r="AA85" s="18">
        <f t="shared" si="813"/>
        <v>42.167000000000002</v>
      </c>
      <c r="AB85" s="27">
        <f>IF(M85&gt;0,(AD85+AL85)/M85,0)</f>
        <v>3.2337304697986581E-3</v>
      </c>
      <c r="AC85" s="40">
        <v>3.5E-4</v>
      </c>
      <c r="AD85" s="37">
        <f t="shared" si="814"/>
        <v>5.2149999999999999</v>
      </c>
      <c r="AE85" s="28">
        <v>0.21820000000000001</v>
      </c>
      <c r="AF85" s="41">
        <f t="shared" si="815"/>
        <v>42.771564000000005</v>
      </c>
      <c r="AG85" s="28">
        <f t="shared" si="816"/>
        <v>0.87773300103565921</v>
      </c>
      <c r="AH85" s="29">
        <f t="shared" si="649"/>
        <v>0.89319204468240665</v>
      </c>
      <c r="AI85" s="34">
        <v>220</v>
      </c>
      <c r="AJ85" s="36">
        <v>0.109</v>
      </c>
      <c r="AK85" s="38">
        <v>0.21920000000000001</v>
      </c>
      <c r="AL85" s="41">
        <f>AI85*(1-AJ85)*AK85</f>
        <v>42.967584000000002</v>
      </c>
      <c r="AM85" s="42">
        <v>1.7</v>
      </c>
      <c r="AN85" s="42"/>
      <c r="AO85" s="122">
        <f>AO84+AI85-AN85</f>
        <v>2980.6700000000028</v>
      </c>
      <c r="AP85" s="105"/>
      <c r="AQ85" s="43"/>
      <c r="AR85" s="44"/>
      <c r="AS85" s="45"/>
      <c r="AT85" s="45"/>
      <c r="AU85" s="45"/>
      <c r="AV85" s="45"/>
    </row>
    <row r="86" spans="1:48" x14ac:dyDescent="0.2">
      <c r="A86" s="188"/>
      <c r="B86" s="33">
        <v>3</v>
      </c>
      <c r="C86" s="11" t="s">
        <v>50</v>
      </c>
      <c r="D86" s="43">
        <v>18500</v>
      </c>
      <c r="E86" s="43">
        <v>0</v>
      </c>
      <c r="F86" s="43">
        <v>11604</v>
      </c>
      <c r="G86" s="37">
        <v>4.4000000000000004</v>
      </c>
      <c r="H86" s="37">
        <v>7</v>
      </c>
      <c r="I86" s="43">
        <v>12788</v>
      </c>
      <c r="J86" s="149">
        <v>10.199999999999999</v>
      </c>
      <c r="K86" s="43">
        <v>16175</v>
      </c>
      <c r="L86" s="39">
        <v>7.5999999999999998E-2</v>
      </c>
      <c r="M86" s="37">
        <f>ROUND(K86*(1-L86),0)</f>
        <v>14946</v>
      </c>
      <c r="N86" s="28">
        <v>0.73199999999999998</v>
      </c>
      <c r="O86" s="25">
        <f t="shared" si="807"/>
        <v>10940.472</v>
      </c>
      <c r="P86" s="39">
        <v>0.22700000000000001</v>
      </c>
      <c r="Q86" s="25">
        <f t="shared" si="808"/>
        <v>3392.7420000000002</v>
      </c>
      <c r="R86" s="39">
        <v>4.1000000000000002E-2</v>
      </c>
      <c r="S86" s="25">
        <f t="shared" si="809"/>
        <v>612.78600000000006</v>
      </c>
      <c r="T86" s="28">
        <v>0.185</v>
      </c>
      <c r="U86" s="25">
        <f t="shared" si="810"/>
        <v>2765.0099999999998</v>
      </c>
      <c r="V86" s="39">
        <v>0.51800000000000002</v>
      </c>
      <c r="W86" s="25">
        <f t="shared" si="811"/>
        <v>7742.0280000000002</v>
      </c>
      <c r="X86" s="39">
        <v>0.38</v>
      </c>
      <c r="Y86" s="25">
        <f t="shared" si="812"/>
        <v>5679.4800000000005</v>
      </c>
      <c r="Z86" s="47">
        <v>2.8300000000000001E-3</v>
      </c>
      <c r="AA86" s="18">
        <f t="shared" si="813"/>
        <v>42.297179999999997</v>
      </c>
      <c r="AB86" s="27">
        <f>IF(M86&gt;0,(AD86+AL86)/M86,0)</f>
        <v>2.7111605513180782E-3</v>
      </c>
      <c r="AC86" s="47">
        <v>3.5E-4</v>
      </c>
      <c r="AD86" s="37">
        <f t="shared" si="814"/>
        <v>5.2310999999999996</v>
      </c>
      <c r="AE86" s="28">
        <v>0.221</v>
      </c>
      <c r="AF86" s="41">
        <f t="shared" si="815"/>
        <v>33.732998000000002</v>
      </c>
      <c r="AG86" s="28">
        <f t="shared" si="816"/>
        <v>0.87771513493300801</v>
      </c>
      <c r="AH86" s="29">
        <f t="shared" si="649"/>
        <v>0.87222440247113198</v>
      </c>
      <c r="AI86" s="34">
        <v>167</v>
      </c>
      <c r="AJ86" s="36">
        <v>8.5999999999999993E-2</v>
      </c>
      <c r="AK86" s="28">
        <v>0.23119999999999999</v>
      </c>
      <c r="AL86" s="41">
        <f t="shared" si="817"/>
        <v>35.289905599999997</v>
      </c>
      <c r="AM86" s="18">
        <v>1.6</v>
      </c>
      <c r="AN86" s="18"/>
      <c r="AO86" s="122">
        <f>AO85+AI86-AN86</f>
        <v>3147.6700000000028</v>
      </c>
      <c r="AP86" s="105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89"/>
      <c r="B87" s="49" t="s">
        <v>38</v>
      </c>
      <c r="C87" s="50"/>
      <c r="D87" s="51">
        <f t="shared" ref="D87" si="818">SUM(D84:D86)</f>
        <v>43610</v>
      </c>
      <c r="E87" s="51"/>
      <c r="F87" s="51">
        <f t="shared" ref="F87" si="819">SUM(F84:F86)</f>
        <v>40840</v>
      </c>
      <c r="G87" s="52"/>
      <c r="H87" s="52"/>
      <c r="I87" s="51">
        <f t="shared" ref="I87:K87" si="820">SUM(I84:I86)</f>
        <v>44534</v>
      </c>
      <c r="J87" s="52"/>
      <c r="K87" s="51">
        <f t="shared" si="820"/>
        <v>48178</v>
      </c>
      <c r="L87" s="21">
        <f t="shared" ref="L87" si="821">IF(K87&gt;0,(K84*L84+K85*L85+K86*L86)/K87,0)</f>
        <v>7.634200257378887E-2</v>
      </c>
      <c r="M87" s="52">
        <f t="shared" ref="M87" si="822">M84+M85+M86</f>
        <v>44501</v>
      </c>
      <c r="N87" s="53">
        <f t="shared" ref="N87" si="823">IF(M87&gt;0,O87/M87,0)</f>
        <v>0.7310065391788948</v>
      </c>
      <c r="O87" s="54">
        <f t="shared" ref="O87" si="824">O84+O85+O86</f>
        <v>32530.521999999997</v>
      </c>
      <c r="P87" s="21">
        <f t="shared" ref="P87" si="825">IF(M87&gt;0,Q87/M87,0)</f>
        <v>0.23989296869733262</v>
      </c>
      <c r="Q87" s="54">
        <f t="shared" ref="Q87" si="826">Q84+Q85+Q86</f>
        <v>10675.476999999999</v>
      </c>
      <c r="R87" s="21">
        <f t="shared" ref="R87" si="827">IF(M87&gt;0,S87/M87,0)</f>
        <v>2.9100492123772505E-2</v>
      </c>
      <c r="S87" s="54">
        <f t="shared" ref="S87" si="828">S84+S85+S86</f>
        <v>1295.0010000000002</v>
      </c>
      <c r="T87" s="21">
        <f t="shared" ref="T87" si="829">IF(M87&gt;0,U87/M87,0)</f>
        <v>0.19064796296712433</v>
      </c>
      <c r="U87" s="54">
        <f t="shared" ref="U87" si="830">U84+U85+U86</f>
        <v>8484.0249999999996</v>
      </c>
      <c r="V87" s="21">
        <f t="shared" ref="V87" si="831">IF(M87&gt;0,W87/M87,0)</f>
        <v>0.52230866722096136</v>
      </c>
      <c r="W87" s="54">
        <f t="shared" ref="W87" si="832">W84+W85+W86</f>
        <v>23243.258000000002</v>
      </c>
      <c r="X87" s="21">
        <f t="shared" ref="X87" si="833">IF(M87&gt;0,Y87/M87,0)</f>
        <v>0.38</v>
      </c>
      <c r="Y87" s="54">
        <f t="shared" ref="Y87" si="834">Y84+Y85+Y86</f>
        <v>16910.38</v>
      </c>
      <c r="Z87" s="55">
        <f t="shared" ref="Z87" si="835">IF(M87&gt;0,AA87/M87,0)</f>
        <v>2.8596386598053977E-3</v>
      </c>
      <c r="AA87" s="56">
        <f t="shared" ref="AA87" si="836">SUM(AA84:AA86)</f>
        <v>127.25677999999999</v>
      </c>
      <c r="AB87" s="55">
        <f t="shared" ref="AB87" si="837">IF(M87&gt;0,(AB84*M84+AB85*M85+AB86*M86)/M87,0)</f>
        <v>2.8892255275162356E-3</v>
      </c>
      <c r="AC87" s="55">
        <f t="shared" ref="AC87" si="838">IF(K87&gt;0,(K84*AC84+K85*AC85+K86*AC86)/K87,0)</f>
        <v>3.565768608078376E-4</v>
      </c>
      <c r="AD87" s="52">
        <f t="shared" ref="AD87" si="839">SUM(AD84:AD86)</f>
        <v>15.868449999999999</v>
      </c>
      <c r="AE87" s="53">
        <f t="shared" ref="AE87" si="840">IF(K87&gt;0,(K84*AE84+K85*AE85+K86*AE86)/K87,0)</f>
        <v>0.21739718751297271</v>
      </c>
      <c r="AF87" s="58">
        <f t="shared" ref="AF87" si="841">SUM(AF84:AF86)</f>
        <v>110.27007620000001</v>
      </c>
      <c r="AG87" s="53">
        <f t="shared" ref="AG87" si="842">IF(AND(AA87&gt;0),((AA84*AG84+AA85*AG85+AA86*AG86)/AA87),0)</f>
        <v>0.87674347504984984</v>
      </c>
      <c r="AH87" s="57">
        <f t="shared" si="649"/>
        <v>0.87799054124245157</v>
      </c>
      <c r="AI87" s="51">
        <f t="shared" ref="AI87" si="843">SUM(AI84:AI86)</f>
        <v>565</v>
      </c>
      <c r="AJ87" s="21">
        <f t="shared" ref="AJ87" si="844">IF(AI87&gt;0,(AJ84*AI84+AJ85*AI85+AJ86*AI86)/AI87,0)</f>
        <v>0.10220176991150443</v>
      </c>
      <c r="AK87" s="53">
        <f t="shared" ref="AK87" si="845">IF(K87&gt;0,(AK84*K84+AK85*K85+AK86*K86)/K87,0)</f>
        <v>0.22257112374942919</v>
      </c>
      <c r="AL87" s="58">
        <f t="shared" ref="AL87" si="846">SUM(AL84:AL86)</f>
        <v>112.70497520000001</v>
      </c>
      <c r="AM87" s="56"/>
      <c r="AN87" s="56">
        <f t="shared" ref="AN87" si="847">SUM(AN84:AN86)</f>
        <v>1389</v>
      </c>
      <c r="AO87" s="106"/>
      <c r="AP87" s="107">
        <f>AO86</f>
        <v>3147.6700000000028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2">
      <c r="A88" s="187">
        <v>22</v>
      </c>
      <c r="B88" s="23">
        <v>1</v>
      </c>
      <c r="C88" s="11" t="s">
        <v>51</v>
      </c>
      <c r="D88" s="12">
        <v>7359</v>
      </c>
      <c r="E88" s="12">
        <v>0</v>
      </c>
      <c r="F88" s="12">
        <v>9382</v>
      </c>
      <c r="G88" s="13">
        <v>5.8</v>
      </c>
      <c r="H88" s="13">
        <v>7.4</v>
      </c>
      <c r="I88" s="12">
        <v>10555</v>
      </c>
      <c r="J88" s="147">
        <v>10</v>
      </c>
      <c r="K88" s="12">
        <v>14748</v>
      </c>
      <c r="L88" s="14">
        <v>7.1999999999999995E-2</v>
      </c>
      <c r="M88" s="24">
        <f>ROUND(K88*(1-L88),0)</f>
        <v>13686</v>
      </c>
      <c r="N88" s="15">
        <v>0.61899999999999999</v>
      </c>
      <c r="O88" s="25">
        <f t="shared" ref="O88:O90" si="849">M88*N88</f>
        <v>8471.634</v>
      </c>
      <c r="P88" s="14">
        <v>0.35899999999999999</v>
      </c>
      <c r="Q88" s="25">
        <f t="shared" ref="Q88:Q90" si="850">M88*P88</f>
        <v>4913.2739999999994</v>
      </c>
      <c r="R88" s="16">
        <v>2.1999999999999999E-2</v>
      </c>
      <c r="S88" s="25">
        <f t="shared" ref="S88:S90" si="851">M88*R88</f>
        <v>301.09199999999998</v>
      </c>
      <c r="T88" s="26">
        <v>0.17599999999999999</v>
      </c>
      <c r="U88" s="25">
        <f t="shared" ref="U88:U90" si="852">M88*T88</f>
        <v>2408.7359999999999</v>
      </c>
      <c r="V88" s="16">
        <v>0.52400000000000002</v>
      </c>
      <c r="W88" s="25">
        <f t="shared" ref="W88:W90" si="853">M88*V88</f>
        <v>7171.4639999999999</v>
      </c>
      <c r="X88" s="16">
        <v>0.38</v>
      </c>
      <c r="Y88" s="25">
        <f t="shared" ref="Y88:Y90" si="854">X88*M88</f>
        <v>5200.68</v>
      </c>
      <c r="Z88" s="17">
        <v>2.81E-3</v>
      </c>
      <c r="AA88" s="18">
        <f t="shared" ref="AA88:AA90" si="855">M88*Z88</f>
        <v>38.457659999999997</v>
      </c>
      <c r="AB88" s="27">
        <f>IF(M88&gt;0,(AD88+AL88)/M88,0)</f>
        <v>2.9198734107847434E-3</v>
      </c>
      <c r="AC88" s="17">
        <v>3.3E-4</v>
      </c>
      <c r="AD88" s="24">
        <f t="shared" ref="AD88:AD90" si="856">AC88*M88</f>
        <v>4.5163799999999998</v>
      </c>
      <c r="AE88" s="118">
        <v>0.21029999999999999</v>
      </c>
      <c r="AF88" s="30">
        <f t="shared" ref="AF88:AF90" si="857">AI88*(1-AJ88)*AE88</f>
        <v>33.232657500000002</v>
      </c>
      <c r="AG88" s="28">
        <f t="shared" ref="AG88:AG90" si="858">IF(AND(AE88&gt;0,AC88&gt;0,Z88&gt;0),((Z88-AC88)*AE88)/((AE88-AC88)*Z88),0)</f>
        <v>0.88394935931365892</v>
      </c>
      <c r="AH88" s="60">
        <f t="shared" si="649"/>
        <v>0.88828829043629642</v>
      </c>
      <c r="AI88" s="136">
        <v>175</v>
      </c>
      <c r="AJ88" s="14">
        <v>9.7000000000000003E-2</v>
      </c>
      <c r="AK88" s="15">
        <v>0.2243</v>
      </c>
      <c r="AL88" s="30">
        <f t="shared" ref="AL88:AL90" si="859">AI88*(1-AJ88)*AK88</f>
        <v>35.445007500000003</v>
      </c>
      <c r="AM88" s="19">
        <v>1.58</v>
      </c>
      <c r="AN88" s="19"/>
      <c r="AO88" s="102">
        <f>AO86+AI88-AN88</f>
        <v>3322.6700000000028</v>
      </c>
      <c r="AP88" s="103"/>
      <c r="AQ88" s="12"/>
      <c r="AR88" s="31"/>
      <c r="AS88" s="20"/>
      <c r="AT88" s="20"/>
      <c r="AU88" s="20"/>
      <c r="AV88" s="20"/>
    </row>
    <row r="89" spans="1:48" x14ac:dyDescent="0.2">
      <c r="A89" s="188"/>
      <c r="B89" s="33">
        <v>2</v>
      </c>
      <c r="C89" s="168" t="s">
        <v>53</v>
      </c>
      <c r="D89" s="34">
        <v>17001</v>
      </c>
      <c r="E89" s="34">
        <v>0</v>
      </c>
      <c r="F89" s="34">
        <v>12647</v>
      </c>
      <c r="G89" s="35">
        <v>6</v>
      </c>
      <c r="H89" s="35">
        <v>7.9</v>
      </c>
      <c r="I89" s="34">
        <v>13580</v>
      </c>
      <c r="J89" s="35">
        <v>10.3</v>
      </c>
      <c r="K89" s="34">
        <v>15218</v>
      </c>
      <c r="L89" s="36">
        <v>7.6999999999999999E-2</v>
      </c>
      <c r="M89" s="37">
        <f>ROUND(K89*(1-L89),0)</f>
        <v>14046</v>
      </c>
      <c r="N89" s="38">
        <v>0.69</v>
      </c>
      <c r="O89" s="25">
        <f t="shared" si="849"/>
        <v>9691.74</v>
      </c>
      <c r="P89" s="36">
        <v>0.26900000000000002</v>
      </c>
      <c r="Q89" s="25">
        <f t="shared" si="850"/>
        <v>3778.3740000000003</v>
      </c>
      <c r="R89" s="39">
        <v>4.1000000000000002E-2</v>
      </c>
      <c r="S89" s="25">
        <f t="shared" si="851"/>
        <v>575.88600000000008</v>
      </c>
      <c r="T89" s="28">
        <v>0.18099999999999999</v>
      </c>
      <c r="U89" s="25">
        <f t="shared" si="852"/>
        <v>2542.326</v>
      </c>
      <c r="V89" s="39">
        <v>0.50900000000000001</v>
      </c>
      <c r="W89" s="25">
        <f t="shared" si="853"/>
        <v>7149.4139999999998</v>
      </c>
      <c r="X89" s="39">
        <v>0.38</v>
      </c>
      <c r="Y89" s="25">
        <f t="shared" si="854"/>
        <v>5337.4800000000005</v>
      </c>
      <c r="Z89" s="40">
        <v>2.7799999999999999E-3</v>
      </c>
      <c r="AA89" s="18">
        <f t="shared" si="855"/>
        <v>39.047879999999999</v>
      </c>
      <c r="AB89" s="27">
        <f>IF(M89&gt;0,(AD89+AL89)/M89,0)</f>
        <v>3.0982134130713374E-3</v>
      </c>
      <c r="AC89" s="40">
        <v>3.4000000000000002E-4</v>
      </c>
      <c r="AD89" s="37">
        <f t="shared" si="856"/>
        <v>4.7756400000000001</v>
      </c>
      <c r="AE89" s="28">
        <v>0.21709999999999999</v>
      </c>
      <c r="AF89" s="41">
        <f t="shared" si="857"/>
        <v>39.229752900000001</v>
      </c>
      <c r="AG89" s="28">
        <f t="shared" si="858"/>
        <v>0.87907455913844312</v>
      </c>
      <c r="AH89" s="29">
        <f t="shared" si="649"/>
        <v>0.89167336934577313</v>
      </c>
      <c r="AI89" s="43">
        <v>201</v>
      </c>
      <c r="AJ89" s="36">
        <v>0.10100000000000001</v>
      </c>
      <c r="AK89" s="38">
        <v>0.21440000000000001</v>
      </c>
      <c r="AL89" s="41">
        <f t="shared" si="859"/>
        <v>38.741865600000004</v>
      </c>
      <c r="AM89" s="42">
        <v>1.7</v>
      </c>
      <c r="AN89" s="42"/>
      <c r="AO89" s="122">
        <f>AO88+AI89-AN89</f>
        <v>3523.6700000000028</v>
      </c>
      <c r="AP89" s="105"/>
      <c r="AQ89" s="43"/>
      <c r="AR89" s="44"/>
      <c r="AS89" s="45"/>
      <c r="AT89" s="45"/>
      <c r="AU89" s="45"/>
      <c r="AV89" s="45"/>
    </row>
    <row r="90" spans="1:48" x14ac:dyDescent="0.2">
      <c r="A90" s="188"/>
      <c r="B90" s="33">
        <v>3</v>
      </c>
      <c r="C90" s="11" t="s">
        <v>50</v>
      </c>
      <c r="D90" s="43">
        <v>15700</v>
      </c>
      <c r="E90" s="43">
        <v>1</v>
      </c>
      <c r="F90" s="43">
        <v>17328</v>
      </c>
      <c r="G90" s="37">
        <v>5.0999999999999996</v>
      </c>
      <c r="H90" s="37">
        <v>6.6</v>
      </c>
      <c r="I90" s="43">
        <v>16949</v>
      </c>
      <c r="J90" s="149">
        <v>10</v>
      </c>
      <c r="K90" s="43">
        <v>16096</v>
      </c>
      <c r="L90" s="39">
        <v>0.08</v>
      </c>
      <c r="M90" s="37">
        <f>ROUND(K90*(1-L90),0)</f>
        <v>14808</v>
      </c>
      <c r="N90" s="28">
        <v>0.72099999999999997</v>
      </c>
      <c r="O90" s="25">
        <f t="shared" si="849"/>
        <v>10676.567999999999</v>
      </c>
      <c r="P90" s="39">
        <v>0.26</v>
      </c>
      <c r="Q90" s="25">
        <f t="shared" si="850"/>
        <v>3850.08</v>
      </c>
      <c r="R90" s="39">
        <v>1.9E-2</v>
      </c>
      <c r="S90" s="25">
        <f t="shared" si="851"/>
        <v>281.35199999999998</v>
      </c>
      <c r="T90" s="28">
        <v>0.19</v>
      </c>
      <c r="U90" s="25">
        <f t="shared" si="852"/>
        <v>2813.52</v>
      </c>
      <c r="V90" s="39">
        <v>0.52200000000000002</v>
      </c>
      <c r="W90" s="25">
        <f t="shared" si="853"/>
        <v>7729.7759999999998</v>
      </c>
      <c r="X90" s="39">
        <v>0.38</v>
      </c>
      <c r="Y90" s="25">
        <f t="shared" si="854"/>
        <v>5627.04</v>
      </c>
      <c r="Z90" s="47">
        <v>2.82E-3</v>
      </c>
      <c r="AA90" s="18">
        <f t="shared" si="855"/>
        <v>41.758560000000003</v>
      </c>
      <c r="AB90" s="27">
        <f>IF(M90&gt;0,(AD90+AL90)/M90,0)</f>
        <v>2.4255174230145868E-3</v>
      </c>
      <c r="AC90" s="47">
        <v>3.8000000000000002E-4</v>
      </c>
      <c r="AD90" s="37">
        <f t="shared" si="856"/>
        <v>5.62704</v>
      </c>
      <c r="AE90" s="28">
        <v>0.21759999999999999</v>
      </c>
      <c r="AF90" s="41">
        <f t="shared" si="857"/>
        <v>29.797055999999998</v>
      </c>
      <c r="AG90" s="28">
        <f t="shared" si="858"/>
        <v>0.86676187360462742</v>
      </c>
      <c r="AH90" s="29">
        <f t="shared" si="649"/>
        <v>0.84478365311156112</v>
      </c>
      <c r="AI90" s="43">
        <v>153</v>
      </c>
      <c r="AJ90" s="39">
        <v>0.105</v>
      </c>
      <c r="AK90" s="28">
        <v>0.22120000000000001</v>
      </c>
      <c r="AL90" s="41">
        <f t="shared" si="859"/>
        <v>30.290022</v>
      </c>
      <c r="AM90" s="18">
        <v>1.5</v>
      </c>
      <c r="AN90" s="18"/>
      <c r="AO90" s="122">
        <f>AO89+AI90-AN90</f>
        <v>3676.6700000000028</v>
      </c>
      <c r="AP90" s="105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89"/>
      <c r="B91" s="49" t="s">
        <v>38</v>
      </c>
      <c r="C91" s="50"/>
      <c r="D91" s="51">
        <f t="shared" ref="D91" si="860">SUM(D88:D90)</f>
        <v>40060</v>
      </c>
      <c r="E91" s="51"/>
      <c r="F91" s="51">
        <f t="shared" ref="F91" si="861">SUM(F88:F90)</f>
        <v>39357</v>
      </c>
      <c r="G91" s="52"/>
      <c r="H91" s="52"/>
      <c r="I91" s="51">
        <f t="shared" ref="I91:K91" si="862">SUM(I88:I90)</f>
        <v>41084</v>
      </c>
      <c r="J91" s="52"/>
      <c r="K91" s="51">
        <f t="shared" si="862"/>
        <v>46062</v>
      </c>
      <c r="L91" s="21">
        <f t="shared" ref="L91" si="863">IF(K91&gt;0,(K88*L88+K89*L89+K90*L90)/K91,0)</f>
        <v>7.6447440406408759E-2</v>
      </c>
      <c r="M91" s="52">
        <f t="shared" ref="M91" si="864">M88+M89+M90</f>
        <v>42540</v>
      </c>
      <c r="N91" s="53">
        <f t="shared" ref="N91" si="865">IF(M91&gt;0,O91/M91,0)</f>
        <v>0.67794880112834977</v>
      </c>
      <c r="O91" s="54">
        <f t="shared" ref="O91" si="866">O88+O89+O90</f>
        <v>28839.941999999999</v>
      </c>
      <c r="P91" s="21">
        <f t="shared" ref="P91" si="867">IF(M91&gt;0,Q91/M91,0)</f>
        <v>0.29482200282087445</v>
      </c>
      <c r="Q91" s="54">
        <f t="shared" ref="Q91" si="868">Q88+Q89+Q90</f>
        <v>12541.727999999999</v>
      </c>
      <c r="R91" s="21">
        <f t="shared" ref="R91" si="869">IF(M91&gt;0,S91/M91,0)</f>
        <v>2.7229196050775738E-2</v>
      </c>
      <c r="S91" s="54">
        <f t="shared" ref="S91" si="870">S88+S89+S90</f>
        <v>1158.33</v>
      </c>
      <c r="T91" s="21">
        <f t="shared" ref="T91" si="871">IF(M91&gt;0,U91/M91,0)</f>
        <v>0.18252425952045134</v>
      </c>
      <c r="U91" s="54">
        <f t="shared" ref="U91" si="872">U88+U89+U90</f>
        <v>7764.5820000000003</v>
      </c>
      <c r="V91" s="21">
        <f t="shared" ref="V91" si="873">IF(M91&gt;0,W91/M91,0)</f>
        <v>0.51835105782792668</v>
      </c>
      <c r="W91" s="54">
        <f t="shared" ref="W91" si="874">W88+W89+W90</f>
        <v>22050.654000000002</v>
      </c>
      <c r="X91" s="21">
        <f t="shared" ref="X91" si="875">IF(M91&gt;0,Y91/M91,0)</f>
        <v>0.38</v>
      </c>
      <c r="Y91" s="54">
        <f t="shared" ref="Y91" si="876">Y88+Y89+Y90</f>
        <v>16165.2</v>
      </c>
      <c r="Z91" s="55">
        <f t="shared" ref="Z91" si="877">IF(M91&gt;0,AA91/M91,0)</f>
        <v>2.8035754583921016E-3</v>
      </c>
      <c r="AA91" s="56">
        <f t="shared" ref="AA91" si="878">SUM(AA88:AA90)</f>
        <v>119.2641</v>
      </c>
      <c r="AB91" s="55">
        <f t="shared" ref="AB91" si="879">IF(M91&gt;0,(AB88*M88+AB89*M89+AB90*M90)/M91,0)</f>
        <v>2.8066750141043724E-3</v>
      </c>
      <c r="AC91" s="55">
        <f t="shared" ref="AC91" si="880">IF(K91&gt;0,(K88*AC88+K89*AC89+K90*AC90)/K91,0)</f>
        <v>3.5077591072901743E-4</v>
      </c>
      <c r="AD91" s="52">
        <f t="shared" ref="AD91" si="881">SUM(AD88:AD90)</f>
        <v>14.919060000000002</v>
      </c>
      <c r="AE91" s="53">
        <f t="shared" ref="AE91" si="882">IF(K91&gt;0,(K88*AE88+K89*AE89+K90*AE90)/K91,0)</f>
        <v>0.21509751639095132</v>
      </c>
      <c r="AF91" s="58">
        <f t="shared" ref="AF91" si="883">SUM(AF88:AF90)</f>
        <v>102.25946640000001</v>
      </c>
      <c r="AG91" s="53">
        <f t="shared" ref="AG91" si="884">IF(AND(AA91&gt;0),((AA88*AG88+AA89*AG89+AA90*AG90)/AA91),0)</f>
        <v>0.87633537266138439</v>
      </c>
      <c r="AH91" s="57">
        <f t="shared" si="649"/>
        <v>0.87641856768125814</v>
      </c>
      <c r="AI91" s="51">
        <f t="shared" ref="AI91" si="885">SUM(AI88:AI90)</f>
        <v>529</v>
      </c>
      <c r="AJ91" s="21">
        <f t="shared" ref="AJ91" si="886">IF(AI91&gt;0,(AJ88*AI88+AJ89*AI89+AJ90*AI90)/AI91,0)</f>
        <v>0.10083364839319471</v>
      </c>
      <c r="AK91" s="53">
        <f t="shared" ref="AK91" si="887">IF(K91&gt;0,(AK88*K88+AK89*K89+AK90*K90)/K91,0)</f>
        <v>0.21994595979332204</v>
      </c>
      <c r="AL91" s="58">
        <f t="shared" ref="AL91" si="888">SUM(AL88:AL90)</f>
        <v>104.47689510000001</v>
      </c>
      <c r="AM91" s="56"/>
      <c r="AN91" s="56">
        <f t="shared" ref="AN91" si="889">SUM(AN88:AN90)</f>
        <v>0</v>
      </c>
      <c r="AO91" s="106"/>
      <c r="AP91" s="107">
        <f>AO90</f>
        <v>3676.6700000000028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2">
      <c r="A92" s="187">
        <v>23</v>
      </c>
      <c r="B92" s="23">
        <v>1</v>
      </c>
      <c r="C92" s="11" t="s">
        <v>51</v>
      </c>
      <c r="D92" s="12">
        <v>4436</v>
      </c>
      <c r="E92" s="12">
        <v>0</v>
      </c>
      <c r="F92" s="12">
        <v>14062</v>
      </c>
      <c r="G92" s="13">
        <v>4.8</v>
      </c>
      <c r="H92" s="13">
        <v>7</v>
      </c>
      <c r="I92" s="12">
        <v>15169</v>
      </c>
      <c r="J92" s="13">
        <v>11.1</v>
      </c>
      <c r="K92" s="12">
        <v>16301</v>
      </c>
      <c r="L92" s="14">
        <v>7.3999999999999996E-2</v>
      </c>
      <c r="M92" s="24">
        <f>ROUND(K92*(1-L92),0)</f>
        <v>15095</v>
      </c>
      <c r="N92" s="15">
        <v>0.77</v>
      </c>
      <c r="O92" s="25">
        <f t="shared" ref="O92:O94" si="891">M92*N92</f>
        <v>11623.15</v>
      </c>
      <c r="P92" s="14">
        <v>0.224</v>
      </c>
      <c r="Q92" s="25">
        <f t="shared" ref="Q92:Q94" si="892">M92*P92</f>
        <v>3381.28</v>
      </c>
      <c r="R92" s="16">
        <v>6.0000000000000001E-3</v>
      </c>
      <c r="S92" s="25">
        <f t="shared" ref="S92:S94" si="893">M92*R92</f>
        <v>90.570000000000007</v>
      </c>
      <c r="T92" s="26">
        <v>0.19500000000000001</v>
      </c>
      <c r="U92" s="25">
        <f t="shared" ref="U92:U94" si="894">M92*T92</f>
        <v>2943.5250000000001</v>
      </c>
      <c r="V92" s="16">
        <v>0.503</v>
      </c>
      <c r="W92" s="25">
        <f t="shared" ref="W92:W94" si="895">M92*V92</f>
        <v>7592.7849999999999</v>
      </c>
      <c r="X92" s="16">
        <v>0.39</v>
      </c>
      <c r="Y92" s="25">
        <f t="shared" ref="Y92:Y94" si="896">X92*M92</f>
        <v>5887.05</v>
      </c>
      <c r="Z92" s="17">
        <v>2.7899999999999999E-3</v>
      </c>
      <c r="AA92" s="18">
        <f t="shared" ref="AA92:AA94" si="897">M92*Z92</f>
        <v>42.115049999999997</v>
      </c>
      <c r="AB92" s="27">
        <f>IF(M92&gt;0,(AD92+AL92)/M92,0)</f>
        <v>2.7223492017224246E-3</v>
      </c>
      <c r="AC92" s="17">
        <v>3.5E-4</v>
      </c>
      <c r="AD92" s="24">
        <f t="shared" ref="AD92:AD94" si="898">AC92*M92</f>
        <v>5.2832499999999998</v>
      </c>
      <c r="AE92" s="118">
        <v>0.217</v>
      </c>
      <c r="AF92" s="30">
        <f t="shared" ref="AF92:AF94" si="899">AI92*(1-AJ92)*AE92</f>
        <v>35.386623999999998</v>
      </c>
      <c r="AG92" s="28">
        <f t="shared" ref="AG92:AG94" si="900">IF(AND(AE92&gt;0,AC92&gt;0,Z92&gt;0),((Z92-AC92)*AE92)/((AE92-AC92)*Z92),0)</f>
        <v>0.87596481780649782</v>
      </c>
      <c r="AH92" s="60">
        <f t="shared" si="649"/>
        <v>0.87282568404800676</v>
      </c>
      <c r="AI92" s="12">
        <v>182</v>
      </c>
      <c r="AJ92" s="14">
        <v>0.104</v>
      </c>
      <c r="AK92" s="15">
        <v>0.21959999999999999</v>
      </c>
      <c r="AL92" s="30">
        <f t="shared" ref="AL92:AL94" si="901">AI92*(1-AJ92)*AK92</f>
        <v>35.810611199999997</v>
      </c>
      <c r="AM92" s="19">
        <v>1.62</v>
      </c>
      <c r="AN92" s="19">
        <v>1284.04</v>
      </c>
      <c r="AO92" s="102">
        <f>AO90+AI92-AN92-AP92</f>
        <v>2574.6300000000028</v>
      </c>
      <c r="AP92" s="103"/>
      <c r="AQ92" s="12"/>
      <c r="AR92" s="31"/>
      <c r="AS92" s="20"/>
      <c r="AT92" s="20"/>
      <c r="AU92" s="20"/>
      <c r="AV92" s="20"/>
    </row>
    <row r="93" spans="1:48" x14ac:dyDescent="0.2">
      <c r="A93" s="188"/>
      <c r="B93" s="33">
        <v>2</v>
      </c>
      <c r="C93" s="11" t="s">
        <v>54</v>
      </c>
      <c r="D93" s="34">
        <v>20354</v>
      </c>
      <c r="E93" s="34">
        <v>5</v>
      </c>
      <c r="F93" s="34">
        <v>15800</v>
      </c>
      <c r="G93" s="35">
        <v>9.1999999999999993</v>
      </c>
      <c r="H93" s="35">
        <v>7.8</v>
      </c>
      <c r="I93" s="34">
        <v>16591</v>
      </c>
      <c r="J93" s="35">
        <v>10.8</v>
      </c>
      <c r="K93" s="34">
        <v>16342</v>
      </c>
      <c r="L93" s="36">
        <v>7.3999999999999996E-2</v>
      </c>
      <c r="M93" s="37">
        <f>ROUND(K93*(1-L93),0)</f>
        <v>15133</v>
      </c>
      <c r="N93" s="38">
        <v>0.81299999999999994</v>
      </c>
      <c r="O93" s="25">
        <f t="shared" si="891"/>
        <v>12303.128999999999</v>
      </c>
      <c r="P93" s="36">
        <v>0.16700000000000001</v>
      </c>
      <c r="Q93" s="25">
        <f t="shared" si="892"/>
        <v>2527.2110000000002</v>
      </c>
      <c r="R93" s="39">
        <v>0.02</v>
      </c>
      <c r="S93" s="25">
        <f t="shared" si="893"/>
        <v>302.66000000000003</v>
      </c>
      <c r="T93" s="28">
        <v>0.19400000000000001</v>
      </c>
      <c r="U93" s="25">
        <f t="shared" si="894"/>
        <v>2935.8020000000001</v>
      </c>
      <c r="V93" s="39">
        <v>0.497</v>
      </c>
      <c r="W93" s="25">
        <f t="shared" si="895"/>
        <v>7521.1009999999997</v>
      </c>
      <c r="X93" s="39">
        <v>0.38</v>
      </c>
      <c r="Y93" s="25">
        <f t="shared" si="896"/>
        <v>5750.54</v>
      </c>
      <c r="Z93" s="40">
        <v>2.7200000000000002E-3</v>
      </c>
      <c r="AA93" s="18">
        <f t="shared" si="897"/>
        <v>41.161760000000001</v>
      </c>
      <c r="AB93" s="27">
        <f>IF(M93&gt;0,(AD93+AL93)/M93,0)</f>
        <v>3.3647643692592349E-3</v>
      </c>
      <c r="AC93" s="40">
        <v>3.2000000000000003E-4</v>
      </c>
      <c r="AD93" s="37">
        <f t="shared" si="898"/>
        <v>4.8425600000000006</v>
      </c>
      <c r="AE93" s="28">
        <v>0.22600000000000001</v>
      </c>
      <c r="AF93" s="41">
        <f t="shared" si="899"/>
        <v>45.612224000000005</v>
      </c>
      <c r="AG93" s="28">
        <f t="shared" si="900"/>
        <v>0.88360406197218344</v>
      </c>
      <c r="AH93" s="29">
        <f t="shared" si="649"/>
        <v>0.90616689997809907</v>
      </c>
      <c r="AI93" s="34">
        <v>224</v>
      </c>
      <c r="AJ93" s="36">
        <v>9.9000000000000005E-2</v>
      </c>
      <c r="AK93" s="38">
        <v>0.2283</v>
      </c>
      <c r="AL93" s="41">
        <f t="shared" si="901"/>
        <v>46.076419200000004</v>
      </c>
      <c r="AM93" s="42">
        <v>1.7</v>
      </c>
      <c r="AN93" s="42"/>
      <c r="AO93" s="122">
        <f>AO92+AI93-AN93</f>
        <v>2798.6300000000028</v>
      </c>
      <c r="AP93" s="105"/>
      <c r="AQ93" s="43"/>
      <c r="AR93" s="44"/>
      <c r="AS93" s="45"/>
      <c r="AT93" s="45"/>
      <c r="AU93" s="45"/>
      <c r="AV93" s="45"/>
    </row>
    <row r="94" spans="1:48" x14ac:dyDescent="0.2">
      <c r="A94" s="188"/>
      <c r="B94" s="33">
        <v>3</v>
      </c>
      <c r="C94" s="11" t="s">
        <v>50</v>
      </c>
      <c r="D94" s="43">
        <v>23200</v>
      </c>
      <c r="E94" s="43">
        <v>1</v>
      </c>
      <c r="F94" s="43">
        <v>17513</v>
      </c>
      <c r="G94" s="37">
        <v>5.8</v>
      </c>
      <c r="H94" s="37">
        <v>6.5</v>
      </c>
      <c r="I94" s="43">
        <v>18222</v>
      </c>
      <c r="J94" s="37">
        <v>10.1</v>
      </c>
      <c r="K94" s="43">
        <v>16499</v>
      </c>
      <c r="L94" s="39">
        <v>7.8E-2</v>
      </c>
      <c r="M94" s="37">
        <f>ROUND(K94*(1-L94),0)</f>
        <v>15212</v>
      </c>
      <c r="N94" s="28">
        <v>0.77300000000000002</v>
      </c>
      <c r="O94" s="25">
        <f t="shared" si="891"/>
        <v>11758.876</v>
      </c>
      <c r="P94" s="39">
        <v>0.2</v>
      </c>
      <c r="Q94" s="25">
        <f t="shared" si="892"/>
        <v>3042.4</v>
      </c>
      <c r="R94" s="39">
        <v>2.7E-2</v>
      </c>
      <c r="S94" s="25">
        <f t="shared" si="893"/>
        <v>410.72399999999999</v>
      </c>
      <c r="T94" s="28">
        <v>0.19900000000000001</v>
      </c>
      <c r="U94" s="25">
        <f t="shared" si="894"/>
        <v>3027.1880000000001</v>
      </c>
      <c r="V94" s="39">
        <v>0.51100000000000001</v>
      </c>
      <c r="W94" s="25">
        <f t="shared" si="895"/>
        <v>7773.3320000000003</v>
      </c>
      <c r="X94" s="39">
        <v>0.39</v>
      </c>
      <c r="Y94" s="25">
        <f t="shared" si="896"/>
        <v>5932.68</v>
      </c>
      <c r="Z94" s="47">
        <v>2.8E-3</v>
      </c>
      <c r="AA94" s="18">
        <f t="shared" si="897"/>
        <v>42.593600000000002</v>
      </c>
      <c r="AB94" s="27">
        <f>IF(M94&gt;0,(AD94+AL94)/M94,0)</f>
        <v>2.9551821193794367E-3</v>
      </c>
      <c r="AC94" s="47">
        <v>3.1E-4</v>
      </c>
      <c r="AD94" s="37">
        <f t="shared" si="898"/>
        <v>4.7157200000000001</v>
      </c>
      <c r="AE94" s="28">
        <v>0.22600000000000001</v>
      </c>
      <c r="AF94" s="41">
        <f t="shared" si="899"/>
        <v>38.796515999999997</v>
      </c>
      <c r="AG94" s="28">
        <f t="shared" si="900"/>
        <v>0.89050720647158255</v>
      </c>
      <c r="AH94" s="29">
        <f t="shared" si="649"/>
        <v>0.89628488742481804</v>
      </c>
      <c r="AI94" s="43">
        <v>187</v>
      </c>
      <c r="AJ94" s="39">
        <v>8.2000000000000003E-2</v>
      </c>
      <c r="AK94" s="28">
        <v>0.2344</v>
      </c>
      <c r="AL94" s="41">
        <f t="shared" si="901"/>
        <v>40.238510399999996</v>
      </c>
      <c r="AM94" s="18">
        <v>1.6</v>
      </c>
      <c r="AN94" s="18"/>
      <c r="AO94" s="122">
        <f>AO93+AI94-AN94</f>
        <v>2985.6300000000028</v>
      </c>
      <c r="AP94" s="105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89"/>
      <c r="B95" s="49" t="s">
        <v>38</v>
      </c>
      <c r="C95" s="50"/>
      <c r="D95" s="51">
        <f t="shared" ref="D95" si="902">SUM(D92:D94)</f>
        <v>47990</v>
      </c>
      <c r="E95" s="51"/>
      <c r="F95" s="51">
        <f t="shared" ref="F95" si="903">SUM(F92:F94)</f>
        <v>47375</v>
      </c>
      <c r="G95" s="52"/>
      <c r="H95" s="52"/>
      <c r="I95" s="51">
        <f t="shared" ref="I95:K95" si="904">SUM(I92:I94)</f>
        <v>49982</v>
      </c>
      <c r="J95" s="52"/>
      <c r="K95" s="51">
        <f t="shared" si="904"/>
        <v>49142</v>
      </c>
      <c r="L95" s="21">
        <f t="shared" ref="L95" si="905">IF(K95&gt;0,(K92*L92+K93*L93+K94*L94)/K95,0)</f>
        <v>7.534296528427821E-2</v>
      </c>
      <c r="M95" s="52">
        <f t="shared" ref="M95" si="906">M92+M93+M94</f>
        <v>45440</v>
      </c>
      <c r="N95" s="53">
        <f t="shared" ref="N95" si="907">IF(M95&gt;0,O95/M95,0)</f>
        <v>0.78532471390845071</v>
      </c>
      <c r="O95" s="54">
        <f t="shared" ref="O95" si="908">O92+O93+O94</f>
        <v>35685.154999999999</v>
      </c>
      <c r="P95" s="21">
        <f t="shared" ref="P95" si="909">IF(M95&gt;0,Q95/M95,0)</f>
        <v>0.19698263644366196</v>
      </c>
      <c r="Q95" s="54">
        <f t="shared" ref="Q95" si="910">Q92+Q93+Q94</f>
        <v>8950.8909999999996</v>
      </c>
      <c r="R95" s="21">
        <f t="shared" ref="R95" si="911">IF(M95&gt;0,S95/M95,0)</f>
        <v>1.7692649647887321E-2</v>
      </c>
      <c r="S95" s="54">
        <f t="shared" ref="S95" si="912">S92+S93+S94</f>
        <v>803.95399999999995</v>
      </c>
      <c r="T95" s="21">
        <f t="shared" ref="T95" si="913">IF(M95&gt;0,U95/M95,0)</f>
        <v>0.19600605193661971</v>
      </c>
      <c r="U95" s="54">
        <f t="shared" ref="U95" si="914">U92+U93+U94</f>
        <v>8906.5149999999994</v>
      </c>
      <c r="V95" s="21">
        <f t="shared" ref="V95" si="915">IF(M95&gt;0,W95/M95,0)</f>
        <v>0.50367997359154926</v>
      </c>
      <c r="W95" s="54">
        <f t="shared" ref="W95" si="916">W92+W93+W94</f>
        <v>22887.218000000001</v>
      </c>
      <c r="X95" s="21">
        <f t="shared" ref="X95" si="917">IF(M95&gt;0,Y95/M95,0)</f>
        <v>0.38666967429577465</v>
      </c>
      <c r="Y95" s="54">
        <f t="shared" ref="Y95" si="918">Y92+Y93+Y94</f>
        <v>17570.27</v>
      </c>
      <c r="Z95" s="55">
        <f t="shared" ref="Z95" si="919">IF(M95&gt;0,AA95/M95,0)</f>
        <v>2.7700354313380279E-3</v>
      </c>
      <c r="AA95" s="56">
        <f t="shared" ref="AA95" si="920">SUM(AA92:AA94)</f>
        <v>125.87040999999999</v>
      </c>
      <c r="AB95" s="55">
        <f t="shared" ref="AB95" si="921">IF(M95&gt;0,(AB92*M92+AB93*M93+AB94*M94)/M95,0)</f>
        <v>3.0142401144366195E-3</v>
      </c>
      <c r="AC95" s="55">
        <f t="shared" ref="AC95" si="922">IF(K95&gt;0,(K92*AC92+K93*AC93+K94*AC94)/K95,0)</f>
        <v>3.2659395222009685E-4</v>
      </c>
      <c r="AD95" s="52">
        <f t="shared" ref="AD95" si="923">SUM(AD92:AD94)</f>
        <v>14.841530000000002</v>
      </c>
      <c r="AE95" s="53">
        <f t="shared" ref="AE95" si="924">IF(K95&gt;0,(K92*AE92+K93*AE93+K94*AE94)/K95,0)</f>
        <v>0.22301459037076227</v>
      </c>
      <c r="AF95" s="58">
        <f t="shared" ref="AF95" si="925">SUM(AF92:AF94)</f>
        <v>119.79536400000001</v>
      </c>
      <c r="AG95" s="53">
        <f t="shared" ref="AG95" si="926">IF(AND(AA95&gt;0),((AA92*AG92+AA93*AG93+AA94*AG94)/AA95),0)</f>
        <v>0.88338401522370258</v>
      </c>
      <c r="AH95" s="57">
        <f t="shared" si="649"/>
        <v>0.8929317427952399</v>
      </c>
      <c r="AI95" s="51">
        <f t="shared" ref="AI95" si="927">SUM(AI92:AI94)</f>
        <v>593</v>
      </c>
      <c r="AJ95" s="21">
        <f t="shared" ref="AJ95" si="928">IF(AI95&gt;0,(AJ92*AI92+AJ93*AI93+AJ94*AI94)/AI95,0)</f>
        <v>9.5173693086003375E-2</v>
      </c>
      <c r="AK95" s="53">
        <f t="shared" ref="AK95" si="929">IF(K95&gt;0,(AK92*K92+AK93*K93+AK94*K94)/K95,0)</f>
        <v>0.22746212608359451</v>
      </c>
      <c r="AL95" s="58">
        <f t="shared" ref="AL95" si="930">SUM(AL92:AL94)</f>
        <v>122.1255408</v>
      </c>
      <c r="AM95" s="56"/>
      <c r="AN95" s="56">
        <f t="shared" ref="AN95" si="931">SUM(AN92:AN94)</f>
        <v>1284.04</v>
      </c>
      <c r="AO95" s="106"/>
      <c r="AP95" s="107">
        <f>AO94</f>
        <v>2985.6300000000028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2">
      <c r="A96" s="187">
        <v>24</v>
      </c>
      <c r="B96" s="23">
        <v>1</v>
      </c>
      <c r="C96" s="11" t="s">
        <v>51</v>
      </c>
      <c r="D96" s="12">
        <v>4784</v>
      </c>
      <c r="E96" s="12">
        <v>0</v>
      </c>
      <c r="F96" s="12">
        <v>13238</v>
      </c>
      <c r="G96" s="13">
        <v>4.7</v>
      </c>
      <c r="H96" s="13">
        <v>5.3</v>
      </c>
      <c r="I96" s="12">
        <v>15738</v>
      </c>
      <c r="J96" s="13">
        <v>10.7</v>
      </c>
      <c r="K96" s="12">
        <v>16594</v>
      </c>
      <c r="L96" s="14">
        <v>7.9000000000000001E-2</v>
      </c>
      <c r="M96" s="24">
        <f>ROUND(K96*(1-L96),0)</f>
        <v>15283</v>
      </c>
      <c r="N96" s="15">
        <v>0.627</v>
      </c>
      <c r="O96" s="25">
        <f t="shared" ref="O96:O98" si="933">M96*N96</f>
        <v>9582.4410000000007</v>
      </c>
      <c r="P96" s="14">
        <v>0.36799999999999999</v>
      </c>
      <c r="Q96" s="25">
        <f t="shared" ref="Q96:Q98" si="934">M96*P96</f>
        <v>5624.1440000000002</v>
      </c>
      <c r="R96" s="16">
        <v>5.0000000000000001E-3</v>
      </c>
      <c r="S96" s="25">
        <f t="shared" ref="S96:S98" si="935">M96*R96</f>
        <v>76.415000000000006</v>
      </c>
      <c r="T96" s="26">
        <v>0.19700000000000001</v>
      </c>
      <c r="U96" s="25">
        <f t="shared" ref="U96:U98" si="936">M96*T96</f>
        <v>3010.7510000000002</v>
      </c>
      <c r="V96" s="16">
        <v>0.50600000000000001</v>
      </c>
      <c r="W96" s="25">
        <f t="shared" ref="W96:W98" si="937">M96*V96</f>
        <v>7733.1980000000003</v>
      </c>
      <c r="X96" s="16">
        <v>0.39</v>
      </c>
      <c r="Y96" s="25">
        <f t="shared" ref="Y96:Y98" si="938">X96*M96</f>
        <v>5960.37</v>
      </c>
      <c r="Z96" s="17">
        <v>2.7599999999999999E-3</v>
      </c>
      <c r="AA96" s="18">
        <f t="shared" ref="AA96:AA98" si="939">M96*Z96</f>
        <v>42.181080000000001</v>
      </c>
      <c r="AB96" s="27">
        <f>IF(M96&gt;0,(AD96+AL96)/M96,0)</f>
        <v>2.2980690963816009E-3</v>
      </c>
      <c r="AC96" s="17">
        <v>2.9999999999999997E-4</v>
      </c>
      <c r="AD96" s="24">
        <f t="shared" ref="AD96:AD98" si="940">AC96*M96</f>
        <v>4.5848999999999993</v>
      </c>
      <c r="AE96" s="118">
        <v>0.217</v>
      </c>
      <c r="AF96" s="30">
        <f t="shared" ref="AF96:AF98" si="941">AI96*(1-AJ96)*AE96</f>
        <v>29.229900000000004</v>
      </c>
      <c r="AG96" s="28">
        <f t="shared" ref="AG96:AG98" si="942">IF(AND(AE96&gt;0,AC96&gt;0,Z96&gt;0),((Z96-AC96)*AE96)/((AE96-AC96)*Z96),0)</f>
        <v>0.89253827170401878</v>
      </c>
      <c r="AH96" s="60">
        <f t="shared" si="649"/>
        <v>0.8706077278496035</v>
      </c>
      <c r="AI96" s="12">
        <v>150</v>
      </c>
      <c r="AJ96" s="14">
        <v>0.10199999999999999</v>
      </c>
      <c r="AK96" s="15">
        <v>0.22670000000000001</v>
      </c>
      <c r="AL96" s="30">
        <f t="shared" ref="AL96:AL98" si="943">AI96*(1-AJ96)*AK96</f>
        <v>30.536490000000004</v>
      </c>
      <c r="AM96" s="19">
        <v>1.6</v>
      </c>
      <c r="AN96" s="19">
        <v>1249.72</v>
      </c>
      <c r="AO96" s="102">
        <f>AO94+AI96-AN96-AP96</f>
        <v>1851.9100000000028</v>
      </c>
      <c r="AP96" s="103">
        <v>34</v>
      </c>
      <c r="AQ96" s="12"/>
      <c r="AR96" s="31"/>
      <c r="AS96" s="20"/>
      <c r="AT96" s="20"/>
      <c r="AU96" s="20"/>
      <c r="AV96" s="20"/>
    </row>
    <row r="97" spans="1:48" x14ac:dyDescent="0.2">
      <c r="A97" s="188"/>
      <c r="B97" s="33">
        <v>2</v>
      </c>
      <c r="C97" s="11" t="s">
        <v>54</v>
      </c>
      <c r="D97" s="34">
        <v>20416</v>
      </c>
      <c r="E97" s="34">
        <v>5</v>
      </c>
      <c r="F97" s="34">
        <v>17462</v>
      </c>
      <c r="G97" s="35">
        <v>5.7</v>
      </c>
      <c r="H97" s="35">
        <v>6.6</v>
      </c>
      <c r="I97" s="34">
        <v>17328</v>
      </c>
      <c r="J97" s="35">
        <v>10.5</v>
      </c>
      <c r="K97" s="34">
        <v>16546</v>
      </c>
      <c r="L97" s="36">
        <v>7.5999999999999998E-2</v>
      </c>
      <c r="M97" s="37">
        <f>ROUND(K97*(1-L97),0)</f>
        <v>15289</v>
      </c>
      <c r="N97" s="38">
        <v>0.72599999999999998</v>
      </c>
      <c r="O97" s="25">
        <f t="shared" si="933"/>
        <v>11099.814</v>
      </c>
      <c r="P97" s="36">
        <v>0.26100000000000001</v>
      </c>
      <c r="Q97" s="25">
        <f t="shared" si="934"/>
        <v>3990.4290000000001</v>
      </c>
      <c r="R97" s="39">
        <v>1.2999999999999999E-2</v>
      </c>
      <c r="S97" s="25">
        <f t="shared" si="935"/>
        <v>198.75700000000001</v>
      </c>
      <c r="T97" s="28">
        <v>0.20100000000000001</v>
      </c>
      <c r="U97" s="25">
        <f t="shared" si="936"/>
        <v>3073.0890000000004</v>
      </c>
      <c r="V97" s="39">
        <v>0.50900000000000001</v>
      </c>
      <c r="W97" s="25">
        <f t="shared" si="937"/>
        <v>7782.1010000000006</v>
      </c>
      <c r="X97" s="39">
        <v>0.39</v>
      </c>
      <c r="Y97" s="25">
        <f t="shared" si="938"/>
        <v>5962.71</v>
      </c>
      <c r="Z97" s="40">
        <v>2.7000000000000001E-3</v>
      </c>
      <c r="AA97" s="18">
        <f t="shared" si="939"/>
        <v>41.280300000000004</v>
      </c>
      <c r="AB97" s="27">
        <f>IF(M97&gt;0,(AD97+AL97)/M97,0)</f>
        <v>2.6256322846490944E-3</v>
      </c>
      <c r="AC97" s="40">
        <v>2.7999999999999998E-4</v>
      </c>
      <c r="AD97" s="37">
        <f t="shared" si="940"/>
        <v>4.2809200000000001</v>
      </c>
      <c r="AE97" s="28">
        <v>0.2233</v>
      </c>
      <c r="AF97" s="41">
        <f t="shared" si="941"/>
        <v>36.170133999999997</v>
      </c>
      <c r="AG97" s="28">
        <f t="shared" si="942"/>
        <v>0.89742158982585851</v>
      </c>
      <c r="AH97" s="29">
        <f t="shared" si="649"/>
        <v>0.89449026331482151</v>
      </c>
      <c r="AI97" s="34">
        <v>182</v>
      </c>
      <c r="AJ97" s="36">
        <v>0.11</v>
      </c>
      <c r="AK97" s="38">
        <v>0.22140000000000001</v>
      </c>
      <c r="AL97" s="41">
        <f t="shared" si="943"/>
        <v>35.862372000000001</v>
      </c>
      <c r="AM97" s="42">
        <v>1.8</v>
      </c>
      <c r="AN97" s="42"/>
      <c r="AO97" s="122">
        <f>AO96+AI97-AN97</f>
        <v>2033.9100000000028</v>
      </c>
      <c r="AP97" s="105"/>
      <c r="AQ97" s="43"/>
      <c r="AR97" s="44"/>
      <c r="AS97" s="45"/>
      <c r="AT97" s="45"/>
      <c r="AU97" s="45"/>
      <c r="AV97" s="45"/>
    </row>
    <row r="98" spans="1:48" x14ac:dyDescent="0.2">
      <c r="A98" s="188"/>
      <c r="B98" s="33">
        <v>3</v>
      </c>
      <c r="C98" s="11" t="s">
        <v>52</v>
      </c>
      <c r="D98" s="43">
        <v>17190</v>
      </c>
      <c r="E98" s="43">
        <v>4</v>
      </c>
      <c r="F98" s="43">
        <v>16394</v>
      </c>
      <c r="G98" s="37">
        <v>3.6</v>
      </c>
      <c r="H98" s="37">
        <v>5.9</v>
      </c>
      <c r="I98" s="43">
        <v>17080</v>
      </c>
      <c r="J98" s="37">
        <v>10.5</v>
      </c>
      <c r="K98" s="43">
        <v>16595</v>
      </c>
      <c r="L98" s="39">
        <v>7.0000000000000007E-2</v>
      </c>
      <c r="M98" s="37">
        <f>ROUND(K98*(1-L98),0)</f>
        <v>15433</v>
      </c>
      <c r="N98" s="28">
        <v>0.69199999999999995</v>
      </c>
      <c r="O98" s="25">
        <f t="shared" si="933"/>
        <v>10679.635999999999</v>
      </c>
      <c r="P98" s="39">
        <v>0.29099999999999998</v>
      </c>
      <c r="Q98" s="25">
        <f t="shared" si="934"/>
        <v>4491.0029999999997</v>
      </c>
      <c r="R98" s="39">
        <v>1.7000000000000001E-2</v>
      </c>
      <c r="S98" s="25">
        <f t="shared" si="935"/>
        <v>262.36100000000005</v>
      </c>
      <c r="T98" s="28">
        <v>0.20499999999999999</v>
      </c>
      <c r="U98" s="25">
        <f t="shared" si="936"/>
        <v>3163.7649999999999</v>
      </c>
      <c r="V98" s="39">
        <v>0.51300000000000001</v>
      </c>
      <c r="W98" s="25">
        <f t="shared" si="937"/>
        <v>7917.1289999999999</v>
      </c>
      <c r="X98" s="39">
        <v>0.39</v>
      </c>
      <c r="Y98" s="25">
        <f t="shared" si="938"/>
        <v>6018.87</v>
      </c>
      <c r="Z98" s="47">
        <v>2.9199999999999999E-3</v>
      </c>
      <c r="AA98" s="18">
        <f t="shared" si="939"/>
        <v>45.064360000000001</v>
      </c>
      <c r="AB98" s="27">
        <f>IF(M98&gt;0,(AD98+AL98)/M98,0)</f>
        <v>3.526242564634225E-3</v>
      </c>
      <c r="AC98" s="47">
        <v>2.5999999999999998E-4</v>
      </c>
      <c r="AD98" s="37">
        <f t="shared" si="940"/>
        <v>4.0125799999999998</v>
      </c>
      <c r="AE98" s="28">
        <v>0.2243</v>
      </c>
      <c r="AF98" s="41">
        <f t="shared" si="941"/>
        <v>48.380388499999995</v>
      </c>
      <c r="AG98" s="28">
        <f t="shared" si="942"/>
        <v>0.9120160783421748</v>
      </c>
      <c r="AH98" s="29">
        <f t="shared" si="649"/>
        <v>0.92729878024679901</v>
      </c>
      <c r="AI98" s="43">
        <v>241</v>
      </c>
      <c r="AJ98" s="39">
        <v>0.105</v>
      </c>
      <c r="AK98" s="28">
        <v>0.23369999999999999</v>
      </c>
      <c r="AL98" s="41">
        <f t="shared" si="943"/>
        <v>50.407921499999993</v>
      </c>
      <c r="AM98" s="18">
        <v>1.62</v>
      </c>
      <c r="AN98" s="18"/>
      <c r="AO98" s="122">
        <f>AO97+AI98-AN98</f>
        <v>2274.9100000000026</v>
      </c>
      <c r="AP98" s="105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89"/>
      <c r="B99" s="49" t="s">
        <v>38</v>
      </c>
      <c r="C99" s="50"/>
      <c r="D99" s="51">
        <f t="shared" ref="D99" si="944">SUM(D96:D98)</f>
        <v>42390</v>
      </c>
      <c r="E99" s="51"/>
      <c r="F99" s="51">
        <f t="shared" ref="F99" si="945">SUM(F96:F98)</f>
        <v>47094</v>
      </c>
      <c r="G99" s="52"/>
      <c r="H99" s="52"/>
      <c r="I99" s="51">
        <f t="shared" ref="I99:K99" si="946">SUM(I96:I98)</f>
        <v>50146</v>
      </c>
      <c r="J99" s="52"/>
      <c r="K99" s="51">
        <f t="shared" si="946"/>
        <v>49735</v>
      </c>
      <c r="L99" s="21">
        <f t="shared" ref="L99" si="947">IF(K99&gt;0,(K96*L96+K97*L97+K98*L98)/K99,0)</f>
        <v>7.4998934352065949E-2</v>
      </c>
      <c r="M99" s="52">
        <f t="shared" ref="M99" si="948">M96+M97+M98</f>
        <v>46005</v>
      </c>
      <c r="N99" s="53">
        <f t="shared" ref="N99" si="949">IF(M99&gt;0,O99/M99,0)</f>
        <v>0.68170614063688728</v>
      </c>
      <c r="O99" s="54">
        <f t="shared" ref="O99" si="950">O96+O97+O98</f>
        <v>31361.891</v>
      </c>
      <c r="P99" s="21">
        <f t="shared" ref="P99" si="951">IF(M99&gt;0,Q99/M99,0)</f>
        <v>0.30660962938810998</v>
      </c>
      <c r="Q99" s="54">
        <f t="shared" ref="Q99" si="952">Q96+Q97+Q98</f>
        <v>14105.576000000001</v>
      </c>
      <c r="R99" s="21">
        <f t="shared" ref="R99" si="953">IF(M99&gt;0,S99/M99,0)</f>
        <v>1.168422997500272E-2</v>
      </c>
      <c r="S99" s="54">
        <f t="shared" ref="S99" si="954">S96+S97+S98</f>
        <v>537.53300000000013</v>
      </c>
      <c r="T99" s="21">
        <f t="shared" ref="T99" si="955">IF(M99&gt;0,U99/M99,0)</f>
        <v>0.20101304206064557</v>
      </c>
      <c r="U99" s="54">
        <f t="shared" ref="U99" si="956">U96+U97+U98</f>
        <v>9247.6049999999996</v>
      </c>
      <c r="V99" s="21">
        <f t="shared" ref="V99" si="957">IF(M99&gt;0,W99/M99,0)</f>
        <v>0.50934524508205625</v>
      </c>
      <c r="W99" s="54">
        <f t="shared" ref="W99" si="958">W96+W97+W98</f>
        <v>23432.428</v>
      </c>
      <c r="X99" s="21">
        <f t="shared" ref="X99" si="959">IF(M99&gt;0,Y99/M99,0)</f>
        <v>0.39</v>
      </c>
      <c r="Y99" s="54">
        <f t="shared" ref="Y99" si="960">Y96+Y97+Y98</f>
        <v>17941.95</v>
      </c>
      <c r="Z99" s="55">
        <f t="shared" ref="Z99" si="961">IF(M99&gt;0,AA99/M99,0)</f>
        <v>2.793734159330508E-3</v>
      </c>
      <c r="AA99" s="56">
        <f t="shared" ref="AA99" si="962">SUM(AA96:AA98)</f>
        <v>128.52574000000001</v>
      </c>
      <c r="AB99" s="55">
        <f t="shared" ref="AB99" si="963">IF(M99&gt;0,(AB96*M96+AB97*M97+AB98*M98)/M99,0)</f>
        <v>2.8189367134007172E-3</v>
      </c>
      <c r="AC99" s="55">
        <f t="shared" ref="AC99" si="964">IF(K99&gt;0,(K96*AC96+K97*AC97+K98*AC98)/K99,0)</f>
        <v>2.7999959786870405E-4</v>
      </c>
      <c r="AD99" s="52">
        <f t="shared" ref="AD99" si="965">SUM(AD96:AD98)</f>
        <v>12.878399999999999</v>
      </c>
      <c r="AE99" s="53">
        <f t="shared" ref="AE99" si="966">IF(K99&gt;0,(K96*AE96+K97*AE97+K98*AE98)/K99,0)</f>
        <v>0.22153168392480146</v>
      </c>
      <c r="AF99" s="58">
        <f t="shared" ref="AF99" si="967">SUM(AF96:AF98)</f>
        <v>113.7804225</v>
      </c>
      <c r="AG99" s="53">
        <f t="shared" ref="AG99" si="968">IF(AND(AA99&gt;0),((AA96*AG96+AA97*AG97+AA98*AG98)/AA99),0)</f>
        <v>0.90093612047281191</v>
      </c>
      <c r="AH99" s="57">
        <f t="shared" si="649"/>
        <v>0.90178290686641627</v>
      </c>
      <c r="AI99" s="51">
        <f t="shared" ref="AI99" si="969">SUM(AI96:AI98)</f>
        <v>573</v>
      </c>
      <c r="AJ99" s="21">
        <f t="shared" ref="AJ99" si="970">IF(AI99&gt;0,(AJ96*AI96+AJ97*AI97+AJ98*AI98)/AI99,0)</f>
        <v>0.10580279232111693</v>
      </c>
      <c r="AK99" s="53">
        <f t="shared" ref="AK99" si="971">IF(K99&gt;0,(AK96*K96+AK97*K97+AK98*K98)/K99,0)</f>
        <v>0.227272458027546</v>
      </c>
      <c r="AL99" s="58">
        <f t="shared" ref="AL99" si="972">SUM(AL96:AL98)</f>
        <v>116.80678349999999</v>
      </c>
      <c r="AM99" s="56"/>
      <c r="AN99" s="56">
        <f t="shared" ref="AN99" si="973">SUM(AN96:AN98)</f>
        <v>1249.72</v>
      </c>
      <c r="AO99" s="106"/>
      <c r="AP99" s="107">
        <f>AO98</f>
        <v>2274.9100000000026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2">
      <c r="A100" s="190">
        <v>25</v>
      </c>
      <c r="B100" s="33">
        <v>1</v>
      </c>
      <c r="C100" s="168" t="s">
        <v>53</v>
      </c>
      <c r="D100" s="12">
        <v>19813</v>
      </c>
      <c r="E100" s="12">
        <v>0</v>
      </c>
      <c r="F100" s="12">
        <v>17204</v>
      </c>
      <c r="G100" s="13">
        <v>3.2</v>
      </c>
      <c r="H100" s="13">
        <v>4.4000000000000004</v>
      </c>
      <c r="I100" s="12">
        <v>18184</v>
      </c>
      <c r="J100" s="13">
        <v>9.8000000000000007</v>
      </c>
      <c r="K100" s="12">
        <v>16559</v>
      </c>
      <c r="L100" s="14">
        <v>7.2999999999999995E-2</v>
      </c>
      <c r="M100" s="24">
        <f>ROUND(K100*(1-L100),0)</f>
        <v>15350</v>
      </c>
      <c r="N100" s="15">
        <v>0.75600000000000001</v>
      </c>
      <c r="O100" s="25">
        <f t="shared" ref="O100:O102" si="975">M100*N100</f>
        <v>11604.6</v>
      </c>
      <c r="P100" s="14">
        <v>0.224</v>
      </c>
      <c r="Q100" s="25">
        <f t="shared" ref="Q100:Q102" si="976">M100*P100</f>
        <v>3438.4</v>
      </c>
      <c r="R100" s="16">
        <v>0.02</v>
      </c>
      <c r="S100" s="25">
        <f t="shared" ref="S100:S102" si="977">M100*R100</f>
        <v>307</v>
      </c>
      <c r="T100" s="26">
        <v>0.20699999999999999</v>
      </c>
      <c r="U100" s="25">
        <f t="shared" ref="U100:U102" si="978">M100*T100</f>
        <v>3177.45</v>
      </c>
      <c r="V100" s="16">
        <v>0.5</v>
      </c>
      <c r="W100" s="25">
        <f t="shared" ref="W100:W102" si="979">M100*V100</f>
        <v>7675</v>
      </c>
      <c r="X100" s="16">
        <v>0.38</v>
      </c>
      <c r="Y100" s="25">
        <f t="shared" ref="Y100:Y102" si="980">X100*M100</f>
        <v>5833</v>
      </c>
      <c r="Z100" s="17">
        <v>3.0000000000000001E-3</v>
      </c>
      <c r="AA100" s="18">
        <f t="shared" ref="AA100:AA102" si="981">M100*Z100</f>
        <v>46.050000000000004</v>
      </c>
      <c r="AB100" s="27">
        <f>IF(M100&gt;0,(AD100+AL100)/M100,0)</f>
        <v>3.8525749511400652E-3</v>
      </c>
      <c r="AC100" s="17">
        <v>2.4000000000000001E-4</v>
      </c>
      <c r="AD100" s="24">
        <f t="shared" ref="AD100:AD102" si="982">AC100*M100</f>
        <v>3.6840000000000002</v>
      </c>
      <c r="AE100" s="118">
        <v>0.21779999999999999</v>
      </c>
      <c r="AF100" s="30">
        <f t="shared" ref="AF100:AF102" si="983">AI100*(1-AJ100)*AE100</f>
        <v>52.580187000000002</v>
      </c>
      <c r="AG100" s="28">
        <f t="shared" ref="AG100:AG102" si="984">IF(AND(AE100&gt;0,AC100&gt;0,Z100&gt;0),((Z100-AC100)*AE100)/((AE100-AC100)*Z100),0)</f>
        <v>0.9210148924434638</v>
      </c>
      <c r="AH100" s="60">
        <f t="shared" si="649"/>
        <v>0.93868477881075763</v>
      </c>
      <c r="AI100" s="12">
        <v>265</v>
      </c>
      <c r="AJ100" s="14">
        <v>8.8999999999999996E-2</v>
      </c>
      <c r="AK100" s="15">
        <v>0.22969999999999999</v>
      </c>
      <c r="AL100" s="30">
        <f t="shared" ref="AL100:AL102" si="985">AI100*(1-AJ100)*AK100</f>
        <v>55.453025500000003</v>
      </c>
      <c r="AM100" s="19">
        <v>1.8</v>
      </c>
      <c r="AN100" s="19"/>
      <c r="AO100" s="102">
        <f>AO98+AI100-AN100</f>
        <v>2539.9100000000026</v>
      </c>
      <c r="AP100" s="121"/>
      <c r="AQ100" s="12"/>
      <c r="AR100" s="31"/>
      <c r="AS100" s="20"/>
      <c r="AT100" s="20"/>
      <c r="AU100" s="20"/>
      <c r="AV100" s="20"/>
    </row>
    <row r="101" spans="1:48" x14ac:dyDescent="0.2">
      <c r="A101" s="190"/>
      <c r="B101" s="33">
        <v>2</v>
      </c>
      <c r="C101" s="11" t="s">
        <v>54</v>
      </c>
      <c r="D101" s="34">
        <v>20957</v>
      </c>
      <c r="E101" s="34">
        <v>2</v>
      </c>
      <c r="F101" s="34">
        <v>17368</v>
      </c>
      <c r="G101" s="35">
        <v>5.7</v>
      </c>
      <c r="H101" s="35">
        <v>6</v>
      </c>
      <c r="I101" s="34">
        <v>18764</v>
      </c>
      <c r="J101" s="35">
        <v>9.3000000000000007</v>
      </c>
      <c r="K101" s="34">
        <v>16556</v>
      </c>
      <c r="L101" s="36">
        <v>7.2999999999999995E-2</v>
      </c>
      <c r="M101" s="37">
        <f>ROUND(K101*(1-L101),0)</f>
        <v>15347</v>
      </c>
      <c r="N101" s="38">
        <v>0.78500000000000003</v>
      </c>
      <c r="O101" s="25">
        <f t="shared" si="975"/>
        <v>12047.395</v>
      </c>
      <c r="P101" s="36">
        <v>0.18</v>
      </c>
      <c r="Q101" s="25">
        <f t="shared" si="976"/>
        <v>2762.46</v>
      </c>
      <c r="R101" s="39">
        <v>3.5000000000000003E-2</v>
      </c>
      <c r="S101" s="25">
        <f t="shared" si="977"/>
        <v>537.1450000000001</v>
      </c>
      <c r="T101" s="28">
        <v>0.20899999999999999</v>
      </c>
      <c r="U101" s="25">
        <f t="shared" si="978"/>
        <v>3207.5229999999997</v>
      </c>
      <c r="V101" s="39">
        <v>0.5</v>
      </c>
      <c r="W101" s="25">
        <f t="shared" si="979"/>
        <v>7673.5</v>
      </c>
      <c r="X101" s="39">
        <v>0.39</v>
      </c>
      <c r="Y101" s="25">
        <f t="shared" si="980"/>
        <v>5985.33</v>
      </c>
      <c r="Z101" s="40">
        <v>3.0799999999999998E-3</v>
      </c>
      <c r="AA101" s="18">
        <f t="shared" si="981"/>
        <v>47.26876</v>
      </c>
      <c r="AB101" s="27">
        <f>IF(M101&gt;0,(AD101+AL101)/M101,0)</f>
        <v>3.209989313872418E-3</v>
      </c>
      <c r="AC101" s="40">
        <v>2.3000000000000001E-4</v>
      </c>
      <c r="AD101" s="37">
        <f t="shared" si="982"/>
        <v>3.5298099999999999</v>
      </c>
      <c r="AE101" s="28">
        <v>0.22239999999999999</v>
      </c>
      <c r="AF101" s="41">
        <f t="shared" si="983"/>
        <v>43.955136000000003</v>
      </c>
      <c r="AG101" s="28">
        <f t="shared" si="984"/>
        <v>0.92628261147863244</v>
      </c>
      <c r="AH101" s="29">
        <f t="shared" si="649"/>
        <v>0.92927232123242098</v>
      </c>
      <c r="AI101" s="34">
        <v>216</v>
      </c>
      <c r="AJ101" s="36">
        <v>8.5000000000000006E-2</v>
      </c>
      <c r="AK101" s="38">
        <v>0.23139999999999999</v>
      </c>
      <c r="AL101" s="41">
        <f t="shared" si="985"/>
        <v>45.733896000000001</v>
      </c>
      <c r="AM101" s="42">
        <v>1.65</v>
      </c>
      <c r="AN101" s="42"/>
      <c r="AO101" s="122">
        <f>AO100+AI101-AN101</f>
        <v>2755.9100000000026</v>
      </c>
      <c r="AP101" s="105"/>
      <c r="AQ101" s="43"/>
      <c r="AR101" s="44"/>
      <c r="AS101" s="45"/>
      <c r="AT101" s="45"/>
      <c r="AU101" s="45"/>
      <c r="AV101" s="45"/>
    </row>
    <row r="102" spans="1:48" x14ac:dyDescent="0.2">
      <c r="A102" s="190"/>
      <c r="B102" s="33">
        <v>3</v>
      </c>
      <c r="C102" s="11" t="s">
        <v>52</v>
      </c>
      <c r="D102" s="43">
        <v>16930</v>
      </c>
      <c r="E102" s="43">
        <v>2</v>
      </c>
      <c r="F102" s="43">
        <v>16852</v>
      </c>
      <c r="G102" s="37">
        <v>5</v>
      </c>
      <c r="H102" s="37">
        <v>6.1</v>
      </c>
      <c r="I102" s="43">
        <v>17885</v>
      </c>
      <c r="J102" s="37">
        <v>9</v>
      </c>
      <c r="K102" s="43">
        <v>16621</v>
      </c>
      <c r="L102" s="39">
        <v>7.2999999999999995E-2</v>
      </c>
      <c r="M102" s="37">
        <f>ROUND(K102*(1-L102),0)</f>
        <v>15408</v>
      </c>
      <c r="N102" s="28">
        <v>0.71599999999999997</v>
      </c>
      <c r="O102" s="25">
        <f t="shared" si="975"/>
        <v>11032.127999999999</v>
      </c>
      <c r="P102" s="39">
        <v>0.25900000000000001</v>
      </c>
      <c r="Q102" s="25">
        <f t="shared" si="976"/>
        <v>3990.672</v>
      </c>
      <c r="R102" s="39">
        <v>2.5000000000000001E-2</v>
      </c>
      <c r="S102" s="25">
        <f t="shared" si="977"/>
        <v>385.20000000000005</v>
      </c>
      <c r="T102" s="28">
        <v>0.187</v>
      </c>
      <c r="U102" s="25">
        <f t="shared" si="978"/>
        <v>2881.2959999999998</v>
      </c>
      <c r="V102" s="39">
        <v>0.499</v>
      </c>
      <c r="W102" s="25">
        <f t="shared" si="979"/>
        <v>7688.5919999999996</v>
      </c>
      <c r="X102" s="39">
        <v>0.38</v>
      </c>
      <c r="Y102" s="25">
        <f t="shared" si="980"/>
        <v>5855.04</v>
      </c>
      <c r="Z102" s="47">
        <v>3.0799999999999998E-3</v>
      </c>
      <c r="AA102" s="18">
        <f t="shared" si="981"/>
        <v>47.45664</v>
      </c>
      <c r="AB102" s="27">
        <f>IF(M102&gt;0,(AD102+AL102)/M102,0)</f>
        <v>3.0981580023364485E-3</v>
      </c>
      <c r="AC102" s="47">
        <v>2.3000000000000001E-4</v>
      </c>
      <c r="AD102" s="37">
        <f t="shared" si="982"/>
        <v>3.5438400000000003</v>
      </c>
      <c r="AE102" s="28">
        <v>0.21479999999999999</v>
      </c>
      <c r="AF102" s="41">
        <f t="shared" si="983"/>
        <v>41.470361999999994</v>
      </c>
      <c r="AG102" s="28">
        <f t="shared" si="984"/>
        <v>0.92631654126737317</v>
      </c>
      <c r="AH102" s="29">
        <f t="shared" si="649"/>
        <v>0.92669348692801323</v>
      </c>
      <c r="AI102" s="43">
        <v>211</v>
      </c>
      <c r="AJ102" s="39">
        <v>8.5000000000000006E-2</v>
      </c>
      <c r="AK102" s="28">
        <v>0.22889999999999999</v>
      </c>
      <c r="AL102" s="41">
        <f t="shared" si="985"/>
        <v>44.192578499999996</v>
      </c>
      <c r="AM102" s="18">
        <v>1.6</v>
      </c>
      <c r="AN102" s="18"/>
      <c r="AO102" s="122">
        <f>AO101+AI102-AN102</f>
        <v>2966.9100000000026</v>
      </c>
      <c r="AP102" s="105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90"/>
      <c r="B103" s="66" t="s">
        <v>38</v>
      </c>
      <c r="C103" s="50"/>
      <c r="D103" s="51">
        <f t="shared" ref="D103" si="986">SUM(D100:D102)</f>
        <v>57700</v>
      </c>
      <c r="E103" s="51"/>
      <c r="F103" s="51">
        <f t="shared" ref="F103" si="987">SUM(F100:F102)</f>
        <v>51424</v>
      </c>
      <c r="G103" s="52"/>
      <c r="H103" s="52"/>
      <c r="I103" s="51">
        <f t="shared" ref="I103:K103" si="988">SUM(I100:I102)</f>
        <v>54833</v>
      </c>
      <c r="J103" s="52"/>
      <c r="K103" s="51">
        <f t="shared" si="988"/>
        <v>49736</v>
      </c>
      <c r="L103" s="21">
        <f t="shared" ref="L103" si="989">IF(K103&gt;0,(K100*L100+K101*L101+K102*L102)/K103,0)</f>
        <v>7.2999999999999995E-2</v>
      </c>
      <c r="M103" s="52">
        <f t="shared" ref="M103" si="990">M100+M101+M102</f>
        <v>46105</v>
      </c>
      <c r="N103" s="53">
        <f t="shared" ref="N103" si="991">IF(M103&gt;0,O103/M103,0)</f>
        <v>0.75228550048801646</v>
      </c>
      <c r="O103" s="54">
        <f t="shared" ref="O103" si="992">O100+O101+O102</f>
        <v>34684.123</v>
      </c>
      <c r="P103" s="21">
        <f t="shared" ref="P103" si="993">IF(M103&gt;0,Q103/M103,0)</f>
        <v>0.22105047174926801</v>
      </c>
      <c r="Q103" s="54">
        <f t="shared" ref="Q103" si="994">Q100+Q101+Q102</f>
        <v>10191.532000000001</v>
      </c>
      <c r="R103" s="21">
        <f t="shared" ref="R103" si="995">IF(M103&gt;0,S103/M103,0)</f>
        <v>2.6664027762715547E-2</v>
      </c>
      <c r="S103" s="54">
        <f t="shared" ref="S103" si="996">S100+S101+S102</f>
        <v>1229.3450000000003</v>
      </c>
      <c r="T103" s="21">
        <f t="shared" ref="T103" si="997">IF(M103&gt;0,U103/M103,0)</f>
        <v>0.20098186747641253</v>
      </c>
      <c r="U103" s="54">
        <f t="shared" ref="U103" si="998">U100+U101+U102</f>
        <v>9266.2690000000002</v>
      </c>
      <c r="V103" s="21">
        <f t="shared" ref="V103" si="999">IF(M103&gt;0,W103/M103,0)</f>
        <v>0.49966580631167989</v>
      </c>
      <c r="W103" s="54">
        <f t="shared" ref="W103" si="1000">W100+W101+W102</f>
        <v>23037.092000000001</v>
      </c>
      <c r="X103" s="21">
        <f t="shared" ref="X103" si="1001">IF(M103&gt;0,Y103/M103,0)</f>
        <v>0.38332870621407655</v>
      </c>
      <c r="Y103" s="54">
        <f t="shared" ref="Y103" si="1002">Y100+Y101+Y102</f>
        <v>17673.37</v>
      </c>
      <c r="Z103" s="55">
        <f t="shared" ref="Z103" si="1003">IF(M103&gt;0,AA103/M103,0)</f>
        <v>3.0533651447782234E-3</v>
      </c>
      <c r="AA103" s="56">
        <f t="shared" ref="AA103" si="1004">SUM(AA100:AA102)</f>
        <v>140.77539999999999</v>
      </c>
      <c r="AB103" s="55">
        <f t="shared" ref="AB103" si="1005">IF(M103&gt;0,(AB100*M100+AB101*M101+AB102*M102)/M103,0)</f>
        <v>3.3865556881032431E-3</v>
      </c>
      <c r="AC103" s="55">
        <f t="shared" ref="AC103" si="1006">IF(K103&gt;0,(K100*AC100+K101*AC101+K102*AC102)/K103,0)</f>
        <v>2.333293791217629E-4</v>
      </c>
      <c r="AD103" s="52">
        <f t="shared" ref="AD103" si="1007">SUM(AD100:AD102)</f>
        <v>10.757650000000002</v>
      </c>
      <c r="AE103" s="53">
        <f t="shared" ref="AE103" si="1008">IF(K103&gt;0,(K100*AE100+K101*AE101+K102*AE102)/K103,0)</f>
        <v>0.21832868344860865</v>
      </c>
      <c r="AF103" s="58">
        <f t="shared" ref="AF103" si="1009">SUM(AF100:AF102)</f>
        <v>138.005685</v>
      </c>
      <c r="AG103" s="53">
        <f t="shared" ref="AG103" si="1010">IF(AND(AA103&gt;0),((AA100*AG100+AA101*AG101+AA102*AG102)/AA103),0)</f>
        <v>0.92457089005713433</v>
      </c>
      <c r="AH103" s="57">
        <f t="shared" si="649"/>
        <v>0.93204681672856071</v>
      </c>
      <c r="AI103" s="51">
        <f t="shared" ref="AI103" si="1011">SUM(AI100:AI102)</f>
        <v>692</v>
      </c>
      <c r="AJ103" s="21">
        <f t="shared" ref="AJ103" si="1012">IF(AI103&gt;0,(AJ100*AI100+AJ101*AI101+AJ102*AI102)/AI103,0)</f>
        <v>8.6531791907514449E-2</v>
      </c>
      <c r="AK103" s="53">
        <f t="shared" ref="AK103" si="1013">IF(K103&gt;0,(AK100*K100+AK101*K101+AK102*K102)/K103,0)</f>
        <v>0.22999854431397779</v>
      </c>
      <c r="AL103" s="58">
        <f t="shared" ref="AL103" si="1014">SUM(AL100:AL102)</f>
        <v>145.37950000000001</v>
      </c>
      <c r="AM103" s="56"/>
      <c r="AN103" s="56">
        <f t="shared" ref="AN103" si="1015">SUM(AN100:AN102)</f>
        <v>0</v>
      </c>
      <c r="AO103" s="123"/>
      <c r="AP103" s="107">
        <f>AO102</f>
        <v>2966.9100000000026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2">
      <c r="A104" s="187">
        <v>26</v>
      </c>
      <c r="B104" s="23">
        <v>1</v>
      </c>
      <c r="C104" s="168" t="s">
        <v>53</v>
      </c>
      <c r="D104" s="12">
        <v>15022</v>
      </c>
      <c r="E104" s="12">
        <v>0</v>
      </c>
      <c r="F104" s="12">
        <v>15624</v>
      </c>
      <c r="G104" s="13">
        <v>6.5</v>
      </c>
      <c r="H104" s="13">
        <v>6.4</v>
      </c>
      <c r="I104" s="12">
        <v>16983</v>
      </c>
      <c r="J104" s="13">
        <v>9.1999999999999993</v>
      </c>
      <c r="K104" s="12">
        <v>16464</v>
      </c>
      <c r="L104" s="14">
        <v>7.2999999999999995E-2</v>
      </c>
      <c r="M104" s="24">
        <f>ROUND(K104*(1-L104),0)</f>
        <v>15262</v>
      </c>
      <c r="N104" s="15">
        <v>0.77500000000000002</v>
      </c>
      <c r="O104" s="25">
        <f t="shared" ref="O104:O106" si="1017">M104*N104</f>
        <v>11828.050000000001</v>
      </c>
      <c r="P104" s="14">
        <v>0.20300000000000001</v>
      </c>
      <c r="Q104" s="25">
        <f t="shared" ref="Q104:Q106" si="1018">M104*P104</f>
        <v>3098.1860000000001</v>
      </c>
      <c r="R104" s="16">
        <v>2.1999999999999999E-2</v>
      </c>
      <c r="S104" s="25">
        <f t="shared" ref="S104:S106" si="1019">M104*R104</f>
        <v>335.76399999999995</v>
      </c>
      <c r="T104" s="26">
        <v>0.19800000000000001</v>
      </c>
      <c r="U104" s="25">
        <f t="shared" ref="U104:U106" si="1020">M104*T104</f>
        <v>3021.8760000000002</v>
      </c>
      <c r="V104" s="16">
        <v>0.51500000000000001</v>
      </c>
      <c r="W104" s="25">
        <f t="shared" ref="W104:W106" si="1021">M104*V104</f>
        <v>7859.93</v>
      </c>
      <c r="X104" s="16">
        <v>0.38</v>
      </c>
      <c r="Y104" s="25">
        <f t="shared" ref="Y104:Y106" si="1022">X104*M104</f>
        <v>5799.56</v>
      </c>
      <c r="Z104" s="17">
        <v>3.0500000000000002E-3</v>
      </c>
      <c r="AA104" s="18">
        <f t="shared" ref="AA104:AA106" si="1023">M104*Z104</f>
        <v>46.549100000000003</v>
      </c>
      <c r="AB104" s="27">
        <f>IF(M104&gt;0,(AD104+AL104)/M104,0)</f>
        <v>3.2225147424977067E-3</v>
      </c>
      <c r="AC104" s="17">
        <v>2.3000000000000001E-4</v>
      </c>
      <c r="AD104" s="24">
        <f t="shared" ref="AD104:AD106" si="1024">AC104*M104</f>
        <v>3.5102600000000002</v>
      </c>
      <c r="AE104" s="118">
        <v>0.21379999999999999</v>
      </c>
      <c r="AF104" s="30">
        <f t="shared" ref="AF104:AF106" si="1025">AI104*(1-AJ104)*AE104</f>
        <v>44.064179999999993</v>
      </c>
      <c r="AG104" s="28">
        <f t="shared" ref="AG104:AG106" si="1026">IF(AND(AE104&gt;0,AC104&gt;0,Z104&gt;0),((Z104-AC104)*AE104)/((AE104-AC104)*Z104),0)</f>
        <v>0.92558588307899203</v>
      </c>
      <c r="AH104" s="60">
        <f t="shared" si="649"/>
        <v>0.92959199827462391</v>
      </c>
      <c r="AI104" s="12">
        <v>225</v>
      </c>
      <c r="AJ104" s="14">
        <v>8.4000000000000005E-2</v>
      </c>
      <c r="AK104" s="15">
        <v>0.22159999999999999</v>
      </c>
      <c r="AL104" s="30">
        <f t="shared" ref="AL104:AL106" si="1027">AI104*(1-AJ104)*AK104</f>
        <v>45.671759999999999</v>
      </c>
      <c r="AM104" s="19">
        <v>1.8</v>
      </c>
      <c r="AN104" s="19"/>
      <c r="AO104" s="102">
        <f>AO102+AI104-AN104</f>
        <v>3191.9100000000026</v>
      </c>
      <c r="AP104" s="103"/>
      <c r="AQ104" s="12"/>
      <c r="AR104" s="31"/>
      <c r="AS104" s="20"/>
      <c r="AT104" s="20"/>
      <c r="AU104" s="20"/>
      <c r="AV104" s="20"/>
    </row>
    <row r="105" spans="1:48" x14ac:dyDescent="0.2">
      <c r="A105" s="188"/>
      <c r="B105" s="33">
        <v>2</v>
      </c>
      <c r="C105" s="11" t="s">
        <v>50</v>
      </c>
      <c r="D105" s="34">
        <v>20600</v>
      </c>
      <c r="E105" s="34">
        <v>2</v>
      </c>
      <c r="F105" s="34">
        <v>17719</v>
      </c>
      <c r="G105" s="35">
        <v>5.5</v>
      </c>
      <c r="H105" s="35">
        <v>5.4</v>
      </c>
      <c r="I105" s="34">
        <v>18350</v>
      </c>
      <c r="J105" s="35">
        <v>8.4</v>
      </c>
      <c r="K105" s="34">
        <v>16371</v>
      </c>
      <c r="L105" s="36">
        <v>0.08</v>
      </c>
      <c r="M105" s="37">
        <f>ROUND(K105*(1-L105),0)</f>
        <v>15061</v>
      </c>
      <c r="N105" s="38">
        <v>0.70799999999999996</v>
      </c>
      <c r="O105" s="25">
        <f t="shared" si="1017"/>
        <v>10663.188</v>
      </c>
      <c r="P105" s="36">
        <v>0.248</v>
      </c>
      <c r="Q105" s="25">
        <f t="shared" si="1018"/>
        <v>3735.1280000000002</v>
      </c>
      <c r="R105" s="39">
        <v>4.3999999999999997E-2</v>
      </c>
      <c r="S105" s="25">
        <f t="shared" si="1019"/>
        <v>662.68399999999997</v>
      </c>
      <c r="T105" s="28">
        <v>0.20300000000000001</v>
      </c>
      <c r="U105" s="25">
        <f t="shared" si="1020"/>
        <v>3057.3830000000003</v>
      </c>
      <c r="V105" s="39">
        <v>0.51600000000000001</v>
      </c>
      <c r="W105" s="25">
        <f t="shared" si="1021"/>
        <v>7771.4760000000006</v>
      </c>
      <c r="X105" s="39">
        <v>0.39</v>
      </c>
      <c r="Y105" s="25">
        <f t="shared" si="1022"/>
        <v>5873.79</v>
      </c>
      <c r="Z105" s="40">
        <v>3.0799999999999998E-3</v>
      </c>
      <c r="AA105" s="18">
        <f t="shared" si="1023"/>
        <v>46.387879999999996</v>
      </c>
      <c r="AB105" s="27">
        <f>IF(M105&gt;0,(AD105+AL105)/M105,0)</f>
        <v>3.0539058495451833E-3</v>
      </c>
      <c r="AC105" s="40">
        <v>2.2000000000000001E-4</v>
      </c>
      <c r="AD105" s="37">
        <f t="shared" si="1024"/>
        <v>3.3134200000000003</v>
      </c>
      <c r="AE105" s="28">
        <v>0.2135</v>
      </c>
      <c r="AF105" s="41">
        <f t="shared" si="1025"/>
        <v>41.49586</v>
      </c>
      <c r="AG105" s="28">
        <f t="shared" si="1026"/>
        <v>0.92952925731432856</v>
      </c>
      <c r="AH105" s="29">
        <f t="shared" si="649"/>
        <v>0.92889168958828705</v>
      </c>
      <c r="AI105" s="34">
        <v>215</v>
      </c>
      <c r="AJ105" s="36">
        <v>9.6000000000000002E-2</v>
      </c>
      <c r="AK105" s="38">
        <v>0.21959999999999999</v>
      </c>
      <c r="AL105" s="41">
        <f t="shared" si="1027"/>
        <v>42.681456000000004</v>
      </c>
      <c r="AM105" s="42">
        <v>1.75</v>
      </c>
      <c r="AN105" s="42"/>
      <c r="AO105" s="122">
        <f>AO104+AI105-AN105</f>
        <v>3406.9100000000026</v>
      </c>
      <c r="AP105" s="105"/>
      <c r="AQ105" s="43"/>
      <c r="AR105" s="44"/>
      <c r="AS105" s="45"/>
      <c r="AT105" s="45"/>
      <c r="AU105" s="45"/>
      <c r="AV105" s="45"/>
    </row>
    <row r="106" spans="1:48" x14ac:dyDescent="0.2">
      <c r="A106" s="188"/>
      <c r="B106" s="33">
        <v>3</v>
      </c>
      <c r="C106" s="11" t="s">
        <v>52</v>
      </c>
      <c r="D106" s="43">
        <v>19278</v>
      </c>
      <c r="E106" s="43">
        <v>1</v>
      </c>
      <c r="F106" s="43">
        <v>17186</v>
      </c>
      <c r="G106" s="37">
        <v>5.8</v>
      </c>
      <c r="H106" s="37">
        <v>4.8</v>
      </c>
      <c r="I106" s="43">
        <v>17974</v>
      </c>
      <c r="J106" s="37">
        <v>7.9</v>
      </c>
      <c r="K106" s="43">
        <v>16530</v>
      </c>
      <c r="L106" s="39">
        <v>7.6999999999999999E-2</v>
      </c>
      <c r="M106" s="37">
        <f>ROUND(K106*(1-L106),0)</f>
        <v>15257</v>
      </c>
      <c r="N106" s="28">
        <v>0.67700000000000005</v>
      </c>
      <c r="O106" s="25">
        <f t="shared" si="1017"/>
        <v>10328.989000000001</v>
      </c>
      <c r="P106" s="39">
        <v>0.28399999999999997</v>
      </c>
      <c r="Q106" s="25">
        <f t="shared" si="1018"/>
        <v>4332.9879999999994</v>
      </c>
      <c r="R106" s="39">
        <v>3.9E-2</v>
      </c>
      <c r="S106" s="25">
        <f t="shared" si="1019"/>
        <v>595.02300000000002</v>
      </c>
      <c r="T106" s="28">
        <v>0.19800000000000001</v>
      </c>
      <c r="U106" s="25">
        <f t="shared" si="1020"/>
        <v>3020.886</v>
      </c>
      <c r="V106" s="39">
        <v>0.51900000000000002</v>
      </c>
      <c r="W106" s="25">
        <f t="shared" si="1021"/>
        <v>7918.3829999999998</v>
      </c>
      <c r="X106" s="39">
        <v>0.38</v>
      </c>
      <c r="Y106" s="25">
        <f t="shared" si="1022"/>
        <v>5797.66</v>
      </c>
      <c r="Z106" s="47">
        <v>2.9399999999999999E-3</v>
      </c>
      <c r="AA106" s="18">
        <f t="shared" si="1023"/>
        <v>44.855579999999996</v>
      </c>
      <c r="AB106" s="27">
        <f>IF(M106&gt;0,(AD106+AL106)/M106,0)</f>
        <v>3.2014994822048893E-3</v>
      </c>
      <c r="AC106" s="47">
        <v>2.3000000000000001E-4</v>
      </c>
      <c r="AD106" s="37">
        <f t="shared" si="1024"/>
        <v>3.5091100000000002</v>
      </c>
      <c r="AE106" s="28">
        <v>0.2165</v>
      </c>
      <c r="AF106" s="41">
        <f t="shared" si="1025"/>
        <v>43.837786000000001</v>
      </c>
      <c r="AG106" s="28">
        <f t="shared" si="1026"/>
        <v>0.92274899509903363</v>
      </c>
      <c r="AH106" s="29">
        <f t="shared" si="649"/>
        <v>0.92911309013253096</v>
      </c>
      <c r="AI106" s="43">
        <v>223</v>
      </c>
      <c r="AJ106" s="39">
        <v>9.1999999999999998E-2</v>
      </c>
      <c r="AK106" s="28">
        <v>0.22389999999999999</v>
      </c>
      <c r="AL106" s="41">
        <f t="shared" si="1027"/>
        <v>45.336167599999996</v>
      </c>
      <c r="AM106" s="18">
        <v>1.73</v>
      </c>
      <c r="AN106" s="18"/>
      <c r="AO106" s="122">
        <f>AO105+AI106-AN106</f>
        <v>3629.9100000000026</v>
      </c>
      <c r="AP106" s="105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89"/>
      <c r="B107" s="49" t="s">
        <v>38</v>
      </c>
      <c r="C107" s="50"/>
      <c r="D107" s="51">
        <f t="shared" ref="D107" si="1028">SUM(D104:D106)</f>
        <v>54900</v>
      </c>
      <c r="E107" s="51"/>
      <c r="F107" s="51">
        <f t="shared" ref="F107" si="1029">SUM(F104:F106)</f>
        <v>50529</v>
      </c>
      <c r="G107" s="52"/>
      <c r="H107" s="52"/>
      <c r="I107" s="51">
        <f t="shared" ref="I107:K107" si="1030">SUM(I104:I106)</f>
        <v>53307</v>
      </c>
      <c r="J107" s="52"/>
      <c r="K107" s="51">
        <f t="shared" si="1030"/>
        <v>49365</v>
      </c>
      <c r="L107" s="21">
        <f t="shared" ref="L107" si="1031">IF(K107&gt;0,(K104*L104+K105*L105+K106*L106)/K107,0)</f>
        <v>7.6660832573685805E-2</v>
      </c>
      <c r="M107" s="52">
        <f t="shared" ref="M107" si="1032">M104+M105+M106</f>
        <v>45580</v>
      </c>
      <c r="N107" s="53">
        <f t="shared" ref="N107" si="1033">IF(M107&gt;0,O107/M107,0)</f>
        <v>0.72005763492759978</v>
      </c>
      <c r="O107" s="54">
        <f t="shared" ref="O107" si="1034">O104+O105+O106</f>
        <v>32820.226999999999</v>
      </c>
      <c r="P107" s="21">
        <f t="shared" ref="P107" si="1035">IF(M107&gt;0,Q107/M107,0)</f>
        <v>0.24498249232119351</v>
      </c>
      <c r="Q107" s="54">
        <f t="shared" ref="Q107" si="1036">Q104+Q105+Q106</f>
        <v>11166.302</v>
      </c>
      <c r="R107" s="21">
        <f t="shared" ref="R107" si="1037">IF(M107&gt;0,S107/M107,0)</f>
        <v>3.4959872751206669E-2</v>
      </c>
      <c r="S107" s="54">
        <f t="shared" ref="S107" si="1038">S104+S105+S106</f>
        <v>1593.471</v>
      </c>
      <c r="T107" s="21">
        <f t="shared" ref="T107" si="1039">IF(M107&gt;0,U107/M107,0)</f>
        <v>0.19965215006581835</v>
      </c>
      <c r="U107" s="54">
        <f t="shared" ref="U107" si="1040">U104+U105+U106</f>
        <v>9100.1450000000004</v>
      </c>
      <c r="V107" s="21">
        <f t="shared" ref="V107" si="1041">IF(M107&gt;0,W107/M107,0)</f>
        <v>0.51666935059236507</v>
      </c>
      <c r="W107" s="54">
        <f t="shared" ref="W107" si="1042">W104+W105+W106</f>
        <v>23549.789000000001</v>
      </c>
      <c r="X107" s="21">
        <f t="shared" ref="X107" si="1043">IF(M107&gt;0,Y107/M107,0)</f>
        <v>0.38330430013163674</v>
      </c>
      <c r="Y107" s="54">
        <f t="shared" ref="Y107" si="1044">Y104+Y105+Y106</f>
        <v>17471.010000000002</v>
      </c>
      <c r="Z107" s="55">
        <f t="shared" ref="Z107" si="1045">IF(M107&gt;0,AA107/M107,0)</f>
        <v>3.0230925844668718E-3</v>
      </c>
      <c r="AA107" s="56">
        <f t="shared" ref="AA107" si="1046">SUM(AA104:AA106)</f>
        <v>137.79256000000001</v>
      </c>
      <c r="AB107" s="55">
        <f t="shared" ref="AB107" si="1047">IF(M107&gt;0,(AB104*M104+AB105*M105+AB106*M106)/M107,0)</f>
        <v>3.159766862659061E-3</v>
      </c>
      <c r="AC107" s="55">
        <f t="shared" ref="AC107" si="1048">IF(K107&gt;0,(K104*AC104+K105*AC105+K106*AC106)/K107,0)</f>
        <v>2.2668368277119419E-4</v>
      </c>
      <c r="AD107" s="52">
        <f t="shared" ref="AD107" si="1049">SUM(AD104:AD106)</f>
        <v>10.332790000000001</v>
      </c>
      <c r="AE107" s="53">
        <f t="shared" ref="AE107" si="1050">IF(K107&gt;0,(K104*AE104+K105*AE105+K106*AE106)/K107,0)</f>
        <v>0.21460461257976296</v>
      </c>
      <c r="AF107" s="58">
        <f t="shared" ref="AF107" si="1051">SUM(AF104:AF106)</f>
        <v>129.39782599999998</v>
      </c>
      <c r="AG107" s="53">
        <f t="shared" ref="AG107" si="1052">IF(AND(AA107&gt;0),((AA104*AG104+AA105*AG105+AA106*AG106)/AA107),0)</f>
        <v>0.92598992895119159</v>
      </c>
      <c r="AH107" s="57">
        <f t="shared" si="649"/>
        <v>0.92920943243941134</v>
      </c>
      <c r="AI107" s="51">
        <f t="shared" ref="AI107" si="1053">SUM(AI104:AI106)</f>
        <v>663</v>
      </c>
      <c r="AJ107" s="21">
        <f t="shared" ref="AJ107" si="1054">IF(AI107&gt;0,(AJ104*AI104+AJ105*AI105+AJ106*AI106)/AI107,0)</f>
        <v>9.0582202111613885E-2</v>
      </c>
      <c r="AK107" s="53">
        <f t="shared" ref="AK107" si="1055">IF(K107&gt;0,(AK104*K104+AK105*K105+AK106*K106)/K107,0)</f>
        <v>0.22170689759951381</v>
      </c>
      <c r="AL107" s="58">
        <f t="shared" ref="AL107" si="1056">SUM(AL104:AL106)</f>
        <v>133.68938359999999</v>
      </c>
      <c r="AM107" s="56"/>
      <c r="AN107" s="56">
        <f t="shared" ref="AN107" si="1057">SUM(AN104:AN106)</f>
        <v>0</v>
      </c>
      <c r="AO107" s="106"/>
      <c r="AP107" s="107">
        <f>AO106</f>
        <v>3629.9100000000026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2">
      <c r="A108" s="187">
        <v>27</v>
      </c>
      <c r="B108" s="23">
        <v>1</v>
      </c>
      <c r="C108" s="168" t="s">
        <v>53</v>
      </c>
      <c r="D108" s="12">
        <v>4662</v>
      </c>
      <c r="E108" s="12">
        <v>0</v>
      </c>
      <c r="F108" s="12">
        <v>14872</v>
      </c>
      <c r="G108" s="13">
        <v>6.9</v>
      </c>
      <c r="H108" s="13">
        <v>8.1</v>
      </c>
      <c r="I108" s="12">
        <v>15608</v>
      </c>
      <c r="J108" s="13">
        <v>8.4</v>
      </c>
      <c r="K108" s="12">
        <v>16347</v>
      </c>
      <c r="L108" s="14">
        <v>7.8E-2</v>
      </c>
      <c r="M108" s="24">
        <f>ROUND(K108*(1-L108),0)</f>
        <v>15072</v>
      </c>
      <c r="N108" s="15">
        <v>0.73799999999999999</v>
      </c>
      <c r="O108" s="25">
        <f t="shared" ref="O108:O110" si="1059">M108*N108</f>
        <v>11123.136</v>
      </c>
      <c r="P108" s="14">
        <v>0.22600000000000001</v>
      </c>
      <c r="Q108" s="25">
        <f t="shared" ref="Q108:Q110" si="1060">M108*P108</f>
        <v>3406.2719999999999</v>
      </c>
      <c r="R108" s="16">
        <v>3.5999999999999997E-2</v>
      </c>
      <c r="S108" s="25">
        <f t="shared" ref="S108:S110" si="1061">M108*R108</f>
        <v>542.59199999999998</v>
      </c>
      <c r="T108" s="26">
        <v>0.191</v>
      </c>
      <c r="U108" s="25">
        <f t="shared" ref="U108:U110" si="1062">M108*T108</f>
        <v>2878.752</v>
      </c>
      <c r="V108" s="16">
        <v>0.52100000000000002</v>
      </c>
      <c r="W108" s="25">
        <f t="shared" ref="W108:W110" si="1063">M108*V108</f>
        <v>7852.5120000000006</v>
      </c>
      <c r="X108" s="16">
        <v>0.38</v>
      </c>
      <c r="Y108" s="25">
        <f t="shared" ref="Y108:Y110" si="1064">X108*M108</f>
        <v>5727.36</v>
      </c>
      <c r="Z108" s="17">
        <v>2.8400000000000001E-3</v>
      </c>
      <c r="AA108" s="18">
        <f t="shared" ref="AA108:AA110" si="1065">M108*Z108</f>
        <v>42.804479999999998</v>
      </c>
      <c r="AB108" s="27">
        <f>IF(M108&gt;0,(AD108+AL108)/M108,0)</f>
        <v>3.1847782112526543E-3</v>
      </c>
      <c r="AC108" s="17">
        <v>2.3000000000000001E-4</v>
      </c>
      <c r="AD108" s="24">
        <f t="shared" ref="AD108:AD110" si="1066">AC108*M108</f>
        <v>3.4665600000000003</v>
      </c>
      <c r="AE108" s="118">
        <v>0.2107</v>
      </c>
      <c r="AF108" s="30">
        <f t="shared" ref="AF108:AF110" si="1067">AI108*(1-AJ108)*AE108</f>
        <v>42.420441700000005</v>
      </c>
      <c r="AG108" s="28">
        <f t="shared" ref="AG108:AG110" si="1068">IF(AND(AE108&gt;0,AC108&gt;0,Z108&gt;0),((Z108-AC108)*AE108)/((AE108-AC108)*Z108),0)</f>
        <v>0.92001837604235182</v>
      </c>
      <c r="AH108" s="60">
        <f t="shared" si="649"/>
        <v>0.92874716576484151</v>
      </c>
      <c r="AI108" s="12">
        <v>221</v>
      </c>
      <c r="AJ108" s="14">
        <v>8.8999999999999996E-2</v>
      </c>
      <c r="AK108" s="15">
        <v>0.22120000000000001</v>
      </c>
      <c r="AL108" s="30">
        <f t="shared" ref="AL108:AL110" si="1069">AI108*(1-AJ108)*AK108</f>
        <v>44.534417200000007</v>
      </c>
      <c r="AM108" s="19">
        <v>1.7</v>
      </c>
      <c r="AN108" s="19">
        <v>1279.04</v>
      </c>
      <c r="AO108" s="102">
        <f>AO106+AI108-AN108</f>
        <v>2571.8700000000026</v>
      </c>
      <c r="AP108" s="103"/>
      <c r="AQ108" s="12"/>
      <c r="AR108" s="31"/>
      <c r="AS108" s="20"/>
      <c r="AT108" s="20"/>
      <c r="AU108" s="20"/>
      <c r="AV108" s="20"/>
    </row>
    <row r="109" spans="1:48" x14ac:dyDescent="0.2">
      <c r="A109" s="188"/>
      <c r="B109" s="33">
        <v>2</v>
      </c>
      <c r="C109" s="11" t="s">
        <v>50</v>
      </c>
      <c r="D109" s="34">
        <v>18100</v>
      </c>
      <c r="E109" s="34">
        <v>0</v>
      </c>
      <c r="F109" s="34">
        <v>6984</v>
      </c>
      <c r="G109" s="35">
        <v>6.4</v>
      </c>
      <c r="H109" s="35">
        <v>7.4</v>
      </c>
      <c r="I109" s="34">
        <v>8061</v>
      </c>
      <c r="J109" s="35">
        <v>11.3</v>
      </c>
      <c r="K109" s="34">
        <v>16034</v>
      </c>
      <c r="L109" s="36">
        <v>7.2999999999999995E-2</v>
      </c>
      <c r="M109" s="37">
        <f>ROUND(K109*(1-L109),0)</f>
        <v>14864</v>
      </c>
      <c r="N109" s="38">
        <v>0.74</v>
      </c>
      <c r="O109" s="25">
        <f t="shared" si="1059"/>
        <v>10999.36</v>
      </c>
      <c r="P109" s="36">
        <v>0.22500000000000001</v>
      </c>
      <c r="Q109" s="25">
        <f t="shared" si="1060"/>
        <v>3344.4</v>
      </c>
      <c r="R109" s="39">
        <v>3.5000000000000003E-2</v>
      </c>
      <c r="S109" s="25">
        <f t="shared" si="1061"/>
        <v>520.24</v>
      </c>
      <c r="T109" s="28">
        <v>0.2</v>
      </c>
      <c r="U109" s="25">
        <f t="shared" si="1062"/>
        <v>2972.8</v>
      </c>
      <c r="V109" s="39">
        <v>0.51</v>
      </c>
      <c r="W109" s="25">
        <f t="shared" si="1063"/>
        <v>7580.64</v>
      </c>
      <c r="X109" s="39">
        <v>0.39</v>
      </c>
      <c r="Y109" s="25">
        <f t="shared" si="1064"/>
        <v>5796.96</v>
      </c>
      <c r="Z109" s="40">
        <v>2.7899999999999999E-3</v>
      </c>
      <c r="AA109" s="18">
        <f t="shared" si="1065"/>
        <v>41.470559999999999</v>
      </c>
      <c r="AB109" s="27">
        <f>IF(M109&gt;0,(AD109+AL109)/M109,0)</f>
        <v>2.800925565123789E-3</v>
      </c>
      <c r="AC109" s="40">
        <v>2.3000000000000001E-4</v>
      </c>
      <c r="AD109" s="37">
        <f t="shared" si="1066"/>
        <v>3.41872</v>
      </c>
      <c r="AE109" s="28">
        <v>0.2102</v>
      </c>
      <c r="AF109" s="41">
        <f t="shared" si="1067"/>
        <v>38.123553600000001</v>
      </c>
      <c r="AG109" s="28">
        <f t="shared" si="1068"/>
        <v>0.91856781724919578</v>
      </c>
      <c r="AH109" s="29">
        <f t="shared" si="649"/>
        <v>0.91888734384410653</v>
      </c>
      <c r="AI109" s="34">
        <v>198</v>
      </c>
      <c r="AJ109" s="36">
        <v>8.4000000000000005E-2</v>
      </c>
      <c r="AK109" s="38">
        <v>0.2107</v>
      </c>
      <c r="AL109" s="41">
        <f t="shared" si="1069"/>
        <v>38.214237599999997</v>
      </c>
      <c r="AM109" s="42">
        <v>1.6</v>
      </c>
      <c r="AN109" s="42"/>
      <c r="AO109" s="122">
        <f>AO108+AI109-AN109</f>
        <v>2769.8700000000026</v>
      </c>
      <c r="AP109" s="105"/>
      <c r="AQ109" s="43"/>
      <c r="AR109" s="44"/>
      <c r="AS109" s="45"/>
      <c r="AT109" s="45"/>
      <c r="AU109" s="45"/>
      <c r="AV109" s="45"/>
    </row>
    <row r="110" spans="1:48" x14ac:dyDescent="0.2">
      <c r="A110" s="188"/>
      <c r="B110" s="33">
        <v>3</v>
      </c>
      <c r="C110" s="11" t="s">
        <v>51</v>
      </c>
      <c r="D110" s="43">
        <v>13538</v>
      </c>
      <c r="E110" s="43">
        <v>0</v>
      </c>
      <c r="F110" s="43">
        <v>14093</v>
      </c>
      <c r="G110" s="37">
        <v>6.2</v>
      </c>
      <c r="H110" s="37">
        <v>7.5</v>
      </c>
      <c r="I110" s="43">
        <v>14748</v>
      </c>
      <c r="J110" s="37">
        <v>11</v>
      </c>
      <c r="K110" s="43">
        <v>15335</v>
      </c>
      <c r="L110" s="39">
        <v>7.8E-2</v>
      </c>
      <c r="M110" s="37">
        <f>ROUND(K110*(1-L110),0)</f>
        <v>14139</v>
      </c>
      <c r="N110" s="28">
        <v>0.66600000000000004</v>
      </c>
      <c r="O110" s="25">
        <f t="shared" si="1059"/>
        <v>9416.5740000000005</v>
      </c>
      <c r="P110" s="39">
        <v>0.32200000000000001</v>
      </c>
      <c r="Q110" s="25">
        <f t="shared" si="1060"/>
        <v>4552.7579999999998</v>
      </c>
      <c r="R110" s="39">
        <v>1.2E-2</v>
      </c>
      <c r="S110" s="25">
        <f t="shared" si="1061"/>
        <v>169.66800000000001</v>
      </c>
      <c r="T110" s="28">
        <v>0.185</v>
      </c>
      <c r="U110" s="25">
        <f t="shared" si="1062"/>
        <v>2615.7150000000001</v>
      </c>
      <c r="V110" s="39">
        <v>0.54300000000000004</v>
      </c>
      <c r="W110" s="25">
        <f t="shared" si="1063"/>
        <v>7677.4770000000008</v>
      </c>
      <c r="X110" s="39">
        <v>0.39</v>
      </c>
      <c r="Y110" s="25">
        <f t="shared" si="1064"/>
        <v>5514.21</v>
      </c>
      <c r="Z110" s="47">
        <v>2.8900000000000002E-3</v>
      </c>
      <c r="AA110" s="18">
        <f t="shared" si="1065"/>
        <v>40.861710000000002</v>
      </c>
      <c r="AB110" s="27">
        <f>IF(M110&gt;0,(AD110+AL110)/M110,0)</f>
        <v>2.9365733927434758E-3</v>
      </c>
      <c r="AC110" s="47">
        <v>2.4000000000000001E-4</v>
      </c>
      <c r="AD110" s="37">
        <f t="shared" si="1066"/>
        <v>3.3933599999999999</v>
      </c>
      <c r="AE110" s="28">
        <v>0.21340000000000001</v>
      </c>
      <c r="AF110" s="41">
        <f t="shared" si="1067"/>
        <v>36.749187200000001</v>
      </c>
      <c r="AG110" s="28">
        <f t="shared" si="1068"/>
        <v>0.91798743053125109</v>
      </c>
      <c r="AH110" s="29">
        <f t="shared" si="649"/>
        <v>0.91926858914195353</v>
      </c>
      <c r="AI110" s="43">
        <v>188</v>
      </c>
      <c r="AJ110" s="39">
        <v>8.4000000000000005E-2</v>
      </c>
      <c r="AK110" s="28">
        <v>0.22140000000000001</v>
      </c>
      <c r="AL110" s="41">
        <f t="shared" si="1069"/>
        <v>38.126851200000004</v>
      </c>
      <c r="AM110" s="18">
        <v>1.61</v>
      </c>
      <c r="AN110" s="18"/>
      <c r="AO110" s="122">
        <f>AO109+AI110-AN110</f>
        <v>2957.8700000000026</v>
      </c>
      <c r="AP110" s="105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89"/>
      <c r="B111" s="49" t="s">
        <v>38</v>
      </c>
      <c r="C111" s="50"/>
      <c r="D111" s="51">
        <f t="shared" ref="D111" si="1070">SUM(D108:D110)</f>
        <v>36300</v>
      </c>
      <c r="E111" s="51"/>
      <c r="F111" s="51">
        <f t="shared" ref="F111" si="1071">SUM(F108:F110)</f>
        <v>35949</v>
      </c>
      <c r="G111" s="52"/>
      <c r="H111" s="52"/>
      <c r="I111" s="51">
        <f t="shared" ref="I111:K111" si="1072">SUM(I108:I110)</f>
        <v>38417</v>
      </c>
      <c r="J111" s="52"/>
      <c r="K111" s="51">
        <f t="shared" si="1072"/>
        <v>47716</v>
      </c>
      <c r="L111" s="21">
        <f t="shared" ref="L111" si="1073">IF(K111&gt;0,(K108*L108+K109*L109+K110*L110)/K111,0)</f>
        <v>7.6319850783804169E-2</v>
      </c>
      <c r="M111" s="52">
        <f t="shared" ref="M111" si="1074">M108+M109+M110</f>
        <v>44075</v>
      </c>
      <c r="N111" s="53">
        <f t="shared" ref="N111" si="1075">IF(M111&gt;0,O111/M111,0)</f>
        <v>0.71557731140102099</v>
      </c>
      <c r="O111" s="54">
        <f t="shared" ref="O111" si="1076">O108+O109+O110</f>
        <v>31539.07</v>
      </c>
      <c r="P111" s="21">
        <f t="shared" ref="P111" si="1077">IF(M111&gt;0,Q111/M111,0)</f>
        <v>0.25645899035734543</v>
      </c>
      <c r="Q111" s="54">
        <f t="shared" ref="Q111" si="1078">Q108+Q109+Q110</f>
        <v>11303.43</v>
      </c>
      <c r="R111" s="21">
        <f t="shared" ref="R111" si="1079">IF(M111&gt;0,S111/M111,0)</f>
        <v>2.796369824163358E-2</v>
      </c>
      <c r="S111" s="54">
        <f t="shared" ref="S111" si="1080">S108+S109+S110</f>
        <v>1232.5</v>
      </c>
      <c r="T111" s="21">
        <f t="shared" ref="T111" si="1081">IF(M111&gt;0,U111/M111,0)</f>
        <v>0.19211042541123086</v>
      </c>
      <c r="U111" s="54">
        <f t="shared" ref="U111" si="1082">U108+U109+U110</f>
        <v>8467.2669999999998</v>
      </c>
      <c r="V111" s="21">
        <f t="shared" ref="V111" si="1083">IF(M111&gt;0,W111/M111,0)</f>
        <v>0.52434779353374927</v>
      </c>
      <c r="W111" s="54">
        <f t="shared" ref="W111" si="1084">W108+W109+W110</f>
        <v>23110.629000000001</v>
      </c>
      <c r="X111" s="21">
        <f t="shared" ref="X111" si="1085">IF(M111&gt;0,Y111/M111,0)</f>
        <v>0.38658037436188314</v>
      </c>
      <c r="Y111" s="54">
        <f t="shared" ref="Y111" si="1086">Y108+Y109+Y110</f>
        <v>17038.53</v>
      </c>
      <c r="Z111" s="55">
        <f t="shared" ref="Z111" si="1087">IF(M111&gt;0,AA111/M111,0)</f>
        <v>2.8391775382870105E-3</v>
      </c>
      <c r="AA111" s="56">
        <f t="shared" ref="AA111" si="1088">SUM(AA108:AA110)</f>
        <v>125.13674999999999</v>
      </c>
      <c r="AB111" s="55">
        <f t="shared" ref="AB111" si="1089">IF(M111&gt;0,(AB108*M108+AB109*M109+AB110*M110)/M111,0)</f>
        <v>2.9757038230289285E-3</v>
      </c>
      <c r="AC111" s="55">
        <f t="shared" ref="AC111" si="1090">IF(K111&gt;0,(K108*AC108+K109*AC109+K110*AC110)/K111,0)</f>
        <v>2.3321380668958004E-4</v>
      </c>
      <c r="AD111" s="52">
        <f t="shared" ref="AD111" si="1091">SUM(AD108:AD110)</f>
        <v>10.278639999999999</v>
      </c>
      <c r="AE111" s="53">
        <f t="shared" ref="AE111" si="1092">IF(K111&gt;0,(K108*AE108+K109*AE109+K110*AE110)/K111,0)</f>
        <v>0.21139971288456702</v>
      </c>
      <c r="AF111" s="58">
        <f t="shared" ref="AF111" si="1093">SUM(AF108:AF110)</f>
        <v>117.2931825</v>
      </c>
      <c r="AG111" s="53">
        <f t="shared" ref="AG111" si="1094">IF(AND(AA111&gt;0),((AA108*AG108+AA109*AG109+AA110*AG110)/AA111),0)</f>
        <v>0.91887448032853869</v>
      </c>
      <c r="AH111" s="57">
        <f t="shared" si="649"/>
        <v>0.92261554583511052</v>
      </c>
      <c r="AI111" s="51">
        <f t="shared" ref="AI111" si="1095">SUM(AI108:AI110)</f>
        <v>607</v>
      </c>
      <c r="AJ111" s="21">
        <f t="shared" ref="AJ111" si="1096">IF(AI111&gt;0,(AJ108*AI108+AJ109*AI109+AJ110*AI110)/AI111,0)</f>
        <v>8.5820428336079085E-2</v>
      </c>
      <c r="AK111" s="53">
        <f t="shared" ref="AK111" si="1097">IF(K111&gt;0,(AK108*K108+AK109*K109+AK110*K110)/K111,0)</f>
        <v>0.21773596277978036</v>
      </c>
      <c r="AL111" s="58">
        <f t="shared" ref="AL111" si="1098">SUM(AL108:AL110)</f>
        <v>120.875506</v>
      </c>
      <c r="AM111" s="56"/>
      <c r="AN111" s="56">
        <f t="shared" ref="AN111" si="1099">SUM(AN108:AN110)</f>
        <v>1279.04</v>
      </c>
      <c r="AO111" s="106"/>
      <c r="AP111" s="107">
        <f>AO110</f>
        <v>2957.8700000000026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2">
      <c r="A112" s="187">
        <v>28</v>
      </c>
      <c r="B112" s="23">
        <v>1</v>
      </c>
      <c r="C112" s="11" t="s">
        <v>54</v>
      </c>
      <c r="D112" s="12">
        <v>5423</v>
      </c>
      <c r="E112" s="12">
        <v>1</v>
      </c>
      <c r="F112" s="12">
        <v>14847</v>
      </c>
      <c r="G112" s="13">
        <v>7.7</v>
      </c>
      <c r="H112" s="13">
        <v>6.7</v>
      </c>
      <c r="I112" s="12">
        <v>16504</v>
      </c>
      <c r="J112" s="13">
        <v>11.1</v>
      </c>
      <c r="K112" s="12">
        <v>16295</v>
      </c>
      <c r="L112" s="14">
        <v>6.9000000000000006E-2</v>
      </c>
      <c r="M112" s="24">
        <f>ROUND(K112*(1-L112),0)</f>
        <v>15171</v>
      </c>
      <c r="N112" s="15">
        <v>0.72599999999999998</v>
      </c>
      <c r="O112" s="25">
        <f t="shared" ref="O112:O114" si="1101">M112*N112</f>
        <v>11014.145999999999</v>
      </c>
      <c r="P112" s="14">
        <v>0.217</v>
      </c>
      <c r="Q112" s="25">
        <f t="shared" ref="Q112:Q114" si="1102">M112*P112</f>
        <v>3292.107</v>
      </c>
      <c r="R112" s="16">
        <v>5.7000000000000002E-2</v>
      </c>
      <c r="S112" s="25">
        <f t="shared" ref="S112:S114" si="1103">M112*R112</f>
        <v>864.74700000000007</v>
      </c>
      <c r="T112" s="26">
        <v>0.193</v>
      </c>
      <c r="U112" s="25">
        <f t="shared" ref="U112:U114" si="1104">M112*T112</f>
        <v>2928.0030000000002</v>
      </c>
      <c r="V112" s="16">
        <v>0.5</v>
      </c>
      <c r="W112" s="25">
        <f t="shared" ref="W112:W114" si="1105">M112*V112</f>
        <v>7585.5</v>
      </c>
      <c r="X112" s="16">
        <v>0.39</v>
      </c>
      <c r="Y112" s="25">
        <f t="shared" ref="Y112:Y114" si="1106">X112*M112</f>
        <v>5916.6900000000005</v>
      </c>
      <c r="Z112" s="17">
        <v>2.97E-3</v>
      </c>
      <c r="AA112" s="18">
        <f t="shared" ref="AA112:AA114" si="1107">M112*Z112</f>
        <v>45.057870000000001</v>
      </c>
      <c r="AB112" s="27">
        <f>IF(M112&gt;0,(AD112+AL112)/M112,0)</f>
        <v>2.9179954913980625E-3</v>
      </c>
      <c r="AC112" s="17">
        <v>2.3000000000000001E-4</v>
      </c>
      <c r="AD112" s="24">
        <f t="shared" ref="AD112:AD114" si="1108">AC112*M112</f>
        <v>3.4893300000000003</v>
      </c>
      <c r="AE112" s="118">
        <v>0.21540000000000001</v>
      </c>
      <c r="AF112" s="30">
        <f t="shared" ref="AF112:AF114" si="1109">AI112*(1-AJ112)*AE112</f>
        <v>40.931600400000001</v>
      </c>
      <c r="AG112" s="28">
        <f t="shared" ref="AG112:AG114" si="1110">IF(AND(AE112&gt;0,AC112&gt;0,Z112&gt;0),((Z112-AC112)*AE112)/((AE112-AC112)*Z112),0)</f>
        <v>0.92354506631589861</v>
      </c>
      <c r="AH112" s="60">
        <f t="shared" si="649"/>
        <v>0.92216711099296556</v>
      </c>
      <c r="AI112" s="12">
        <v>207</v>
      </c>
      <c r="AJ112" s="14">
        <v>8.2000000000000003E-2</v>
      </c>
      <c r="AK112" s="15">
        <v>0.21460000000000001</v>
      </c>
      <c r="AL112" s="30">
        <f t="shared" ref="AL112:AL114" si="1111">AI112*(1-AJ112)*AK112</f>
        <v>40.779579600000005</v>
      </c>
      <c r="AM112" s="19">
        <v>1.65</v>
      </c>
      <c r="AN112" s="19">
        <v>1010.22</v>
      </c>
      <c r="AO112" s="102">
        <f>AO110+AI112-AN112</f>
        <v>2154.6500000000024</v>
      </c>
      <c r="AP112" s="103"/>
      <c r="AQ112" s="12"/>
      <c r="AR112" s="31"/>
      <c r="AS112" s="20"/>
      <c r="AT112" s="20"/>
      <c r="AU112" s="20"/>
      <c r="AV112" s="20"/>
    </row>
    <row r="113" spans="1:48" x14ac:dyDescent="0.2">
      <c r="A113" s="188"/>
      <c r="B113" s="33">
        <v>2</v>
      </c>
      <c r="C113" s="11" t="s">
        <v>50</v>
      </c>
      <c r="D113" s="34">
        <v>19400</v>
      </c>
      <c r="E113" s="34">
        <v>5</v>
      </c>
      <c r="F113" s="34">
        <v>15658</v>
      </c>
      <c r="G113" s="35">
        <v>7.3</v>
      </c>
      <c r="H113" s="35">
        <v>6.4</v>
      </c>
      <c r="I113" s="34">
        <v>15410</v>
      </c>
      <c r="J113" s="35">
        <v>11.5</v>
      </c>
      <c r="K113" s="34">
        <v>15933</v>
      </c>
      <c r="L113" s="36">
        <v>7.0999999999999994E-2</v>
      </c>
      <c r="M113" s="37">
        <f>ROUND(K113*(1-L113),0)</f>
        <v>14802</v>
      </c>
      <c r="N113" s="38">
        <v>0.76600000000000001</v>
      </c>
      <c r="O113" s="25">
        <f t="shared" si="1101"/>
        <v>11338.332</v>
      </c>
      <c r="P113" s="36">
        <v>0.158</v>
      </c>
      <c r="Q113" s="25">
        <f t="shared" si="1102"/>
        <v>2338.7159999999999</v>
      </c>
      <c r="R113" s="39">
        <v>7.5999999999999998E-2</v>
      </c>
      <c r="S113" s="25">
        <f t="shared" si="1103"/>
        <v>1124.952</v>
      </c>
      <c r="T113" s="28">
        <v>0.185</v>
      </c>
      <c r="U113" s="25">
        <f t="shared" si="1104"/>
        <v>2738.37</v>
      </c>
      <c r="V113" s="39">
        <v>0.52</v>
      </c>
      <c r="W113" s="25">
        <f t="shared" si="1105"/>
        <v>7697.04</v>
      </c>
      <c r="X113" s="39">
        <v>0.39</v>
      </c>
      <c r="Y113" s="25">
        <f t="shared" si="1106"/>
        <v>5772.78</v>
      </c>
      <c r="Z113" s="40">
        <v>2.8700000000000002E-3</v>
      </c>
      <c r="AA113" s="18">
        <f t="shared" si="1107"/>
        <v>42.481740000000002</v>
      </c>
      <c r="AB113" s="27">
        <f>IF(M113&gt;0,(AD113+AL113)/M113,0)</f>
        <v>3.0281416565329008E-3</v>
      </c>
      <c r="AC113" s="40">
        <v>2.3000000000000001E-4</v>
      </c>
      <c r="AD113" s="37">
        <f t="shared" si="1108"/>
        <v>3.4044600000000003</v>
      </c>
      <c r="AE113" s="28">
        <v>0.21640000000000001</v>
      </c>
      <c r="AF113" s="41">
        <f t="shared" si="1109"/>
        <v>38.766761600000002</v>
      </c>
      <c r="AG113" s="28">
        <f t="shared" si="1110"/>
        <v>0.92083933811932439</v>
      </c>
      <c r="AH113" s="29">
        <f t="shared" si="649"/>
        <v>0.92496599056000428</v>
      </c>
      <c r="AI113" s="34">
        <v>196</v>
      </c>
      <c r="AJ113" s="36">
        <v>8.5999999999999993E-2</v>
      </c>
      <c r="AK113" s="38">
        <v>0.23119999999999999</v>
      </c>
      <c r="AL113" s="41">
        <f t="shared" si="1111"/>
        <v>41.418092799999997</v>
      </c>
      <c r="AM113" s="42">
        <v>1.65</v>
      </c>
      <c r="AN113" s="42"/>
      <c r="AO113" s="122">
        <f>AO112+AI113-AN113</f>
        <v>2350.6500000000024</v>
      </c>
      <c r="AP113" s="105"/>
      <c r="AQ113" s="43"/>
      <c r="AR113" s="44"/>
      <c r="AS113" s="45"/>
      <c r="AT113" s="45"/>
      <c r="AU113" s="45"/>
      <c r="AV113" s="45"/>
    </row>
    <row r="114" spans="1:48" x14ac:dyDescent="0.2">
      <c r="A114" s="188"/>
      <c r="B114" s="33">
        <v>3</v>
      </c>
      <c r="C114" s="11" t="s">
        <v>51</v>
      </c>
      <c r="D114" s="43">
        <v>22737</v>
      </c>
      <c r="E114" s="43">
        <v>5</v>
      </c>
      <c r="F114" s="43">
        <v>16830</v>
      </c>
      <c r="G114" s="37">
        <v>10.6</v>
      </c>
      <c r="H114" s="37">
        <v>7.6</v>
      </c>
      <c r="I114" s="43">
        <v>17502</v>
      </c>
      <c r="J114" s="37">
        <v>10.7</v>
      </c>
      <c r="K114" s="43">
        <v>16102</v>
      </c>
      <c r="L114" s="39">
        <v>7.8E-2</v>
      </c>
      <c r="M114" s="37">
        <f>ROUND(K114*(1-L114),0)</f>
        <v>14846</v>
      </c>
      <c r="N114" s="28">
        <v>0.628</v>
      </c>
      <c r="O114" s="25">
        <f t="shared" si="1101"/>
        <v>9323.2880000000005</v>
      </c>
      <c r="P114" s="39">
        <v>0.35599999999999998</v>
      </c>
      <c r="Q114" s="25">
        <f t="shared" si="1102"/>
        <v>5285.1759999999995</v>
      </c>
      <c r="R114" s="39">
        <v>1.6E-2</v>
      </c>
      <c r="S114" s="25">
        <f t="shared" si="1103"/>
        <v>237.536</v>
      </c>
      <c r="T114" s="28">
        <v>0.186</v>
      </c>
      <c r="U114" s="25">
        <f t="shared" si="1104"/>
        <v>2761.3559999999998</v>
      </c>
      <c r="V114" s="39">
        <v>0.505</v>
      </c>
      <c r="W114" s="25">
        <f t="shared" si="1105"/>
        <v>7497.2300000000005</v>
      </c>
      <c r="X114" s="39">
        <v>0.38</v>
      </c>
      <c r="Y114" s="25">
        <f t="shared" si="1106"/>
        <v>5641.4800000000005</v>
      </c>
      <c r="Z114" s="47">
        <v>2.9099999999999998E-3</v>
      </c>
      <c r="AA114" s="18">
        <f t="shared" si="1107"/>
        <v>43.201859999999996</v>
      </c>
      <c r="AB114" s="27">
        <f>IF(M114&gt;0,(AD114+AL114)/M114,0)</f>
        <v>3.0074297117068573E-3</v>
      </c>
      <c r="AC114" s="47">
        <v>2.2000000000000001E-4</v>
      </c>
      <c r="AD114" s="37">
        <f t="shared" si="1108"/>
        <v>3.2661199999999999</v>
      </c>
      <c r="AE114" s="28">
        <v>0.21240000000000001</v>
      </c>
      <c r="AF114" s="41">
        <f t="shared" si="1109"/>
        <v>38.978161200000002</v>
      </c>
      <c r="AG114" s="28">
        <f t="shared" si="1110"/>
        <v>0.92535709322856585</v>
      </c>
      <c r="AH114" s="29">
        <f t="shared" si="649"/>
        <v>0.92775295800717283</v>
      </c>
      <c r="AI114" s="43">
        <v>201</v>
      </c>
      <c r="AJ114" s="39">
        <v>8.6999999999999994E-2</v>
      </c>
      <c r="AK114" s="28">
        <v>0.22550000000000001</v>
      </c>
      <c r="AL114" s="41">
        <f t="shared" si="1111"/>
        <v>41.382181500000002</v>
      </c>
      <c r="AM114" s="18">
        <v>1.63</v>
      </c>
      <c r="AN114" s="18"/>
      <c r="AO114" s="122">
        <f>AO113+AI114-AN114</f>
        <v>2551.6500000000024</v>
      </c>
      <c r="AP114" s="105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89"/>
      <c r="B115" s="49" t="s">
        <v>38</v>
      </c>
      <c r="C115" s="50"/>
      <c r="D115" s="51">
        <f t="shared" ref="D115" si="1112">SUM(D112:D114)</f>
        <v>47560</v>
      </c>
      <c r="E115" s="51"/>
      <c r="F115" s="51">
        <f t="shared" ref="F115" si="1113">SUM(F112:F114)</f>
        <v>47335</v>
      </c>
      <c r="G115" s="52"/>
      <c r="H115" s="52"/>
      <c r="I115" s="51">
        <f t="shared" ref="I115:K115" si="1114">SUM(I112:I114)</f>
        <v>49416</v>
      </c>
      <c r="J115" s="52"/>
      <c r="K115" s="51">
        <f t="shared" si="1114"/>
        <v>48330</v>
      </c>
      <c r="L115" s="21">
        <f t="shared" ref="L115" si="1115">IF(K115&gt;0,(K112*L112+K113*L113+K114*L114)/K115,0)</f>
        <v>7.2657852265673492E-2</v>
      </c>
      <c r="M115" s="52">
        <f t="shared" ref="M115" si="1116">M112+M113+M114</f>
        <v>44819</v>
      </c>
      <c r="N115" s="53">
        <f t="shared" ref="N115" si="1117">IF(M115&gt;0,O115/M115,0)</f>
        <v>0.70674861108012221</v>
      </c>
      <c r="O115" s="54">
        <f t="shared" ref="O115" si="1118">O112+O113+O114</f>
        <v>31675.766</v>
      </c>
      <c r="P115" s="21">
        <f t="shared" ref="P115" si="1119">IF(M115&gt;0,Q115/M115,0)</f>
        <v>0.24355739753229658</v>
      </c>
      <c r="Q115" s="54">
        <f t="shared" ref="Q115" si="1120">Q112+Q113+Q114</f>
        <v>10915.999</v>
      </c>
      <c r="R115" s="21">
        <f t="shared" ref="R115" si="1121">IF(M115&gt;0,S115/M115,0)</f>
        <v>4.9693991387581161E-2</v>
      </c>
      <c r="S115" s="54">
        <f t="shared" ref="S115" si="1122">S112+S113+S114</f>
        <v>2227.2350000000001</v>
      </c>
      <c r="T115" s="21">
        <f t="shared" ref="T115" si="1123">IF(M115&gt;0,U115/M115,0)</f>
        <v>0.18803920212409914</v>
      </c>
      <c r="U115" s="54">
        <f t="shared" ref="U115" si="1124">U112+U113+U114</f>
        <v>8427.7289999999994</v>
      </c>
      <c r="V115" s="21">
        <f t="shared" ref="V115" si="1125">IF(M115&gt;0,W115/M115,0)</f>
        <v>0.50826145161650194</v>
      </c>
      <c r="W115" s="54">
        <f t="shared" ref="W115" si="1126">W112+W113+W114</f>
        <v>22779.77</v>
      </c>
      <c r="X115" s="21">
        <f t="shared" ref="X115" si="1127">IF(M115&gt;0,Y115/M115,0)</f>
        <v>0.38668756554139988</v>
      </c>
      <c r="Y115" s="54">
        <f t="shared" ref="Y115" si="1128">Y112+Y113+Y114</f>
        <v>17330.95</v>
      </c>
      <c r="Z115" s="55">
        <f t="shared" ref="Z115" si="1129">IF(M115&gt;0,AA115/M115,0)</f>
        <v>2.9170992213123897E-3</v>
      </c>
      <c r="AA115" s="56">
        <f t="shared" ref="AA115" si="1130">SUM(AA112:AA114)</f>
        <v>130.74146999999999</v>
      </c>
      <c r="AB115" s="55">
        <f t="shared" ref="AB115" si="1131">IF(M115&gt;0,(AB112*M112+AB113*M113+AB114*M114)/M115,0)</f>
        <v>2.983997052589304E-3</v>
      </c>
      <c r="AC115" s="55">
        <f t="shared" ref="AC115" si="1132">IF(K115&gt;0,(K112*AC112+K113*AC113+K114*AC114)/K115,0)</f>
        <v>2.2666832195323815E-4</v>
      </c>
      <c r="AD115" s="52">
        <f t="shared" ref="AD115" si="1133">SUM(AD112:AD114)</f>
        <v>10.15991</v>
      </c>
      <c r="AE115" s="53">
        <f t="shared" ref="AE115" si="1134">IF(K115&gt;0,(K112*AE112+K113*AE113+K114*AE114)/K115,0)</f>
        <v>0.21473016759776536</v>
      </c>
      <c r="AF115" s="58">
        <f t="shared" ref="AF115" si="1135">SUM(AF112:AF114)</f>
        <v>118.67652320000001</v>
      </c>
      <c r="AG115" s="53">
        <f t="shared" ref="AG115" si="1136">IF(AND(AA115&gt;0),((AA112*AG112+AA113*AG113+AA114*AG114)/AA115),0)</f>
        <v>0.92326465713310257</v>
      </c>
      <c r="AH115" s="57">
        <f t="shared" si="649"/>
        <v>0.92497592365058412</v>
      </c>
      <c r="AI115" s="51">
        <f t="shared" ref="AI115" si="1137">SUM(AI112:AI114)</f>
        <v>604</v>
      </c>
      <c r="AJ115" s="21">
        <f t="shared" ref="AJ115" si="1138">IF(AI115&gt;0,(AJ112*AI112+AJ113*AI113+AJ114*AI114)/AI115,0)</f>
        <v>8.496192052980131E-2</v>
      </c>
      <c r="AK115" s="53">
        <f t="shared" ref="AK115" si="1139">IF(K115&gt;0,(AK112*K112+AK113*K113+AK114*K114)/K115,0)</f>
        <v>0.22370406786674943</v>
      </c>
      <c r="AL115" s="58">
        <f t="shared" ref="AL115" si="1140">SUM(AL112:AL114)</f>
        <v>123.5798539</v>
      </c>
      <c r="AM115" s="56"/>
      <c r="AN115" s="56">
        <f t="shared" ref="AN115" si="1141">SUM(AN112:AN114)</f>
        <v>1010.22</v>
      </c>
      <c r="AO115" s="106"/>
      <c r="AP115" s="107">
        <f>AO114</f>
        <v>2551.6500000000024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2">
      <c r="A116" s="188">
        <v>29</v>
      </c>
      <c r="B116" s="33">
        <v>1</v>
      </c>
      <c r="C116" s="11" t="s">
        <v>54</v>
      </c>
      <c r="D116" s="12">
        <v>5548</v>
      </c>
      <c r="E116" s="12">
        <v>0</v>
      </c>
      <c r="F116" s="12">
        <v>15077</v>
      </c>
      <c r="G116" s="13">
        <v>9</v>
      </c>
      <c r="H116" s="13">
        <v>7.6</v>
      </c>
      <c r="I116" s="12">
        <v>16371</v>
      </c>
      <c r="J116" s="13">
        <v>10.7</v>
      </c>
      <c r="K116" s="12">
        <v>15778</v>
      </c>
      <c r="L116" s="14">
        <v>7.1999999999999995E-2</v>
      </c>
      <c r="M116" s="24">
        <f>ROUND(K116*(1-L116),0)</f>
        <v>14642</v>
      </c>
      <c r="N116" s="15">
        <v>0.68700000000000006</v>
      </c>
      <c r="O116" s="25">
        <f t="shared" ref="O116:O118" si="1143">M116*N116</f>
        <v>10059.054</v>
      </c>
      <c r="P116" s="14">
        <v>0.24099999999999999</v>
      </c>
      <c r="Q116" s="25">
        <f t="shared" ref="Q116:Q118" si="1144">M116*P116</f>
        <v>3528.7219999999998</v>
      </c>
      <c r="R116" s="16">
        <v>7.1999999999999995E-2</v>
      </c>
      <c r="S116" s="25">
        <f t="shared" ref="S116:S118" si="1145">M116*R116</f>
        <v>1054.2239999999999</v>
      </c>
      <c r="T116" s="26">
        <v>0.185</v>
      </c>
      <c r="U116" s="25">
        <f t="shared" ref="U116:U118" si="1146">M116*T116</f>
        <v>2708.77</v>
      </c>
      <c r="V116" s="16">
        <v>0.51800000000000002</v>
      </c>
      <c r="W116" s="25">
        <f t="shared" ref="W116:W118" si="1147">M116*V116</f>
        <v>7584.5560000000005</v>
      </c>
      <c r="X116" s="16">
        <v>0.38</v>
      </c>
      <c r="Y116" s="25">
        <f t="shared" ref="Y116:Y118" si="1148">X116*M116</f>
        <v>5563.96</v>
      </c>
      <c r="Z116" s="17">
        <v>2.9399999999999999E-3</v>
      </c>
      <c r="AA116" s="18">
        <f t="shared" ref="AA116:AA118" si="1149">M116*Z116</f>
        <v>43.04748</v>
      </c>
      <c r="AB116" s="27">
        <f>IF(M116&gt;0,(AD116+AL116)/M116,0)</f>
        <v>3.1166428083595141E-3</v>
      </c>
      <c r="AC116" s="17">
        <v>2.3000000000000001E-4</v>
      </c>
      <c r="AD116" s="24">
        <f t="shared" ref="AD116:AD118" si="1150">AC116*M116</f>
        <v>3.3676600000000003</v>
      </c>
      <c r="AE116" s="118">
        <v>0.20849999999999999</v>
      </c>
      <c r="AF116" s="30">
        <f t="shared" ref="AF116:AF118" si="1151">AI116*(1-AJ116)*AE116</f>
        <v>39.464880000000001</v>
      </c>
      <c r="AG116" s="28">
        <f t="shared" ref="AG116:AG118" si="1152">IF(AND(AE116&gt;0,AC116&gt;0,Z116&gt;0),((Z116-AC116)*AE116)/((AE116-AC116)*Z116),0)</f>
        <v>0.9227866495904552</v>
      </c>
      <c r="AH116" s="60">
        <f t="shared" si="649"/>
        <v>0.9271576201328956</v>
      </c>
      <c r="AI116" s="12">
        <v>208</v>
      </c>
      <c r="AJ116" s="14">
        <v>0.09</v>
      </c>
      <c r="AK116" s="15">
        <v>0.2233</v>
      </c>
      <c r="AL116" s="30">
        <f t="shared" ref="AL116:AL118" si="1153">AI116*(1-AJ116)*AK116</f>
        <v>42.266224000000001</v>
      </c>
      <c r="AM116" s="19">
        <v>1.65</v>
      </c>
      <c r="AN116" s="19">
        <v>1312.26</v>
      </c>
      <c r="AO116" s="102">
        <f>AO114+AI116-AN116</f>
        <v>1447.3900000000024</v>
      </c>
      <c r="AP116" s="121"/>
      <c r="AQ116" s="12"/>
      <c r="AR116" s="31"/>
      <c r="AS116" s="20"/>
      <c r="AT116" s="20"/>
      <c r="AU116" s="20"/>
      <c r="AV116" s="20"/>
    </row>
    <row r="117" spans="1:48" x14ac:dyDescent="0.2">
      <c r="A117" s="188"/>
      <c r="B117" s="33">
        <v>2</v>
      </c>
      <c r="C117" s="11" t="s">
        <v>52</v>
      </c>
      <c r="D117" s="34">
        <v>24792</v>
      </c>
      <c r="E117" s="34">
        <v>4</v>
      </c>
      <c r="F117" s="34">
        <v>14183</v>
      </c>
      <c r="G117" s="35">
        <v>2.2999999999999998</v>
      </c>
      <c r="H117" s="35">
        <v>5.0999999999999996</v>
      </c>
      <c r="I117" s="34">
        <v>16263</v>
      </c>
      <c r="J117" s="35">
        <v>10.8</v>
      </c>
      <c r="K117" s="34">
        <v>16243</v>
      </c>
      <c r="L117" s="36">
        <v>7.4999999999999997E-2</v>
      </c>
      <c r="M117" s="37">
        <f>ROUND(K117*(1-L117),0)</f>
        <v>15025</v>
      </c>
      <c r="N117" s="38">
        <v>0.69099999999999995</v>
      </c>
      <c r="O117" s="25">
        <f t="shared" si="1143"/>
        <v>10382.275</v>
      </c>
      <c r="P117" s="36">
        <v>0.23799999999999999</v>
      </c>
      <c r="Q117" s="25">
        <f t="shared" si="1144"/>
        <v>3575.95</v>
      </c>
      <c r="R117" s="39">
        <v>7.0999999999999994E-2</v>
      </c>
      <c r="S117" s="25">
        <f t="shared" si="1145"/>
        <v>1066.7749999999999</v>
      </c>
      <c r="T117" s="28">
        <v>0.20200000000000001</v>
      </c>
      <c r="U117" s="25">
        <f t="shared" si="1146"/>
        <v>3035.05</v>
      </c>
      <c r="V117" s="39">
        <v>0.51100000000000001</v>
      </c>
      <c r="W117" s="25">
        <f t="shared" si="1147"/>
        <v>7677.7750000000005</v>
      </c>
      <c r="X117" s="39">
        <v>0.38</v>
      </c>
      <c r="Y117" s="25">
        <f t="shared" si="1148"/>
        <v>5709.5</v>
      </c>
      <c r="Z117" s="40">
        <v>2.8400000000000001E-3</v>
      </c>
      <c r="AA117" s="18">
        <f t="shared" si="1149"/>
        <v>42.670999999999999</v>
      </c>
      <c r="AB117" s="27">
        <f>IF(M117&gt;0,(AD117+AL117)/M117,0)</f>
        <v>2.8794789484193014E-3</v>
      </c>
      <c r="AC117" s="40">
        <v>2.4000000000000001E-4</v>
      </c>
      <c r="AD117" s="37">
        <f t="shared" si="1150"/>
        <v>3.6059999999999999</v>
      </c>
      <c r="AE117" s="28">
        <v>0.21240000000000001</v>
      </c>
      <c r="AF117" s="41">
        <f t="shared" si="1151"/>
        <v>39.343276799999998</v>
      </c>
      <c r="AG117" s="28">
        <f t="shared" si="1152"/>
        <v>0.91652858326429143</v>
      </c>
      <c r="AH117" s="29">
        <f t="shared" si="649"/>
        <v>0.91768028066316798</v>
      </c>
      <c r="AI117" s="34">
        <v>204</v>
      </c>
      <c r="AJ117" s="36">
        <v>9.1999999999999998E-2</v>
      </c>
      <c r="AK117" s="38">
        <v>0.21410000000000001</v>
      </c>
      <c r="AL117" s="41">
        <f t="shared" si="1153"/>
        <v>39.658171200000005</v>
      </c>
      <c r="AM117" s="42">
        <v>1.7</v>
      </c>
      <c r="AN117" s="42"/>
      <c r="AO117" s="122">
        <f>AO116+AI117-AN117</f>
        <v>1651.3900000000024</v>
      </c>
      <c r="AP117" s="105"/>
      <c r="AQ117" s="43"/>
      <c r="AR117" s="44"/>
      <c r="AS117" s="45"/>
      <c r="AT117" s="45"/>
      <c r="AU117" s="45"/>
      <c r="AV117" s="45"/>
    </row>
    <row r="118" spans="1:48" x14ac:dyDescent="0.2">
      <c r="A118" s="188"/>
      <c r="B118" s="33">
        <v>3</v>
      </c>
      <c r="C118" s="11" t="s">
        <v>51</v>
      </c>
      <c r="D118" s="43">
        <v>18960</v>
      </c>
      <c r="E118" s="43">
        <v>2</v>
      </c>
      <c r="F118" s="43">
        <v>17744</v>
      </c>
      <c r="G118" s="37">
        <v>2.9</v>
      </c>
      <c r="H118" s="37">
        <v>4.8</v>
      </c>
      <c r="I118" s="43">
        <v>18287</v>
      </c>
      <c r="J118" s="37">
        <v>9.6</v>
      </c>
      <c r="K118" s="43">
        <v>16294</v>
      </c>
      <c r="L118" s="39">
        <v>7.5999999999999998E-2</v>
      </c>
      <c r="M118" s="37">
        <f>ROUND(K118*(1-L118),0)</f>
        <v>15056</v>
      </c>
      <c r="N118" s="28">
        <v>0.68700000000000006</v>
      </c>
      <c r="O118" s="25">
        <f t="shared" si="1143"/>
        <v>10343.472000000002</v>
      </c>
      <c r="P118" s="39">
        <v>0.29099999999999998</v>
      </c>
      <c r="Q118" s="25">
        <f t="shared" si="1144"/>
        <v>4381.2959999999994</v>
      </c>
      <c r="R118" s="39">
        <v>2.1999999999999999E-2</v>
      </c>
      <c r="S118" s="25">
        <f t="shared" si="1145"/>
        <v>331.23199999999997</v>
      </c>
      <c r="T118" s="28">
        <v>0.20699999999999999</v>
      </c>
      <c r="U118" s="25">
        <f t="shared" si="1146"/>
        <v>3116.5919999999996</v>
      </c>
      <c r="V118" s="39">
        <v>0.51400000000000001</v>
      </c>
      <c r="W118" s="25">
        <f t="shared" si="1147"/>
        <v>7738.7840000000006</v>
      </c>
      <c r="X118" s="39">
        <v>0.39</v>
      </c>
      <c r="Y118" s="25">
        <f t="shared" si="1148"/>
        <v>5871.84</v>
      </c>
      <c r="Z118" s="47">
        <v>2.8600000000000001E-3</v>
      </c>
      <c r="AA118" s="18">
        <f t="shared" si="1149"/>
        <v>43.060160000000003</v>
      </c>
      <c r="AB118" s="27">
        <f>IF(M118&gt;0,(AD118+AL118)/M118,0)</f>
        <v>2.9286111583421894E-3</v>
      </c>
      <c r="AC118" s="47">
        <v>2.4000000000000001E-4</v>
      </c>
      <c r="AD118" s="37">
        <f t="shared" si="1150"/>
        <v>3.6134400000000002</v>
      </c>
      <c r="AE118" s="28">
        <v>0.21679999999999999</v>
      </c>
      <c r="AF118" s="41">
        <f t="shared" si="1151"/>
        <v>38.189753600000003</v>
      </c>
      <c r="AG118" s="28">
        <f t="shared" si="1152"/>
        <v>0.91709915500089112</v>
      </c>
      <c r="AH118" s="29">
        <f t="shared" si="649"/>
        <v>0.91900969349100059</v>
      </c>
      <c r="AI118" s="43">
        <v>194</v>
      </c>
      <c r="AJ118" s="39">
        <v>9.1999999999999998E-2</v>
      </c>
      <c r="AK118" s="28">
        <v>0.2298</v>
      </c>
      <c r="AL118" s="41">
        <f t="shared" si="1153"/>
        <v>40.479729600000006</v>
      </c>
      <c r="AM118" s="18">
        <v>1.65</v>
      </c>
      <c r="AN118" s="18"/>
      <c r="AO118" s="122">
        <f>AO117+AI118-AN118</f>
        <v>1845.3900000000024</v>
      </c>
      <c r="AP118" s="105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89"/>
      <c r="B119" s="49" t="s">
        <v>38</v>
      </c>
      <c r="C119" s="50"/>
      <c r="D119" s="51">
        <f t="shared" ref="D119" si="1154">SUM(D116:D118)</f>
        <v>49300</v>
      </c>
      <c r="E119" s="51"/>
      <c r="F119" s="51">
        <f t="shared" ref="F119" si="1155">SUM(F116:F118)</f>
        <v>47004</v>
      </c>
      <c r="G119" s="52"/>
      <c r="H119" s="52"/>
      <c r="I119" s="51">
        <f t="shared" ref="I119:K119" si="1156">SUM(I116:I118)</f>
        <v>50921</v>
      </c>
      <c r="J119" s="52"/>
      <c r="K119" s="51">
        <f t="shared" si="1156"/>
        <v>48315</v>
      </c>
      <c r="L119" s="21">
        <f t="shared" ref="L119" si="1157">IF(K119&gt;0,(K116*L116+K117*L117+K118*L118)/K119,0)</f>
        <v>7.435754941529546E-2</v>
      </c>
      <c r="M119" s="52">
        <f t="shared" ref="M119" si="1158">M116+M117+M118</f>
        <v>44723</v>
      </c>
      <c r="N119" s="53">
        <f t="shared" ref="N119" si="1159">IF(M119&gt;0,O119/M119,0)</f>
        <v>0.68834382756076296</v>
      </c>
      <c r="O119" s="54">
        <f t="shared" ref="O119" si="1160">O116+O117+O118</f>
        <v>30784.800999999999</v>
      </c>
      <c r="P119" s="21">
        <f t="shared" ref="P119" si="1161">IF(M119&gt;0,Q119/M119,0)</f>
        <v>0.25682463162131342</v>
      </c>
      <c r="Q119" s="54">
        <f t="shared" ref="Q119" si="1162">Q116+Q117+Q118</f>
        <v>11485.967999999999</v>
      </c>
      <c r="R119" s="21">
        <f t="shared" ref="R119" si="1163">IF(M119&gt;0,S119/M119,0)</f>
        <v>5.4831540817923657E-2</v>
      </c>
      <c r="S119" s="54">
        <f t="shared" ref="S119" si="1164">S116+S117+S118</f>
        <v>2452.2309999999998</v>
      </c>
      <c r="T119" s="21">
        <f t="shared" ref="T119" si="1165">IF(M119&gt;0,U119/M119,0)</f>
        <v>0.19811756814167208</v>
      </c>
      <c r="U119" s="54">
        <f t="shared" ref="U119" si="1166">U116+U117+U118</f>
        <v>8860.4120000000003</v>
      </c>
      <c r="V119" s="21">
        <f t="shared" ref="V119" si="1167">IF(M119&gt;0,W119/M119,0)</f>
        <v>0.51430170158531407</v>
      </c>
      <c r="W119" s="54">
        <f t="shared" ref="W119" si="1168">W116+W117+W118</f>
        <v>23001.115000000002</v>
      </c>
      <c r="X119" s="21">
        <f t="shared" ref="X119" si="1169">IF(M119&gt;0,Y119/M119,0)</f>
        <v>0.38336650045837711</v>
      </c>
      <c r="Y119" s="54">
        <f t="shared" ref="Y119" si="1170">Y116+Y117+Y118</f>
        <v>17145.3</v>
      </c>
      <c r="Z119" s="55">
        <f t="shared" ref="Z119" si="1171">IF(M119&gt;0,AA119/M119,0)</f>
        <v>2.8794723073139101E-3</v>
      </c>
      <c r="AA119" s="56">
        <f t="shared" ref="AA119" si="1172">SUM(AA116:AA118)</f>
        <v>128.77864</v>
      </c>
      <c r="AB119" s="55">
        <f t="shared" ref="AB119" si="1173">IF(M119&gt;0,(AB116*M116+AB117*M117+AB118*M118)/M119,0)</f>
        <v>2.9736651119110979E-3</v>
      </c>
      <c r="AC119" s="55">
        <f t="shared" ref="AC119" si="1174">IF(K119&gt;0,(K116*AC116+K117*AC117+K118*AC118)/K119,0)</f>
        <v>2.3673434751112491E-4</v>
      </c>
      <c r="AD119" s="52">
        <f t="shared" ref="AD119" si="1175">SUM(AD116:AD118)</f>
        <v>10.587100000000001</v>
      </c>
      <c r="AE119" s="53">
        <f t="shared" ref="AE119" si="1176">IF(K119&gt;0,(K116*AE116+K117*AE117+K118*AE118)/K119,0)</f>
        <v>0.21261027424195381</v>
      </c>
      <c r="AF119" s="58">
        <f t="shared" ref="AF119" si="1177">SUM(AF116:AF118)</f>
        <v>116.99791040000001</v>
      </c>
      <c r="AG119" s="53">
        <f t="shared" ref="AG119" si="1178">IF(AND(AA119&gt;0),((AA116*AG116+AA117*AG117+AA118*AG118)/AA119),0)</f>
        <v>0.91881128243927634</v>
      </c>
      <c r="AH119" s="57">
        <f t="shared" si="649"/>
        <v>0.9213704674313079</v>
      </c>
      <c r="AI119" s="51">
        <f t="shared" ref="AI119" si="1179">SUM(AI116:AI118)</f>
        <v>606</v>
      </c>
      <c r="AJ119" s="21">
        <f t="shared" ref="AJ119" si="1180">IF(AI119&gt;0,(AJ116*AI116+AJ117*AI117+AJ118*AI118)/AI119,0)</f>
        <v>9.1313531353135316E-2</v>
      </c>
      <c r="AK119" s="53">
        <f t="shared" ref="AK119" si="1181">IF(K119&gt;0,(AK116*K116+AK117*K117+AK118*K118)/K119,0)</f>
        <v>0.2223991493325054</v>
      </c>
      <c r="AL119" s="58">
        <f t="shared" ref="AL119" si="1182">SUM(AL116:AL118)</f>
        <v>122.40412480000001</v>
      </c>
      <c r="AM119" s="56"/>
      <c r="AN119" s="56">
        <f t="shared" ref="AN119" si="1183">SUM(AN116:AN118)</f>
        <v>1312.26</v>
      </c>
      <c r="AO119" s="106"/>
      <c r="AP119" s="107">
        <f>AO118</f>
        <v>1845.3900000000024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2">
      <c r="A120" s="187">
        <v>30</v>
      </c>
      <c r="B120" s="23">
        <v>1</v>
      </c>
      <c r="C120" s="11" t="s">
        <v>54</v>
      </c>
      <c r="D120" s="12">
        <v>6178</v>
      </c>
      <c r="E120" s="12">
        <v>0</v>
      </c>
      <c r="F120" s="12">
        <v>13862</v>
      </c>
      <c r="G120" s="13">
        <v>1.4</v>
      </c>
      <c r="H120" s="13">
        <v>6</v>
      </c>
      <c r="I120" s="12">
        <v>14585</v>
      </c>
      <c r="J120" s="13">
        <v>10.1</v>
      </c>
      <c r="K120" s="12">
        <v>15269</v>
      </c>
      <c r="L120" s="14">
        <v>6.6000000000000003E-2</v>
      </c>
      <c r="M120" s="37">
        <f>ROUND(K120*(1-L120),0)</f>
        <v>14261</v>
      </c>
      <c r="N120" s="15">
        <v>0.60599999999999998</v>
      </c>
      <c r="O120" s="25">
        <f t="shared" ref="O120:O122" si="1185">M120*N120</f>
        <v>8642.1659999999993</v>
      </c>
      <c r="P120" s="14">
        <v>0.29499999999999998</v>
      </c>
      <c r="Q120" s="25">
        <f t="shared" ref="Q120:Q122" si="1186">M120*P120</f>
        <v>4206.9949999999999</v>
      </c>
      <c r="R120" s="16">
        <v>9.9000000000000005E-2</v>
      </c>
      <c r="S120" s="25">
        <f t="shared" ref="S120:S122" si="1187">M120*R120</f>
        <v>1411.8390000000002</v>
      </c>
      <c r="T120" s="26">
        <v>0.21099999999999999</v>
      </c>
      <c r="U120" s="25">
        <f t="shared" ref="U120:U122" si="1188">M120*T120</f>
        <v>3009.0709999999999</v>
      </c>
      <c r="V120" s="16">
        <v>0.51300000000000001</v>
      </c>
      <c r="W120" s="25">
        <f t="shared" ref="W120:W122" si="1189">M120*V120</f>
        <v>7315.893</v>
      </c>
      <c r="X120" s="16">
        <v>0.39</v>
      </c>
      <c r="Y120" s="25">
        <f t="shared" ref="Y120:Y122" si="1190">X120*M120</f>
        <v>5561.79</v>
      </c>
      <c r="Z120" s="17">
        <v>3.0500000000000002E-3</v>
      </c>
      <c r="AA120" s="18">
        <f t="shared" ref="AA120:AA122" si="1191">M120*Z120</f>
        <v>43.496050000000004</v>
      </c>
      <c r="AB120" s="27">
        <f>IF(M120&gt;0,(AD120+AL120)/M120,0)</f>
        <v>3.0847857793983593E-3</v>
      </c>
      <c r="AC120" s="17">
        <v>2.5000000000000001E-4</v>
      </c>
      <c r="AD120" s="24">
        <f t="shared" ref="AD120:AD122" si="1192">AC120*M120</f>
        <v>3.5652500000000003</v>
      </c>
      <c r="AE120" s="118">
        <v>0.20949999999999999</v>
      </c>
      <c r="AF120" s="30">
        <f t="shared" ref="AF120:AF122" si="1193">AI120*(1-AJ120)*AE120</f>
        <v>37.877600000000001</v>
      </c>
      <c r="AG120" s="28">
        <f t="shared" ref="AG120:AG122" si="1194">IF(AND(AE120&gt;0,AC120&gt;0,Z120&gt;0),((Z120-AC120)*AE120)/((AE120-AC120)*Z120),0)</f>
        <v>0.91912960025070023</v>
      </c>
      <c r="AH120" s="60">
        <f t="shared" si="649"/>
        <v>0.91998570183438066</v>
      </c>
      <c r="AI120" s="12">
        <v>200</v>
      </c>
      <c r="AJ120" s="14">
        <v>9.6000000000000002E-2</v>
      </c>
      <c r="AK120" s="15">
        <v>0.22359999999999999</v>
      </c>
      <c r="AL120" s="30">
        <f t="shared" ref="AL120:AL122" si="1195">AI120*(1-AJ120)*AK120</f>
        <v>40.426880000000004</v>
      </c>
      <c r="AM120" s="19">
        <v>1.78</v>
      </c>
      <c r="AN120" s="19">
        <v>834.04</v>
      </c>
      <c r="AO120" s="102">
        <f>AO118+AI120-AN120-AP120</f>
        <v>1149.3500000000024</v>
      </c>
      <c r="AP120" s="103">
        <v>62</v>
      </c>
      <c r="AQ120" s="12"/>
      <c r="AR120" s="31"/>
      <c r="AS120" s="20"/>
      <c r="AT120" s="20"/>
      <c r="AU120" s="20"/>
      <c r="AV120" s="20"/>
    </row>
    <row r="121" spans="1:48" x14ac:dyDescent="0.2">
      <c r="A121" s="188"/>
      <c r="B121" s="33">
        <v>2</v>
      </c>
      <c r="C121" s="11" t="s">
        <v>52</v>
      </c>
      <c r="D121" s="34">
        <v>19662</v>
      </c>
      <c r="E121" s="34">
        <v>4</v>
      </c>
      <c r="F121" s="34">
        <v>15010</v>
      </c>
      <c r="G121" s="35">
        <v>0.9</v>
      </c>
      <c r="H121" s="35">
        <v>4.0999999999999996</v>
      </c>
      <c r="I121" s="34">
        <v>15404</v>
      </c>
      <c r="J121" s="35">
        <v>9.8000000000000007</v>
      </c>
      <c r="K121" s="34">
        <v>15217</v>
      </c>
      <c r="L121" s="36">
        <v>7.4999999999999997E-2</v>
      </c>
      <c r="M121" s="37">
        <f>ROUND(K121*(1-L121),0)</f>
        <v>14076</v>
      </c>
      <c r="N121" s="38">
        <v>0.66600000000000004</v>
      </c>
      <c r="O121" s="25">
        <f t="shared" si="1185"/>
        <v>9374.616</v>
      </c>
      <c r="P121" s="36">
        <v>0.29699999999999999</v>
      </c>
      <c r="Q121" s="25">
        <f t="shared" si="1186"/>
        <v>4180.5720000000001</v>
      </c>
      <c r="R121" s="39">
        <v>3.6999999999999998E-2</v>
      </c>
      <c r="S121" s="25">
        <f t="shared" si="1187"/>
        <v>520.81200000000001</v>
      </c>
      <c r="T121" s="28">
        <v>0.21</v>
      </c>
      <c r="U121" s="25">
        <f t="shared" si="1188"/>
        <v>2955.96</v>
      </c>
      <c r="V121" s="39">
        <v>0.502</v>
      </c>
      <c r="W121" s="25">
        <f t="shared" si="1189"/>
        <v>7066.152</v>
      </c>
      <c r="X121" s="39">
        <v>0.4</v>
      </c>
      <c r="Y121" s="25">
        <f t="shared" si="1190"/>
        <v>5630.4000000000005</v>
      </c>
      <c r="Z121" s="40">
        <v>3.0000000000000001E-3</v>
      </c>
      <c r="AA121" s="18">
        <f t="shared" si="1191"/>
        <v>42.228000000000002</v>
      </c>
      <c r="AB121" s="27">
        <f>IF(M121&gt;0,(AD121+AL121)/M121,0)</f>
        <v>3.0928032182438192E-3</v>
      </c>
      <c r="AC121" s="40">
        <v>2.5000000000000001E-4</v>
      </c>
      <c r="AD121" s="37">
        <f t="shared" si="1192"/>
        <v>3.5190000000000001</v>
      </c>
      <c r="AE121" s="28">
        <v>0.20949999999999999</v>
      </c>
      <c r="AF121" s="41">
        <f t="shared" si="1193"/>
        <v>37.813283499999997</v>
      </c>
      <c r="AG121" s="28">
        <f t="shared" si="1194"/>
        <v>0.91776184786937476</v>
      </c>
      <c r="AH121" s="29">
        <f t="shared" si="649"/>
        <v>0.92020485086619774</v>
      </c>
      <c r="AI121" s="34">
        <v>199</v>
      </c>
      <c r="AJ121" s="36">
        <v>9.2999999999999999E-2</v>
      </c>
      <c r="AK121" s="38">
        <v>0.22170000000000001</v>
      </c>
      <c r="AL121" s="41">
        <f t="shared" si="1195"/>
        <v>40.015298100000003</v>
      </c>
      <c r="AM121" s="42">
        <v>1.7</v>
      </c>
      <c r="AN121" s="42"/>
      <c r="AO121" s="122">
        <f>AO120+AI121-AN121</f>
        <v>1348.3500000000024</v>
      </c>
      <c r="AP121" s="105"/>
      <c r="AQ121" s="43"/>
      <c r="AR121" s="44"/>
      <c r="AS121" s="45"/>
      <c r="AT121" s="45"/>
      <c r="AU121" s="45"/>
      <c r="AV121" s="45"/>
    </row>
    <row r="122" spans="1:48" x14ac:dyDescent="0.2">
      <c r="A122" s="188"/>
      <c r="B122" s="33">
        <v>3</v>
      </c>
      <c r="C122" s="168" t="s">
        <v>53</v>
      </c>
      <c r="D122" s="43">
        <v>21560</v>
      </c>
      <c r="E122" s="43">
        <v>0</v>
      </c>
      <c r="F122" s="43">
        <v>16891</v>
      </c>
      <c r="G122" s="37">
        <v>1.4</v>
      </c>
      <c r="H122" s="37">
        <v>4.0999999999999996</v>
      </c>
      <c r="I122" s="43">
        <v>16917</v>
      </c>
      <c r="J122" s="37">
        <v>9.3000000000000007</v>
      </c>
      <c r="K122" s="131">
        <v>15133</v>
      </c>
      <c r="L122" s="39">
        <v>7.3999999999999996E-2</v>
      </c>
      <c r="M122" s="37">
        <f>ROUND(K122*(1-L122),0)</f>
        <v>14013</v>
      </c>
      <c r="N122" s="28">
        <v>0.71799999999999997</v>
      </c>
      <c r="O122" s="25">
        <f t="shared" si="1185"/>
        <v>10061.333999999999</v>
      </c>
      <c r="P122" s="39">
        <v>0.22500000000000001</v>
      </c>
      <c r="Q122" s="25">
        <f t="shared" si="1186"/>
        <v>3152.9250000000002</v>
      </c>
      <c r="R122" s="39">
        <v>5.7000000000000002E-2</v>
      </c>
      <c r="S122" s="25">
        <f t="shared" si="1187"/>
        <v>798.74099999999999</v>
      </c>
      <c r="T122" s="28">
        <v>0.22800000000000001</v>
      </c>
      <c r="U122" s="25">
        <f t="shared" si="1188"/>
        <v>3194.9639999999999</v>
      </c>
      <c r="V122" s="39">
        <v>0.497</v>
      </c>
      <c r="W122" s="25">
        <f t="shared" si="1189"/>
        <v>6964.4610000000002</v>
      </c>
      <c r="X122" s="39">
        <v>0.38</v>
      </c>
      <c r="Y122" s="25">
        <f t="shared" si="1190"/>
        <v>5324.9400000000005</v>
      </c>
      <c r="Z122" s="47">
        <v>2.9299999999999999E-3</v>
      </c>
      <c r="AA122" s="18">
        <f t="shared" si="1191"/>
        <v>41.05809</v>
      </c>
      <c r="AB122" s="27">
        <f>IF(M122&gt;0,(AD122+AL122)/M122,0)</f>
        <v>3.2108469278527081E-3</v>
      </c>
      <c r="AC122" s="47">
        <v>2.5999999999999998E-4</v>
      </c>
      <c r="AD122" s="37">
        <f t="shared" si="1192"/>
        <v>3.6433799999999996</v>
      </c>
      <c r="AE122" s="28">
        <v>0.18870000000000001</v>
      </c>
      <c r="AF122" s="41">
        <f t="shared" si="1193"/>
        <v>37.262588999999998</v>
      </c>
      <c r="AG122" s="28">
        <f t="shared" si="1194"/>
        <v>0.91252011304600444</v>
      </c>
      <c r="AH122" s="29">
        <f t="shared" si="649"/>
        <v>0.92016699860108719</v>
      </c>
      <c r="AI122" s="43">
        <v>217</v>
      </c>
      <c r="AJ122" s="39">
        <v>0.09</v>
      </c>
      <c r="AK122" s="28">
        <v>0.2094</v>
      </c>
      <c r="AL122" s="41">
        <f t="shared" si="1195"/>
        <v>41.350217999999998</v>
      </c>
      <c r="AM122" s="18">
        <v>1.78</v>
      </c>
      <c r="AN122" s="18"/>
      <c r="AO122" s="122">
        <f>AO121+AI122-AN122</f>
        <v>1565.3500000000024</v>
      </c>
      <c r="AP122" s="105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89"/>
      <c r="B123" s="49" t="s">
        <v>38</v>
      </c>
      <c r="C123" s="50"/>
      <c r="D123" s="51">
        <f t="shared" ref="D123" si="1196">SUM(D120:D122)</f>
        <v>47400</v>
      </c>
      <c r="E123" s="51"/>
      <c r="F123" s="51">
        <f t="shared" ref="F123" si="1197">SUM(F120:F122)</f>
        <v>45763</v>
      </c>
      <c r="G123" s="52"/>
      <c r="H123" s="52"/>
      <c r="I123" s="51">
        <f t="shared" ref="I123:K123" si="1198">SUM(I120:I122)</f>
        <v>46906</v>
      </c>
      <c r="J123" s="52"/>
      <c r="K123" s="51">
        <f t="shared" si="1198"/>
        <v>45619</v>
      </c>
      <c r="L123" s="21">
        <f t="shared" ref="L123" si="1199">IF(K123&gt;0,(K120*L120+K121*L121+K122*L122)/K123,0)</f>
        <v>7.1655910914312018E-2</v>
      </c>
      <c r="M123" s="52">
        <f t="shared" ref="M123" si="1200">M120+M121+M122</f>
        <v>42350</v>
      </c>
      <c r="N123" s="53">
        <f t="shared" ref="N123" si="1201">IF(M123&gt;0,O123/M123,0)</f>
        <v>0.66300155844155839</v>
      </c>
      <c r="O123" s="54">
        <f t="shared" ref="O123" si="1202">O120+O121+O122</f>
        <v>28078.115999999998</v>
      </c>
      <c r="P123" s="21">
        <f t="shared" ref="P123" si="1203">IF(M123&gt;0,Q123/M123,0)</f>
        <v>0.27250276269185358</v>
      </c>
      <c r="Q123" s="54">
        <f t="shared" ref="Q123" si="1204">Q120+Q121+Q122</f>
        <v>11540.491999999998</v>
      </c>
      <c r="R123" s="21">
        <f t="shared" ref="R123" si="1205">IF(M123&gt;0,S123/M123,0)</f>
        <v>6.4495678866587969E-2</v>
      </c>
      <c r="S123" s="54">
        <f t="shared" ref="S123" si="1206">S120+S121+S122</f>
        <v>2731.3920000000003</v>
      </c>
      <c r="T123" s="21">
        <f t="shared" ref="T123" si="1207">IF(M123&gt;0,U123/M123,0)</f>
        <v>0.21629268004722549</v>
      </c>
      <c r="U123" s="54">
        <f t="shared" ref="U123" si="1208">U120+U121+U122</f>
        <v>9159.994999999999</v>
      </c>
      <c r="V123" s="21">
        <f t="shared" ref="V123" si="1209">IF(M123&gt;0,W123/M123,0)</f>
        <v>0.50404972845336482</v>
      </c>
      <c r="W123" s="54">
        <f t="shared" ref="W123" si="1210">W120+W121+W122</f>
        <v>21346.506000000001</v>
      </c>
      <c r="X123" s="21">
        <f t="shared" ref="X123" si="1211">IF(M123&gt;0,Y123/M123,0)</f>
        <v>0.3900148760330579</v>
      </c>
      <c r="Y123" s="54">
        <f t="shared" ref="Y123" si="1212">Y120+Y121+Y122</f>
        <v>16517.13</v>
      </c>
      <c r="Z123" s="55">
        <f t="shared" ref="Z123" si="1213">IF(M123&gt;0,AA123/M123,0)</f>
        <v>2.9936750885478157E-3</v>
      </c>
      <c r="AA123" s="56">
        <f t="shared" ref="AA123" si="1214">SUM(AA120:AA122)</f>
        <v>126.78214</v>
      </c>
      <c r="AB123" s="55">
        <f t="shared" ref="AB123" si="1215">IF(M123&gt;0,(AB120*M120+AB121*M121+AB122*M122)/M123,0)</f>
        <v>3.1291623636363636E-3</v>
      </c>
      <c r="AC123" s="55">
        <f t="shared" ref="AC123" si="1216">IF(K123&gt;0,(K120*AC120+K121*AC121+K122*AC122)/K123,0)</f>
        <v>2.533172581599772E-4</v>
      </c>
      <c r="AD123" s="52">
        <f t="shared" ref="AD123" si="1217">SUM(AD120:AD122)</f>
        <v>10.727630000000001</v>
      </c>
      <c r="AE123" s="53">
        <f t="shared" ref="AE123" si="1218">IF(K123&gt;0,(K120*AE120+K121*AE121+K122*AE122)/K123,0)</f>
        <v>0.20260010302724737</v>
      </c>
      <c r="AF123" s="58">
        <f t="shared" ref="AF123" si="1219">SUM(AF120:AF122)</f>
        <v>112.9534725</v>
      </c>
      <c r="AG123" s="53">
        <f t="shared" ref="AG123" si="1220">IF(AND(AA123&gt;0),((AA120*AG120+AA121*AG121+AA122*AG122)/AA123),0)</f>
        <v>0.91653356923195539</v>
      </c>
      <c r="AH123" s="57">
        <f t="shared" si="649"/>
        <v>0.92011422953880173</v>
      </c>
      <c r="AI123" s="51">
        <f t="shared" ref="AI123" si="1221">SUM(AI120:AI122)</f>
        <v>616</v>
      </c>
      <c r="AJ123" s="21">
        <f t="shared" ref="AJ123" si="1222">IF(AI123&gt;0,(AJ120*AI120+AJ121*AI121+AJ122*AI122)/AI123,0)</f>
        <v>9.2917207792207787E-2</v>
      </c>
      <c r="AK123" s="53">
        <f t="shared" ref="AK123" si="1223">IF(K123&gt;0,(AK120*K120+AK121*K121+AK122*K122)/K123,0)</f>
        <v>0.21825571582016265</v>
      </c>
      <c r="AL123" s="58">
        <f t="shared" ref="AL123" si="1224">SUM(AL120:AL122)</f>
        <v>121.7923961</v>
      </c>
      <c r="AM123" s="56"/>
      <c r="AN123" s="56">
        <f t="shared" ref="AN123" si="1225">SUM(AN120:AN122)</f>
        <v>834.04</v>
      </c>
      <c r="AO123" s="106"/>
      <c r="AP123" s="107">
        <f>AO122</f>
        <v>1565.3500000000024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2">
      <c r="A124" s="18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8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2">
        <f>AO122+AI124-AN124-AP124</f>
        <v>1565.3500000000024</v>
      </c>
      <c r="AP124" s="103"/>
      <c r="AQ124" s="12"/>
      <c r="AR124" s="31"/>
      <c r="AS124" s="20"/>
      <c r="AT124" s="20"/>
      <c r="AU124" s="20"/>
      <c r="AV124" s="20"/>
    </row>
    <row r="125" spans="1:48" x14ac:dyDescent="0.2">
      <c r="A125" s="18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2">
        <f>AO124+AI125-AN125</f>
        <v>1565.3500000000024</v>
      </c>
      <c r="AP125" s="105"/>
      <c r="AQ125" s="43"/>
      <c r="AR125" s="44"/>
      <c r="AS125" s="45"/>
      <c r="AT125" s="45"/>
      <c r="AU125" s="45"/>
      <c r="AV125" s="45"/>
    </row>
    <row r="126" spans="1:48" x14ac:dyDescent="0.2">
      <c r="A126" s="18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2">
        <f>AO125+AI126-AN126</f>
        <v>1565.3500000000024</v>
      </c>
      <c r="AP126" s="105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8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6"/>
      <c r="AP127" s="107">
        <f>AO126</f>
        <v>1565.3500000000024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1412240</v>
      </c>
      <c r="E128" s="69"/>
      <c r="F128" s="69">
        <f>SUM(F127,F123,F119,F115,F111,F107,F103,F99,F95,F91,F87,F83,F79,F75,F71,F67,F63,F59,F55,F51,F47,F43,F39,F35,F31,F27,F23,F19,F15,F11,F7)</f>
        <v>1370169</v>
      </c>
      <c r="G128" s="75"/>
      <c r="H128" s="69"/>
      <c r="I128" s="69">
        <f>SUM(I127,I123,I119,I115,I111,I107,I103,I99,I95,I91,I87,I83,I79,I75,I71,I67,I63,I59,I55,I51,I47,I43,I39,I35,I31,I27,I23,I19,I15,I11,I7)</f>
        <v>1431240</v>
      </c>
      <c r="J128" s="75"/>
      <c r="K128" s="69">
        <f>SUM(K127,K123,K119,K115,K111,K107,K103,K99,K95,K91,K87,K83,K79,K75,K71,K67,K63,K59,K55,K51,K47,K43,K39,K35,K31,K27,K23,K19,K15,K11,K7)</f>
        <v>1437483</v>
      </c>
      <c r="L128" s="70">
        <f>1-M128/K128</f>
        <v>7.5159845368606093E-2</v>
      </c>
      <c r="M128" s="69">
        <f>SUM(M127,M123,M119,M115,M111,M107,M103,M99,M95,M91,M87,M83,M79,M75,M71,M67,M63,M59,M55,M51,M47,M43,M39,M35,M31,M27,M23,M19,M15,M11,M7)</f>
        <v>1329442</v>
      </c>
      <c r="N128" s="71">
        <f>IF(AND(M128&gt;0),(O128/M128),0)</f>
        <v>0.70026227018553633</v>
      </c>
      <c r="O128" s="69">
        <f>SUM(O127,O123,O119,O115,O111,O107,O103,O99,O95,O91,O87,O83,O79,O75,O71,O67,O63,O59,O55,O51,O47,O43,O39,O35,O31,O27,O23,O19,O15,O11,O7)</f>
        <v>930958.07299999986</v>
      </c>
      <c r="P128" s="71">
        <f>Q128/M128</f>
        <v>0.26396811218541316</v>
      </c>
      <c r="Q128" s="69">
        <f>SUM(Q127,Q123,Q119,Q115,Q111,Q107,Q103,Q99,Q95,Q91,Q87,Q83,Q79,Q75,Q71,Q67,Q63,Q59,Q55,Q51,Q47,Q43,Q39,Q35,Q31,Q27,Q23,Q19,Q15,Q11,Q7)</f>
        <v>350930.29500000004</v>
      </c>
      <c r="R128" s="71">
        <f>S128/M128</f>
        <v>3.5372312594306482E-2</v>
      </c>
      <c r="S128" s="69">
        <f>SUM(S127,S123,S119,S115,S111,S107,S103,S99,S95,S91,S87,S83,S79,S75,S71,S67,S63,S59,S55,S51,S47,S43,S39,S35,S31,S27,S23,S19,S15,S11,S7)</f>
        <v>47025.438000000002</v>
      </c>
      <c r="T128" s="71">
        <f>U128/M128</f>
        <v>0.19776981319982367</v>
      </c>
      <c r="U128" s="69">
        <f>SUM(U127,U123,U119,U115,U111,U107,U103,U99,U95,U91,U87,U83,U79,U75,U71,U67,U63,U59,U55,U51,U47,U43,U39,U35,U31,U27,U23,U19,U15,U11,U7)</f>
        <v>262923.49599999998</v>
      </c>
      <c r="V128" s="71">
        <f>W128/M128</f>
        <v>0.51439748330502566</v>
      </c>
      <c r="W128" s="69">
        <f>SUM(W127,W123,W119,W115,W111,W107,W103,W99,W95,W91,W87,W83,W79,W75,W71,W67,W63,W59,W55,W51,W47,W43,W39,W35,W31,W27,W23,W19,W15,W11,W7)</f>
        <v>683861.61899999995</v>
      </c>
      <c r="X128" s="71">
        <f>IF(AND(M128&gt;0),(Y128/M128),0)</f>
        <v>0.37065768194475579</v>
      </c>
      <c r="Y128" s="69">
        <f>SUM(Y127,Y123,Y119,Y115,Y111,Y107,Y103,Y99,Y95,Y91,Y87,Y83,Y79,Y75,Y71,Y67,Y63,Y59,Y55,Y51,Y47,Y43,Y39,Y35,Y31,Y27,Y23,Y19,Y15,Y11,Y7)</f>
        <v>492767.89</v>
      </c>
      <c r="Z128" s="72">
        <f>IF(AND(M128&gt;0),(AA128/M128),0)</f>
        <v>2.8998938276359552E-3</v>
      </c>
      <c r="AA128" s="69">
        <f>SUM(AA127,AA123,AA119,AA115,AA111,AA107,AA103,AA99,AA95,AA91,AA87,AA83,AA79,AA75,AA71,AA67,AA63,AA59,AA55,AA51,AA47,AA43,AA39,AA35,AA31,AA27,AA23,AA19,AA15,AA11,AA7)</f>
        <v>3855.2406499999997</v>
      </c>
      <c r="AB128" s="73">
        <f>(AD128+AL128)/M128</f>
        <v>3.0792212234155383E-3</v>
      </c>
      <c r="AC128" s="74">
        <f>AD128/(M128-AI128)</f>
        <v>2.3814591327946769E-4</v>
      </c>
      <c r="AD128" s="75">
        <f>SUM(AD127,AD123,AD119,AD115,AD111,AD107,AD103,AD99,AD95,AD91,AD87,AD83,AD79,AD75,AD71,AD67,AD63,AD59,AD55,AD51,AD47,AD43,AD39,AD35,AD31,AD27,AD23,AD19,AD15,AD11,AD7)</f>
        <v>312.21858000000003</v>
      </c>
      <c r="AE128" s="71">
        <f>AF128/AI128</f>
        <v>0.19842074367222737</v>
      </c>
      <c r="AF128" s="69">
        <f>SUM(AF127,AF123,AF119,AF115,AF111,AF107,AF103,AF99,AF95,AF91,AF87,AF83,AF79,AF75,AF71,AF67,AF63,AF59,AF55,AF51,AF47,AF43,AF39,AF35,AF31,AF27,AF23,AF19,AF15,AF11,AF7)</f>
        <v>3651.5369458</v>
      </c>
      <c r="AG128" s="76">
        <f>((Z128-AC128)*AE128)/((AE128-AC128)*Z128)</f>
        <v>0.91898067976947606</v>
      </c>
      <c r="AH128" s="77">
        <f>((AB128-AC128)*AK128)/((AK128-AC128)*AB128)</f>
        <v>0.92373092877474972</v>
      </c>
      <c r="AI128" s="69">
        <f>SUM(AI127,AI123,AI119,AI115,AI111,AI107,AI103,AI99,AI95,AI91,AI87,AI83,AI79,AI75,AI71,AI67,AI63,AI59,AI55,AI51,AI47,AI43,AI39,AI35,AI31,AI27,AI23,AI19,AI15,AI11,AI7)</f>
        <v>18403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9.0926642395261659E-2</v>
      </c>
      <c r="AK128" s="71">
        <f>AL128/AI128</f>
        <v>0.2054788589740803</v>
      </c>
      <c r="AL128" s="69">
        <f>SUM(AL127,AL123,AL119,AL115,AL111,AL107,AL103,AL99,AL95,AL91,AL87,AL83,AL79,AL75,AL71,AL67,AL63,AL59,AL55,AL51,AL47,AL43,AL39,AL35,AL31,AL27,AL23,AL19,AL15,AL11,AL7)</f>
        <v>3781.4274416999997</v>
      </c>
      <c r="AM128" s="69"/>
      <c r="AN128" s="108">
        <f>SUM(AN127,AN123,AN119,AN115,AN111,AN107,AN103,AN99,AN95,AN91,AN87,AN83,AN79,AN75,AN71,AN67,AN63,AN59,AN55,AN51,AN47,AN43,AN39,AN35,AN31,AN27,AN23,AN19,AN15,AN11,AN7)</f>
        <v>18160.5</v>
      </c>
      <c r="AO128" s="109"/>
      <c r="AP128" s="110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3 O1:O3 M1:M3 S1:S3 AD1:AD3 AH1:AH3 AA1:AB3 AA128:AB1048576 O128:O1048576 Q128:Q1048576 S128:S1048576 U128:U1048576 W128:W1048576 Y128:Y1048576 AD128:AD1048576 AL7:AL1048576 AH7:AH1048576 M7:M1048576" name="Range1_1_1_1_1_1_1"/>
    <protectedRange sqref="AE3:AG3 AE7:AG7 AE129:AG1048576 AF1:AG2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7:O127" name="Range1_1_1_1_1_5"/>
    <protectedRange sqref="Q7:Q127" name="Range1_1_1_1_1_7"/>
    <protectedRange sqref="S7:S127" name="Range1_1_1_1_1_8"/>
    <protectedRange sqref="U7:U127" name="Range1_1_1_1_1_10"/>
    <protectedRange sqref="W7:W127" name="Range1_1_1_1_1_12"/>
    <protectedRange sqref="Y7:Y127" name="Range1_1_1_1_1_16"/>
    <protectedRange sqref="AD7:AD127" name="Range1_1_1_1_1_18"/>
    <protectedRange sqref="AB8:AB10" name="Range1_1_1_1_1_2_1_1"/>
    <protectedRange sqref="AB12:AB14" name="Range1_1_1_1_1_2_1_2"/>
    <protectedRange sqref="AB16:AB18" name="Range1_1_1_1_1_2_1_3"/>
    <protectedRange sqref="AB20:AB22" name="Range1_1_1_1_1_2_1_4"/>
    <protectedRange sqref="AB24:AB26" name="Range1_1_1_1_1_2_1_5"/>
    <protectedRange sqref="AB28:AB30" name="Range1_1_1_1_1_2_1_6"/>
    <protectedRange sqref="AB32:AB34" name="Range1_1_1_1_1_2_1_7"/>
    <protectedRange sqref="AB36:AB38" name="Range1_1_1_1_1_2_1_8"/>
    <protectedRange sqref="AB40:AB42" name="Range1_1_1_1_1_2_1_9"/>
    <protectedRange sqref="AB44:AB46" name="Range1_1_1_1_1_2_1_10"/>
    <protectedRange sqref="AB48:AB50" name="Range1_1_1_1_1_2_1_11"/>
    <protectedRange sqref="AB52:AB54" name="Range1_1_1_1_1_2_1_12"/>
    <protectedRange sqref="AB56:AB58" name="Range1_1_1_1_1_2_1_13"/>
    <protectedRange sqref="AB60:AB62" name="Range1_1_1_1_1_2_1_14"/>
    <protectedRange sqref="AB64:AB66" name="Range1_1_1_1_1_2_1_15"/>
    <protectedRange sqref="AB68:AB70" name="Range1_1_1_1_1_2_1_16"/>
    <protectedRange sqref="AB72:AB74" name="Range1_1_1_1_1_2_1_17"/>
    <protectedRange sqref="AB76:AB78" name="Range1_1_1_1_1_2_1_18"/>
    <protectedRange sqref="AB80:AB82" name="Range1_1_1_1_1_2_1_19"/>
    <protectedRange sqref="AB84:AB86" name="Range1_1_1_1_1_2_1_20"/>
    <protectedRange sqref="AB88:AB90" name="Range1_1_1_1_1_2_1_21"/>
    <protectedRange sqref="AB92:AB94" name="Range1_1_1_1_1_2_1_22"/>
    <protectedRange sqref="AB96:AB98" name="Range1_1_1_1_1_2_1_23"/>
    <protectedRange sqref="AB100:AB102" name="Range1_1_1_1_1_2_1_24"/>
    <protectedRange sqref="AB104:AB106" name="Range1_1_1_1_1_2_1_25"/>
    <protectedRange sqref="AB108:AB110" name="Range1_1_1_1_1_2_1_26"/>
    <protectedRange sqref="AB112:AB114" name="Range1_1_1_1_1_2_1_27"/>
    <protectedRange sqref="AB116:AB118" name="Range1_1_1_1_1_2_1_28"/>
    <protectedRange sqref="AB120:AB122" name="Range1_1_1_1_1_2_1_29"/>
    <protectedRange sqref="AB124:AB126" name="Range1_1_1_1_1_2_1_30"/>
    <protectedRange sqref="AL4:AL6 M4:M6 AH4:AH6" name="Range1_1_1_1_1_1_1_4"/>
    <protectedRange sqref="AE4:AF6" name="Range1_1_1_1_1_6"/>
    <protectedRange sqref="AG4:AG6" name="Range1_1_4"/>
    <protectedRange sqref="AA4:AA6" name="Range1_1_1_1_1_2_5"/>
    <protectedRange sqref="O4:O6" name="Range1_1_1_1_1_5_4"/>
    <protectedRange sqref="Q4:Q6" name="Range1_1_1_1_1_7_4"/>
    <protectedRange sqref="S4:S6" name="Range1_1_1_1_1_8_4"/>
    <protectedRange sqref="U4:U6" name="Range1_1_1_1_1_10_4"/>
    <protectedRange sqref="W4:W6" name="Range1_1_1_1_1_12_4"/>
    <protectedRange sqref="Y4:Y6" name="Range1_1_1_1_1_16_4"/>
    <protectedRange sqref="AD4:AD6" name="Range1_1_1_1_1_18_4"/>
    <protectedRange sqref="AB4:AB6" name="Range1_1_1_1_1_2_1_34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2022-01-02T12:23:46Z</dcterms:modified>
</cp:coreProperties>
</file>